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-1060" yWindow="-460" windowWidth="28800" windowHeight="18000" tabRatio="833" activeTab="4"/>
  </bookViews>
  <sheets>
    <sheet name="confirmar-Astolfi 2012" sheetId="1" r:id="rId1"/>
    <sheet name="Machado et al 2015" sheetId="2" r:id="rId2"/>
    <sheet name="Machado et al 2017" sheetId="3" r:id="rId3"/>
    <sheet name="Scoz et al 2009" sheetId="4" r:id="rId4"/>
    <sheet name="Castanares et al 2016" sheetId="5" r:id="rId5"/>
    <sheet name="Gomes et al 2015" sheetId="6" r:id="rId6"/>
    <sheet name="Del Ponte et al 2015" sheetId="7" r:id="rId7"/>
    <sheet name="Kuhnem et al 2016" sheetId="8" r:id="rId8"/>
    <sheet name="Pan et al 2016" sheetId="9" r:id="rId9"/>
    <sheet name="Bec et al 2016" sheetId="10" r:id="rId10"/>
    <sheet name="Gale et al 2007" sheetId="11" r:id="rId11"/>
    <sheet name="Suga et al 2008" sheetId="12" r:id="rId12"/>
    <sheet name="Ward et al 2008" sheetId="13" r:id="rId13"/>
    <sheet name="von der ohe et al 2010" sheetId="14" r:id="rId14"/>
    <sheet name="Gale et al 2011" sheetId="15" r:id="rId15"/>
    <sheet name="ODonnel_sarvey_starkey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6" i="7" l="1"/>
  <c r="H626" i="7"/>
  <c r="I625" i="7"/>
  <c r="H625" i="7"/>
  <c r="I624" i="7"/>
  <c r="H624" i="7"/>
  <c r="I623" i="7"/>
  <c r="H623" i="7"/>
  <c r="I622" i="7"/>
  <c r="H622" i="7"/>
  <c r="I621" i="7"/>
  <c r="H621" i="7"/>
  <c r="I620" i="7"/>
  <c r="H620" i="7"/>
  <c r="I619" i="7"/>
  <c r="H619" i="7"/>
  <c r="I618" i="7"/>
  <c r="H618" i="7"/>
  <c r="I563" i="7"/>
  <c r="H563" i="7"/>
  <c r="I562" i="7"/>
  <c r="H562" i="7"/>
  <c r="I561" i="7"/>
  <c r="H561" i="7"/>
  <c r="I560" i="7"/>
  <c r="H560" i="7"/>
  <c r="I559" i="7"/>
  <c r="H559" i="7"/>
  <c r="I558" i="7"/>
  <c r="H558" i="7"/>
  <c r="I557" i="7"/>
  <c r="H557" i="7"/>
  <c r="I521" i="7"/>
  <c r="H521" i="7"/>
  <c r="I520" i="7"/>
  <c r="H520" i="7"/>
  <c r="I519" i="7"/>
  <c r="H519" i="7"/>
  <c r="I518" i="7"/>
  <c r="H518" i="7"/>
  <c r="I517" i="7"/>
  <c r="H517" i="7"/>
  <c r="I516" i="7"/>
  <c r="H516" i="7"/>
  <c r="I515" i="7"/>
  <c r="H515" i="7"/>
  <c r="I514" i="7"/>
  <c r="H514" i="7"/>
  <c r="I513" i="7"/>
  <c r="H513" i="7"/>
  <c r="I512" i="7"/>
  <c r="H512" i="7"/>
  <c r="I511" i="7"/>
  <c r="H511" i="7"/>
  <c r="I510" i="7"/>
  <c r="H510" i="7"/>
  <c r="I509" i="7"/>
  <c r="H509" i="7"/>
  <c r="I508" i="7"/>
  <c r="H508" i="7"/>
  <c r="I507" i="7"/>
  <c r="H507" i="7"/>
  <c r="I506" i="7"/>
  <c r="H506" i="7"/>
  <c r="I505" i="7"/>
  <c r="H505" i="7"/>
  <c r="I504" i="7"/>
  <c r="H504" i="7"/>
  <c r="I503" i="7"/>
  <c r="H503" i="7"/>
  <c r="I502" i="7"/>
  <c r="H502" i="7"/>
  <c r="I501" i="7"/>
  <c r="H501" i="7"/>
  <c r="I500" i="7"/>
  <c r="H500" i="7"/>
  <c r="I499" i="7"/>
  <c r="H499" i="7"/>
  <c r="I498" i="7"/>
  <c r="H498" i="7"/>
  <c r="I497" i="7"/>
  <c r="H497" i="7"/>
  <c r="I496" i="7"/>
  <c r="H496" i="7"/>
  <c r="I495" i="7"/>
  <c r="H495" i="7"/>
  <c r="I494" i="7"/>
  <c r="H494" i="7"/>
  <c r="I493" i="7"/>
  <c r="H493" i="7"/>
  <c r="I492" i="7"/>
  <c r="H492" i="7"/>
  <c r="I491" i="7"/>
  <c r="H491" i="7"/>
  <c r="I490" i="7"/>
  <c r="H490" i="7"/>
  <c r="I489" i="7"/>
  <c r="H489" i="7"/>
  <c r="I488" i="7"/>
  <c r="H488" i="7"/>
  <c r="I487" i="7"/>
  <c r="H487" i="7"/>
  <c r="I486" i="7"/>
  <c r="H486" i="7"/>
  <c r="I485" i="7"/>
  <c r="H485" i="7"/>
  <c r="I484" i="7"/>
  <c r="H484" i="7"/>
  <c r="I483" i="7"/>
  <c r="H483" i="7"/>
  <c r="I482" i="7"/>
  <c r="H482" i="7"/>
  <c r="I481" i="7"/>
  <c r="H481" i="7"/>
  <c r="I480" i="7"/>
  <c r="H480" i="7"/>
  <c r="I479" i="7"/>
  <c r="H479" i="7"/>
  <c r="I478" i="7"/>
  <c r="H478" i="7"/>
  <c r="I477" i="7"/>
  <c r="H477" i="7"/>
  <c r="I476" i="7"/>
  <c r="H476" i="7"/>
  <c r="I475" i="7"/>
  <c r="H475" i="7"/>
  <c r="I474" i="7"/>
  <c r="H474" i="7"/>
  <c r="I473" i="7"/>
  <c r="H473" i="7"/>
  <c r="I472" i="7"/>
  <c r="H472" i="7"/>
  <c r="I471" i="7"/>
  <c r="H471" i="7"/>
  <c r="I470" i="7"/>
  <c r="H470" i="7"/>
  <c r="I469" i="7"/>
  <c r="H469" i="7"/>
  <c r="I468" i="7"/>
  <c r="H468" i="7"/>
  <c r="I463" i="7"/>
  <c r="H463" i="7"/>
  <c r="I462" i="7"/>
  <c r="H462" i="7"/>
  <c r="I461" i="7"/>
  <c r="H461" i="7"/>
  <c r="I460" i="7"/>
  <c r="H460" i="7"/>
  <c r="I459" i="7"/>
  <c r="H459" i="7"/>
  <c r="I458" i="7"/>
  <c r="H458" i="7"/>
  <c r="I457" i="7"/>
  <c r="H457" i="7"/>
  <c r="I456" i="7"/>
  <c r="H456" i="7"/>
  <c r="I455" i="7"/>
  <c r="H455" i="7"/>
  <c r="I454" i="7"/>
  <c r="H454" i="7"/>
  <c r="I453" i="7"/>
  <c r="H453" i="7"/>
  <c r="I363" i="7"/>
  <c r="H363" i="7"/>
  <c r="I362" i="7"/>
  <c r="H362" i="7"/>
  <c r="I361" i="7"/>
  <c r="H361" i="7"/>
  <c r="I360" i="7"/>
  <c r="H360" i="7"/>
  <c r="I359" i="7"/>
  <c r="H359" i="7"/>
  <c r="I358" i="7"/>
  <c r="H358" i="7"/>
  <c r="I357" i="7"/>
  <c r="H357" i="7"/>
  <c r="I356" i="7"/>
  <c r="H356" i="7"/>
  <c r="I355" i="7"/>
  <c r="H355" i="7"/>
  <c r="I354" i="7"/>
  <c r="H354" i="7"/>
  <c r="I353" i="7"/>
  <c r="H353" i="7"/>
  <c r="I352" i="7"/>
  <c r="H352" i="7"/>
  <c r="I351" i="7"/>
  <c r="H351" i="7"/>
  <c r="I350" i="7"/>
  <c r="H350" i="7"/>
  <c r="I349" i="7"/>
  <c r="H349" i="7"/>
  <c r="I348" i="7"/>
  <c r="H348" i="7"/>
  <c r="I347" i="7"/>
  <c r="H347" i="7"/>
  <c r="I346" i="7"/>
  <c r="H346" i="7"/>
  <c r="I345" i="7"/>
  <c r="H345" i="7"/>
  <c r="I344" i="7"/>
  <c r="H344" i="7"/>
  <c r="I343" i="7"/>
  <c r="H343" i="7"/>
  <c r="I339" i="7"/>
  <c r="H339" i="7"/>
  <c r="I338" i="7"/>
  <c r="H338" i="7"/>
  <c r="I337" i="7"/>
  <c r="H337" i="7"/>
  <c r="I336" i="7"/>
  <c r="H336" i="7"/>
  <c r="I335" i="7"/>
  <c r="H335" i="7"/>
  <c r="I334" i="7"/>
  <c r="H334" i="7"/>
  <c r="I333" i="7"/>
  <c r="H333" i="7"/>
  <c r="I332" i="7"/>
  <c r="H332" i="7"/>
  <c r="I331" i="7"/>
  <c r="H331" i="7"/>
  <c r="I330" i="7"/>
  <c r="H330" i="7"/>
  <c r="I329" i="7"/>
  <c r="H329" i="7"/>
  <c r="I328" i="7"/>
  <c r="H328" i="7"/>
  <c r="I327" i="7"/>
  <c r="H327" i="7"/>
  <c r="I326" i="7"/>
  <c r="H326" i="7"/>
  <c r="I325" i="7"/>
  <c r="H325" i="7"/>
  <c r="I324" i="7"/>
  <c r="H324" i="7"/>
  <c r="I323" i="7"/>
  <c r="H323" i="7"/>
  <c r="I322" i="7"/>
  <c r="H322" i="7"/>
  <c r="I321" i="7"/>
  <c r="H321" i="7"/>
  <c r="I320" i="7"/>
  <c r="H320" i="7"/>
  <c r="I319" i="7"/>
  <c r="H319" i="7"/>
  <c r="I318" i="7"/>
  <c r="H318" i="7"/>
  <c r="I317" i="7"/>
  <c r="H317" i="7"/>
  <c r="I283" i="7"/>
  <c r="H283" i="7"/>
  <c r="I282" i="7"/>
  <c r="H282" i="7"/>
  <c r="I281" i="7"/>
  <c r="H281" i="7"/>
  <c r="I280" i="7"/>
  <c r="H280" i="7"/>
  <c r="I279" i="7"/>
  <c r="H279" i="7"/>
  <c r="I278" i="7"/>
  <c r="H278" i="7"/>
  <c r="I277" i="7"/>
  <c r="H277" i="7"/>
  <c r="I276" i="7"/>
  <c r="H276" i="7"/>
  <c r="I275" i="7"/>
  <c r="H275" i="7"/>
  <c r="I274" i="7"/>
  <c r="H274" i="7"/>
  <c r="I273" i="7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24" i="7"/>
  <c r="H124" i="7"/>
  <c r="I123" i="7"/>
  <c r="H123" i="7"/>
  <c r="I122" i="7"/>
  <c r="H122" i="7"/>
  <c r="I121" i="7"/>
  <c r="H121" i="7"/>
  <c r="I120" i="7"/>
  <c r="H120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</calcChain>
</file>

<file path=xl/sharedStrings.xml><?xml version="1.0" encoding="utf-8"?>
<sst xmlns="http://schemas.openxmlformats.org/spreadsheetml/2006/main" count="37211" uniqueCount="3688">
  <si>
    <t>ID</t>
  </si>
  <si>
    <t>Host</t>
  </si>
  <si>
    <t>Organ</t>
  </si>
  <si>
    <t>Cultivar</t>
  </si>
  <si>
    <t>Location name</t>
  </si>
  <si>
    <t>Country</t>
  </si>
  <si>
    <t>Year of isolation</t>
  </si>
  <si>
    <t>Latitude</t>
  </si>
  <si>
    <t>Longitude</t>
  </si>
  <si>
    <t>FGSC member</t>
  </si>
  <si>
    <t>Species ID method</t>
  </si>
  <si>
    <t>Strain code</t>
  </si>
  <si>
    <t>Collection code</t>
  </si>
  <si>
    <t>Tri genotype</t>
  </si>
  <si>
    <t>Genotyping method</t>
  </si>
  <si>
    <t>Chemotype</t>
  </si>
  <si>
    <t>Chemotyping method</t>
  </si>
  <si>
    <t>chemotyping substrate</t>
  </si>
  <si>
    <t>comments</t>
  </si>
  <si>
    <t>Barley</t>
  </si>
  <si>
    <t>unknown</t>
  </si>
  <si>
    <t>Erechim, RS</t>
  </si>
  <si>
    <t>Brazil</t>
  </si>
  <si>
    <t>014-1</t>
  </si>
  <si>
    <t>07Cv001</t>
  </si>
  <si>
    <t>NIV</t>
  </si>
  <si>
    <t>Astolfi et al. (2011)</t>
  </si>
  <si>
    <t>014-2</t>
  </si>
  <si>
    <t>07Cv002</t>
  </si>
  <si>
    <t>15-ADON</t>
  </si>
  <si>
    <t>Três Palmeiras, RS</t>
  </si>
  <si>
    <t>015-4</t>
  </si>
  <si>
    <t>07Cv003</t>
  </si>
  <si>
    <t>017-3</t>
  </si>
  <si>
    <t>07Cv004</t>
  </si>
  <si>
    <t>F. cortaderiae</t>
  </si>
  <si>
    <t>MLGT-Luminex</t>
  </si>
  <si>
    <t>017-4</t>
  </si>
  <si>
    <t>07Cv005</t>
  </si>
  <si>
    <t>3-ADON</t>
  </si>
  <si>
    <t>Vacaria, RS</t>
  </si>
  <si>
    <t>018-1</t>
  </si>
  <si>
    <t>07Cv006</t>
  </si>
  <si>
    <t>018-2</t>
  </si>
  <si>
    <t>07Cv007</t>
  </si>
  <si>
    <t>Coxilha, RS</t>
  </si>
  <si>
    <t>023-2</t>
  </si>
  <si>
    <t>07Cv008</t>
  </si>
  <si>
    <t>Palmeira das Missões, RS</t>
  </si>
  <si>
    <t>F. graminearum</t>
  </si>
  <si>
    <t>EF-1α gene</t>
  </si>
  <si>
    <t>026-1</t>
  </si>
  <si>
    <t>07Cv009</t>
  </si>
  <si>
    <t>026-3</t>
  </si>
  <si>
    <t>07Cv010</t>
  </si>
  <si>
    <t>026-4</t>
  </si>
  <si>
    <t>07Cv011</t>
  </si>
  <si>
    <t>026-5</t>
  </si>
  <si>
    <t>07Cv012</t>
  </si>
  <si>
    <t>Lagoa Vermelha, RS</t>
  </si>
  <si>
    <t>032-1</t>
  </si>
  <si>
    <t>07Cv013</t>
  </si>
  <si>
    <t>032-2</t>
  </si>
  <si>
    <t>07Cv014</t>
  </si>
  <si>
    <t>032-3</t>
  </si>
  <si>
    <t>07Cv015</t>
  </si>
  <si>
    <t>036-1</t>
  </si>
  <si>
    <t>07Cv016</t>
  </si>
  <si>
    <t>Hulha Negra, RS</t>
  </si>
  <si>
    <t>F. austroamericanum</t>
  </si>
  <si>
    <t>038-1</t>
  </si>
  <si>
    <t>07Cv017</t>
  </si>
  <si>
    <t>Bagé, RS</t>
  </si>
  <si>
    <t>039-1</t>
  </si>
  <si>
    <t>07Cv018</t>
  </si>
  <si>
    <t>039-2</t>
  </si>
  <si>
    <t>07Cv019</t>
  </si>
  <si>
    <t>Candiota, RS</t>
  </si>
  <si>
    <t>045-1</t>
  </si>
  <si>
    <t>07Cv020</t>
  </si>
  <si>
    <t>045-2</t>
  </si>
  <si>
    <t>07Cv021</t>
  </si>
  <si>
    <t>Pedras Altas, RS</t>
  </si>
  <si>
    <t>046-1</t>
  </si>
  <si>
    <t>07Cv022</t>
  </si>
  <si>
    <t>046-2</t>
  </si>
  <si>
    <t>07Cv023</t>
  </si>
  <si>
    <t>047-1</t>
  </si>
  <si>
    <t>07Cv024</t>
  </si>
  <si>
    <t>015-2</t>
  </si>
  <si>
    <t>07Cv025</t>
  </si>
  <si>
    <t>015-3</t>
  </si>
  <si>
    <t>07Cv026</t>
  </si>
  <si>
    <t>017-1</t>
  </si>
  <si>
    <t>07Cv027</t>
  </si>
  <si>
    <t>017-2</t>
  </si>
  <si>
    <t>07Cv028</t>
  </si>
  <si>
    <t>023-3</t>
  </si>
  <si>
    <t>07Cv029</t>
  </si>
  <si>
    <t>023-4</t>
  </si>
  <si>
    <t>07Cv030</t>
  </si>
  <si>
    <t>026-2</t>
  </si>
  <si>
    <t>07Cv031</t>
  </si>
  <si>
    <t>-</t>
  </si>
  <si>
    <t>035-1</t>
  </si>
  <si>
    <t>07Cv032</t>
  </si>
  <si>
    <t>041-2</t>
  </si>
  <si>
    <t>07Cv033</t>
  </si>
  <si>
    <t>C801-1</t>
  </si>
  <si>
    <t>08Cv001</t>
  </si>
  <si>
    <t>C801-2</t>
  </si>
  <si>
    <t>08Cv002</t>
  </si>
  <si>
    <t>Santa Cecília do Sul, RS</t>
  </si>
  <si>
    <t>C802-5</t>
  </si>
  <si>
    <t>08Cv003</t>
  </si>
  <si>
    <t>Passo Fundo, RS</t>
  </si>
  <si>
    <t>C803-1</t>
  </si>
  <si>
    <t>08Cv004</t>
  </si>
  <si>
    <t>C803-2</t>
  </si>
  <si>
    <t>08Cv005</t>
  </si>
  <si>
    <t>C804-1</t>
  </si>
  <si>
    <t>08Cv006</t>
  </si>
  <si>
    <t>Campinas do Sul, RS</t>
  </si>
  <si>
    <t>C805-2</t>
  </si>
  <si>
    <t>08Cv007</t>
  </si>
  <si>
    <t>Quatro Irmãos, RS</t>
  </si>
  <si>
    <t>C806-1</t>
  </si>
  <si>
    <t>08Cv008</t>
  </si>
  <si>
    <t>NF</t>
  </si>
  <si>
    <t>C806-2</t>
  </si>
  <si>
    <t>08Cv009</t>
  </si>
  <si>
    <t>Marau, RS</t>
  </si>
  <si>
    <t>C807-1</t>
  </si>
  <si>
    <t>08Cv010</t>
  </si>
  <si>
    <t>C807-2</t>
  </si>
  <si>
    <t>08Cv011</t>
  </si>
  <si>
    <t>F. meridionale</t>
  </si>
  <si>
    <t>C811-1</t>
  </si>
  <si>
    <t>08Cv012</t>
  </si>
  <si>
    <t>C811-2</t>
  </si>
  <si>
    <t>08Cv013</t>
  </si>
  <si>
    <t>Barracão, RS</t>
  </si>
  <si>
    <t>C812-1</t>
  </si>
  <si>
    <t>08Cv014</t>
  </si>
  <si>
    <t>Água Santa, RS</t>
  </si>
  <si>
    <t>C813-2</t>
  </si>
  <si>
    <t>08Cv015</t>
  </si>
  <si>
    <t>Ciríaco, RS</t>
  </si>
  <si>
    <t>C814-1</t>
  </si>
  <si>
    <t>08Cv016</t>
  </si>
  <si>
    <t>C814-2</t>
  </si>
  <si>
    <t>08Cv017</t>
  </si>
  <si>
    <t>Júlio de Castilhos, RS, RS</t>
  </si>
  <si>
    <t>C815-1</t>
  </si>
  <si>
    <t>08Cv018</t>
  </si>
  <si>
    <t>C817-1</t>
  </si>
  <si>
    <t>08Cv019</t>
  </si>
  <si>
    <t>C818-1</t>
  </si>
  <si>
    <t>08Cv020</t>
  </si>
  <si>
    <t>C818-2</t>
  </si>
  <si>
    <t>08Cv021</t>
  </si>
  <si>
    <t>C820-1</t>
  </si>
  <si>
    <t>08Cv022</t>
  </si>
  <si>
    <t>C820-2</t>
  </si>
  <si>
    <t>08Cv023</t>
  </si>
  <si>
    <t>Chapada, RS</t>
  </si>
  <si>
    <t>C821-1</t>
  </si>
  <si>
    <t>08Cv024</t>
  </si>
  <si>
    <t>Sertão, RS</t>
  </si>
  <si>
    <t>C822-1</t>
  </si>
  <si>
    <t>08Cv025</t>
  </si>
  <si>
    <t>C822-2</t>
  </si>
  <si>
    <t>08Cv026</t>
  </si>
  <si>
    <t>Tapejara, RS</t>
  </si>
  <si>
    <t>C823-3</t>
  </si>
  <si>
    <t>08Cv027</t>
  </si>
  <si>
    <t>Sananduva, RS</t>
  </si>
  <si>
    <t>C827-1</t>
  </si>
  <si>
    <t>08Cv028</t>
  </si>
  <si>
    <t>Encruzilhada do Sul, RS</t>
  </si>
  <si>
    <t>C828-1</t>
  </si>
  <si>
    <t>08Cv029</t>
  </si>
  <si>
    <t>C828-2</t>
  </si>
  <si>
    <t>08Cv030</t>
  </si>
  <si>
    <t>Piraí do Sul, RS</t>
  </si>
  <si>
    <t>C831-1</t>
  </si>
  <si>
    <t>08Cv031</t>
  </si>
  <si>
    <t>Dom Pedrito, RS</t>
  </si>
  <si>
    <t>C835-2</t>
  </si>
  <si>
    <t>08Cv032</t>
  </si>
  <si>
    <t>C836-1</t>
  </si>
  <si>
    <t>08Cv033</t>
  </si>
  <si>
    <t>C836-3</t>
  </si>
  <si>
    <t>08Cv034</t>
  </si>
  <si>
    <t>C836-5</t>
  </si>
  <si>
    <t>08Cv035</t>
  </si>
  <si>
    <t>Piratini, RS</t>
  </si>
  <si>
    <t>C839-1</t>
  </si>
  <si>
    <t>08Cv036</t>
  </si>
  <si>
    <t>C840-2</t>
  </si>
  <si>
    <t>08Cv037</t>
  </si>
  <si>
    <t>Herval, RS</t>
  </si>
  <si>
    <t>C844-1</t>
  </si>
  <si>
    <t>08Cv038</t>
  </si>
  <si>
    <t>C846-1</t>
  </si>
  <si>
    <t>08Cv039</t>
  </si>
  <si>
    <t>C847-1</t>
  </si>
  <si>
    <t>08Cv040</t>
  </si>
  <si>
    <t>C847-2</t>
  </si>
  <si>
    <t>08Cv041</t>
  </si>
  <si>
    <t>Ibiaçá, RS</t>
  </si>
  <si>
    <t>C848-2</t>
  </si>
  <si>
    <t>08Cv042</t>
  </si>
  <si>
    <t>C848-3</t>
  </si>
  <si>
    <t>08Cv043</t>
  </si>
  <si>
    <t>C850-1</t>
  </si>
  <si>
    <t>08Cv044</t>
  </si>
  <si>
    <t>C823-1</t>
  </si>
  <si>
    <t>08Cv045</t>
  </si>
  <si>
    <t>09Cv001</t>
  </si>
  <si>
    <t>09Cv002</t>
  </si>
  <si>
    <t>09Cv003</t>
  </si>
  <si>
    <t>09Cv004</t>
  </si>
  <si>
    <t>09Cv005</t>
  </si>
  <si>
    <t>09Cv006</t>
  </si>
  <si>
    <t>09Cv007</t>
  </si>
  <si>
    <t>09Cv008</t>
  </si>
  <si>
    <t>09Cv009</t>
  </si>
  <si>
    <t>09Cv010</t>
  </si>
  <si>
    <t>09Cv011</t>
  </si>
  <si>
    <t>Não-Me-Toque, RS</t>
  </si>
  <si>
    <t>F. graminearum ?</t>
  </si>
  <si>
    <t>09Cv012</t>
  </si>
  <si>
    <t>09Cv013</t>
  </si>
  <si>
    <t>09Cv014</t>
  </si>
  <si>
    <t>09Cv015</t>
  </si>
  <si>
    <t>Pontão, RS</t>
  </si>
  <si>
    <t>09Cv016</t>
  </si>
  <si>
    <t>09Cv017</t>
  </si>
  <si>
    <t>09Cv018</t>
  </si>
  <si>
    <t>09Cv019</t>
  </si>
  <si>
    <t>Victor Graeff, RS</t>
  </si>
  <si>
    <t>09Cv020</t>
  </si>
  <si>
    <t>09Cv021</t>
  </si>
  <si>
    <t>09Cv022</t>
  </si>
  <si>
    <t>09Cv023</t>
  </si>
  <si>
    <t>09Cv024</t>
  </si>
  <si>
    <t>09Cv025</t>
  </si>
  <si>
    <t>09Cv026</t>
  </si>
  <si>
    <t>09Cv027</t>
  </si>
  <si>
    <t>09Cv028</t>
  </si>
  <si>
    <t>09Cv029</t>
  </si>
  <si>
    <t>09Cv030</t>
  </si>
  <si>
    <t>09Cv031</t>
  </si>
  <si>
    <t>09Cv032</t>
  </si>
  <si>
    <t>09Cv033</t>
  </si>
  <si>
    <t>09Cv034</t>
  </si>
  <si>
    <t>09Cv035</t>
  </si>
  <si>
    <t>Year</t>
  </si>
  <si>
    <t>FGSC</t>
  </si>
  <si>
    <t>Tri_genotype</t>
  </si>
  <si>
    <t>Comments</t>
  </si>
  <si>
    <t>Ryegrass</t>
  </si>
  <si>
    <t>Spike</t>
  </si>
  <si>
    <t>Az001/08</t>
  </si>
  <si>
    <t>08Az001</t>
  </si>
  <si>
    <t>Machado et al. (2015)</t>
  </si>
  <si>
    <t>Az002/08</t>
  </si>
  <si>
    <t>08Az002 </t>
  </si>
  <si>
    <t>Camaquã, RS</t>
  </si>
  <si>
    <t>F. asiaticum</t>
  </si>
  <si>
    <t>09Az025</t>
  </si>
  <si>
    <t>Cachoeirinha, RS</t>
  </si>
  <si>
    <t xml:space="preserve"> Azev04</t>
  </si>
  <si>
    <t>10Az002</t>
  </si>
  <si>
    <t>Azev05</t>
  </si>
  <si>
    <t>10Az003</t>
  </si>
  <si>
    <t>Azev07</t>
  </si>
  <si>
    <t>10Az005</t>
  </si>
  <si>
    <t>Azev11</t>
  </si>
  <si>
    <t>10Az008</t>
  </si>
  <si>
    <t>Azev12</t>
  </si>
  <si>
    <t>10Az009</t>
  </si>
  <si>
    <t>Azev13</t>
  </si>
  <si>
    <t>10Az010</t>
  </si>
  <si>
    <t>Azev15</t>
  </si>
  <si>
    <t>10Az012</t>
  </si>
  <si>
    <t>BRS Cauê</t>
  </si>
  <si>
    <t>C1/001</t>
  </si>
  <si>
    <t>11Cv001</t>
  </si>
  <si>
    <t>Machado et al. (2017)</t>
  </si>
  <si>
    <t>C1/002</t>
  </si>
  <si>
    <t>11Cv002</t>
  </si>
  <si>
    <t>MN 743</t>
  </si>
  <si>
    <t>C3/004</t>
  </si>
  <si>
    <t>11Cv004</t>
  </si>
  <si>
    <t>C3/005</t>
  </si>
  <si>
    <t>11Cv005</t>
  </si>
  <si>
    <t>C4/007</t>
  </si>
  <si>
    <t>11Cv007</t>
  </si>
  <si>
    <t>C4/009</t>
  </si>
  <si>
    <t>11Cv009</t>
  </si>
  <si>
    <t>C4/010</t>
  </si>
  <si>
    <t>11Cv010</t>
  </si>
  <si>
    <t>C4/0011</t>
  </si>
  <si>
    <t>11Cv011</t>
  </si>
  <si>
    <t>C7/0012</t>
  </si>
  <si>
    <t>11Cv012</t>
  </si>
  <si>
    <t>C8/0013</t>
  </si>
  <si>
    <t>11Cv013</t>
  </si>
  <si>
    <t>C8/0014</t>
  </si>
  <si>
    <t>11Cv014</t>
  </si>
  <si>
    <t>C9/0015</t>
  </si>
  <si>
    <t>11Cv015</t>
  </si>
  <si>
    <t>C9/0016</t>
  </si>
  <si>
    <t>11Cv016</t>
  </si>
  <si>
    <t>C9/0017</t>
  </si>
  <si>
    <t>11Cv017</t>
  </si>
  <si>
    <t>C9/0018</t>
  </si>
  <si>
    <t>11Cv018</t>
  </si>
  <si>
    <t>C10/0019</t>
  </si>
  <si>
    <t>11Cv019</t>
  </si>
  <si>
    <t>C10/0020</t>
  </si>
  <si>
    <t>11Cv020</t>
  </si>
  <si>
    <t>Pulador, RS</t>
  </si>
  <si>
    <t>C12/0023</t>
  </si>
  <si>
    <t>11Cv023</t>
  </si>
  <si>
    <t>C12/0024</t>
  </si>
  <si>
    <t>11Cv024</t>
  </si>
  <si>
    <t>C12/0025</t>
  </si>
  <si>
    <t>11Cv025</t>
  </si>
  <si>
    <t>C12/0026</t>
  </si>
  <si>
    <t>11Cv026</t>
  </si>
  <si>
    <t>C14/0027</t>
  </si>
  <si>
    <t>11Cv027</t>
  </si>
  <si>
    <t>C14/0028</t>
  </si>
  <si>
    <t>11Cv028</t>
  </si>
  <si>
    <t>BRS Brau</t>
  </si>
  <si>
    <t>C15/0029</t>
  </si>
  <si>
    <t>11Cv029</t>
  </si>
  <si>
    <t>C15/0030</t>
  </si>
  <si>
    <t>11Cv030</t>
  </si>
  <si>
    <t>C15/0031</t>
  </si>
  <si>
    <t>11Cv031</t>
  </si>
  <si>
    <t>C16/0032</t>
  </si>
  <si>
    <t>11Cv032</t>
  </si>
  <si>
    <t>C16/0033</t>
  </si>
  <si>
    <t>11Cv033</t>
  </si>
  <si>
    <t>C16/034</t>
  </si>
  <si>
    <t>11Cv034</t>
  </si>
  <si>
    <t>C16/035</t>
  </si>
  <si>
    <t>11Cv035</t>
  </si>
  <si>
    <t>C16/036</t>
  </si>
  <si>
    <t>11Cv036</t>
  </si>
  <si>
    <t>C16/037</t>
  </si>
  <si>
    <t>11Cv037</t>
  </si>
  <si>
    <t>Lagoa dos Três Cantos, RS</t>
  </si>
  <si>
    <t>C18/038</t>
  </si>
  <si>
    <t>11Cv038</t>
  </si>
  <si>
    <t>C18/039</t>
  </si>
  <si>
    <t>11Cv039</t>
  </si>
  <si>
    <t>C18/040</t>
  </si>
  <si>
    <t>11Cv040</t>
  </si>
  <si>
    <t>C18/041</t>
  </si>
  <si>
    <t>11Cv041</t>
  </si>
  <si>
    <t>C18/042</t>
  </si>
  <si>
    <t>11Cv042</t>
  </si>
  <si>
    <t>Vista Alegre, RS</t>
  </si>
  <si>
    <t>C19/043</t>
  </si>
  <si>
    <t>11Cv043</t>
  </si>
  <si>
    <t>C19/044</t>
  </si>
  <si>
    <t>11Cv044</t>
  </si>
  <si>
    <t>C19/045</t>
  </si>
  <si>
    <t>11Cv045</t>
  </si>
  <si>
    <t>C19/046</t>
  </si>
  <si>
    <t>11Cv046</t>
  </si>
  <si>
    <t>C19/048</t>
  </si>
  <si>
    <t>11Cv048</t>
  </si>
  <si>
    <t>C19/049</t>
  </si>
  <si>
    <t>11Cv049</t>
  </si>
  <si>
    <t>Colorado, RS</t>
  </si>
  <si>
    <t>C20/050</t>
  </si>
  <si>
    <t>11Cv050</t>
  </si>
  <si>
    <t>C20/051</t>
  </si>
  <si>
    <t>11Cv051</t>
  </si>
  <si>
    <t>MN 610</t>
  </si>
  <si>
    <t>C21/052</t>
  </si>
  <si>
    <t>11Cv052</t>
  </si>
  <si>
    <t>C21/053</t>
  </si>
  <si>
    <t>11Cv053</t>
  </si>
  <si>
    <t>C21/054</t>
  </si>
  <si>
    <t>11Cv054</t>
  </si>
  <si>
    <t>C21/055</t>
  </si>
  <si>
    <t>11Cv055</t>
  </si>
  <si>
    <t>Tio Hugo, RS</t>
  </si>
  <si>
    <t>C22/056</t>
  </si>
  <si>
    <t>11Cv056</t>
  </si>
  <si>
    <t>C22/058</t>
  </si>
  <si>
    <t>11Cv058</t>
  </si>
  <si>
    <t>C24/060</t>
  </si>
  <si>
    <t>11Cv060</t>
  </si>
  <si>
    <t>C24/062</t>
  </si>
  <si>
    <t>11Cv061</t>
  </si>
  <si>
    <t>Getúlio Vargas, RS</t>
  </si>
  <si>
    <t>C25/063</t>
  </si>
  <si>
    <t>11Cv062</t>
  </si>
  <si>
    <t>C25/064</t>
  </si>
  <si>
    <t>11Cv063</t>
  </si>
  <si>
    <t>C27/065</t>
  </si>
  <si>
    <t>11Cv064</t>
  </si>
  <si>
    <t>C27/066</t>
  </si>
  <si>
    <t>11Cv065</t>
  </si>
  <si>
    <t>C27/067</t>
  </si>
  <si>
    <t>11Cv066</t>
  </si>
  <si>
    <t>C27/068</t>
  </si>
  <si>
    <t>11Cv067</t>
  </si>
  <si>
    <t>C28/069</t>
  </si>
  <si>
    <t>11Cv068</t>
  </si>
  <si>
    <t>C29/072</t>
  </si>
  <si>
    <t>11Cv071</t>
  </si>
  <si>
    <t>C29/073</t>
  </si>
  <si>
    <t>11Cv072</t>
  </si>
  <si>
    <t>Wheat</t>
  </si>
  <si>
    <t>Kernel</t>
  </si>
  <si>
    <t>CODETEC 208</t>
  </si>
  <si>
    <t>Boa Vista das Missões, RS</t>
  </si>
  <si>
    <t>PHO/RED/URA</t>
  </si>
  <si>
    <t>Tri3/Tri12</t>
  </si>
  <si>
    <t>Scoz et al. (2009)</t>
  </si>
  <si>
    <t>PHO: FJ183412; RED: 
FJ183419; URA: FJ183426</t>
  </si>
  <si>
    <t>Fg16</t>
  </si>
  <si>
    <t>Safira</t>
  </si>
  <si>
    <t>Alcover</t>
  </si>
  <si>
    <t>Candelária, RS</t>
  </si>
  <si>
    <t>Head</t>
  </si>
  <si>
    <t>Castro, PR</t>
  </si>
  <si>
    <t>CD 208</t>
  </si>
  <si>
    <t>Clevelândia, PR</t>
  </si>
  <si>
    <t>BRS Camboatá</t>
  </si>
  <si>
    <t>PAMPEANO</t>
  </si>
  <si>
    <t>Coronel Bicaco, RS</t>
  </si>
  <si>
    <t>BRS Guabijú</t>
  </si>
  <si>
    <t>Cruz Alta-Ijuí, RS</t>
  </si>
  <si>
    <t>Fundacep 52</t>
  </si>
  <si>
    <t>Cruz Alta, RS</t>
  </si>
  <si>
    <t xml:space="preserve">Fundacep 47 </t>
  </si>
  <si>
    <t>Fundacep 40</t>
  </si>
  <si>
    <t xml:space="preserve">Fundacep Nova Era </t>
  </si>
  <si>
    <t>FUNDACEP 51</t>
  </si>
  <si>
    <t>PHO: 
FJ183409; RED: FJ183416; URA: 
FJ183423</t>
  </si>
  <si>
    <t>Boa Vista Cadeado</t>
  </si>
  <si>
    <t>FUNDACEP 30</t>
  </si>
  <si>
    <t>Cunha Porã, SC</t>
  </si>
  <si>
    <t>ONIX</t>
  </si>
  <si>
    <t>Erval Seco, RS</t>
  </si>
  <si>
    <t>IPR 129</t>
  </si>
  <si>
    <t>Garapuava, PR</t>
  </si>
  <si>
    <t>CD 105</t>
  </si>
  <si>
    <t>CD 106</t>
  </si>
  <si>
    <t>BRS Louro</t>
  </si>
  <si>
    <t>BRS Guabiju</t>
  </si>
  <si>
    <t>CEP 50</t>
  </si>
  <si>
    <t>Inhacorá, RS</t>
  </si>
  <si>
    <t>Jaboticaba, RS</t>
  </si>
  <si>
    <t>FUNDACEP 50</t>
  </si>
  <si>
    <t>Júlio de Castilhos, RS</t>
  </si>
  <si>
    <t>Granja Guará Casalone</t>
  </si>
  <si>
    <t>Granja Guará Safira</t>
  </si>
  <si>
    <t>Santo Augusto, RS</t>
  </si>
  <si>
    <t>PHO: FJ183406; RED: FJ183413; URA: FJ183420</t>
  </si>
  <si>
    <t>FUNDACEP 47</t>
  </si>
  <si>
    <t>CEP 30</t>
  </si>
  <si>
    <t>São Valério do Sul, RS</t>
  </si>
  <si>
    <t>Tigrinhos, RS</t>
  </si>
  <si>
    <t>PHO: FJ183411; RED: FJ183418; URA: FJ183425</t>
  </si>
  <si>
    <t>PHO: 
FJ183410; RED: FJ183417; URA: FJ183424</t>
  </si>
  <si>
    <t>FUNDACEP Nova Era</t>
  </si>
  <si>
    <t>PHO: FJ183408; RED: FJ183415; URA: FJ183422</t>
  </si>
  <si>
    <t>PHO: FJ183407; RED: FJ183414; URA: 
FJ183421</t>
  </si>
  <si>
    <t>Fg16/RED/Tri101</t>
  </si>
  <si>
    <t>B14/1</t>
  </si>
  <si>
    <t xml:space="preserve">Tri3/Tri7/Tri12 </t>
  </si>
  <si>
    <t>RED: KR456302; Tri101: KR456326</t>
  </si>
  <si>
    <t>B14/2</t>
  </si>
  <si>
    <t>B18/1</t>
  </si>
  <si>
    <t>B18/2</t>
  </si>
  <si>
    <t>RED: KR456303; Tri101: KR456327</t>
  </si>
  <si>
    <t>B23/2</t>
  </si>
  <si>
    <t>EF-1α/PHO/RED/URA</t>
  </si>
  <si>
    <t>B26/1</t>
  </si>
  <si>
    <t>B26/4</t>
  </si>
  <si>
    <t>B26/5</t>
  </si>
  <si>
    <t>B32/1</t>
  </si>
  <si>
    <t>B36/1</t>
  </si>
  <si>
    <t>B39/1</t>
  </si>
  <si>
    <t>B39/2</t>
  </si>
  <si>
    <t>RED: KR456310; Tri101: KR456334</t>
  </si>
  <si>
    <t>B45/1</t>
  </si>
  <si>
    <t>B45/2</t>
  </si>
  <si>
    <t>B46/1</t>
  </si>
  <si>
    <t>RED: KR456309; Tri101: KR456333</t>
  </si>
  <si>
    <t>B15/4</t>
  </si>
  <si>
    <t>B836/3</t>
  </si>
  <si>
    <t>RED: KR456311; Tri101: KR456335</t>
  </si>
  <si>
    <t>B846/1</t>
  </si>
  <si>
    <t>RED: KR456299; Tri101: KR456323</t>
  </si>
  <si>
    <t>B813/2</t>
  </si>
  <si>
    <t>B811/1</t>
  </si>
  <si>
    <t>B848/2</t>
  </si>
  <si>
    <t>B807/2</t>
  </si>
  <si>
    <t>RED: KR456305; Tri101: KR456329</t>
  </si>
  <si>
    <t>B827/1</t>
  </si>
  <si>
    <t>RED: KR456301; Tri101: KR456325</t>
  </si>
  <si>
    <t>B18</t>
  </si>
  <si>
    <t>B27</t>
  </si>
  <si>
    <t>B6</t>
  </si>
  <si>
    <t>B13</t>
  </si>
  <si>
    <t>RED: KR456312; Tri101: KR456336</t>
  </si>
  <si>
    <t>B3</t>
  </si>
  <si>
    <t>RED: KR456307; Tri101: KR456331</t>
  </si>
  <si>
    <t>B16</t>
  </si>
  <si>
    <t>RED: KR456306; Tri101: KR456330</t>
  </si>
  <si>
    <t>B17</t>
  </si>
  <si>
    <t>RED: KR456300; Tri101: KR456324</t>
  </si>
  <si>
    <t>B33</t>
  </si>
  <si>
    <t>B20</t>
  </si>
  <si>
    <t>RED: KR456304; Tri101: KR456328</t>
  </si>
  <si>
    <t>B23</t>
  </si>
  <si>
    <t>RED: KR456295; Tri101: KR456319</t>
  </si>
  <si>
    <t>B26</t>
  </si>
  <si>
    <t>B34</t>
  </si>
  <si>
    <t>Sancti Spiritu</t>
  </si>
  <si>
    <t>Argentina</t>
  </si>
  <si>
    <t>RED/Tri101</t>
  </si>
  <si>
    <t>Ass5</t>
  </si>
  <si>
    <t>Tri3/Tri5/Tri7/Tri13</t>
  </si>
  <si>
    <t>Castañares et al. (2016)</t>
  </si>
  <si>
    <t>RED: KR456289; Tri101: KR456313</t>
  </si>
  <si>
    <t>Scarlett</t>
  </si>
  <si>
    <t>Tapalqué</t>
  </si>
  <si>
    <t>A3/6</t>
  </si>
  <si>
    <t>CBS 139514</t>
  </si>
  <si>
    <t>GC-MS</t>
  </si>
  <si>
    <t>Rice/YES</t>
  </si>
  <si>
    <t>Shakira</t>
  </si>
  <si>
    <t>Azul</t>
  </si>
  <si>
    <t>A6/3</t>
  </si>
  <si>
    <t>Rice</t>
  </si>
  <si>
    <t>A13/1</t>
  </si>
  <si>
    <t>DON</t>
  </si>
  <si>
    <t>A13-6</t>
  </si>
  <si>
    <t>low amounts of 3 and 15-ADON</t>
  </si>
  <si>
    <t>A11/1</t>
  </si>
  <si>
    <t>A11/2</t>
  </si>
  <si>
    <t>RED:KR456290; Tri101: KR456314</t>
  </si>
  <si>
    <t>Olavarría</t>
  </si>
  <si>
    <t>A17/1</t>
  </si>
  <si>
    <t>similar amount of 3 and 15-ADON</t>
  </si>
  <si>
    <t>A27/1</t>
  </si>
  <si>
    <t>amounts of 3-ADON and 15-ADON</t>
  </si>
  <si>
    <t>A27/9</t>
  </si>
  <si>
    <t>La Madrid</t>
  </si>
  <si>
    <t>A35/4</t>
  </si>
  <si>
    <t>n.d</t>
  </si>
  <si>
    <t>RED: KR456291; Tri101: KR456315</t>
  </si>
  <si>
    <t>Tandil</t>
  </si>
  <si>
    <t>A33/2</t>
  </si>
  <si>
    <t>A62/1</t>
  </si>
  <si>
    <t>A62/3</t>
  </si>
  <si>
    <t>A27/10</t>
  </si>
  <si>
    <t>A29/9</t>
  </si>
  <si>
    <t>RED: KR456292; Tri101: KR456316</t>
  </si>
  <si>
    <t>A29/11</t>
  </si>
  <si>
    <t>A29/12</t>
  </si>
  <si>
    <t>A33/14</t>
  </si>
  <si>
    <t>A33/16</t>
  </si>
  <si>
    <t xml:space="preserve">RED: KR456293; Tri101: KR456317 </t>
  </si>
  <si>
    <t>A92/2</t>
  </si>
  <si>
    <t>similar amounts of 15 and 3-ADON</t>
  </si>
  <si>
    <t>A92/8</t>
  </si>
  <si>
    <t>A92/10</t>
  </si>
  <si>
    <t>A90/1</t>
  </si>
  <si>
    <t>low amounts of 3-ADON</t>
  </si>
  <si>
    <t>A90/2</t>
  </si>
  <si>
    <t>A29/14</t>
  </si>
  <si>
    <t>A29/15</t>
  </si>
  <si>
    <t>A92/7</t>
  </si>
  <si>
    <t>A27/14</t>
  </si>
  <si>
    <t>A27/16</t>
  </si>
  <si>
    <t>A27/18</t>
  </si>
  <si>
    <t>A27/20</t>
  </si>
  <si>
    <t>A33/24</t>
  </si>
  <si>
    <t>A33/27</t>
  </si>
  <si>
    <t>A33/30</t>
  </si>
  <si>
    <t>A82/1</t>
  </si>
  <si>
    <t>amounts of 3-ADON</t>
  </si>
  <si>
    <t>A88/1</t>
  </si>
  <si>
    <t>A88/3</t>
  </si>
  <si>
    <t>A87/2</t>
  </si>
  <si>
    <t>A87/5</t>
  </si>
  <si>
    <t>A33/22</t>
  </si>
  <si>
    <t>CBS 139513</t>
  </si>
  <si>
    <t>A92/11</t>
  </si>
  <si>
    <t>A85/1</t>
  </si>
  <si>
    <t>RED: KR456294; Tri101: KR456318</t>
  </si>
  <si>
    <t>PCR</t>
  </si>
  <si>
    <t>5/1TG</t>
  </si>
  <si>
    <t>5/5TG</t>
  </si>
  <si>
    <t>16/1TG</t>
  </si>
  <si>
    <t>14/14TG</t>
  </si>
  <si>
    <t>ACA 901</t>
  </si>
  <si>
    <t>13/6</t>
  </si>
  <si>
    <t>Baguette</t>
  </si>
  <si>
    <t>17/17TG</t>
  </si>
  <si>
    <t>Colonia</t>
  </si>
  <si>
    <t>Uruguay</t>
  </si>
  <si>
    <t>U1</t>
  </si>
  <si>
    <t>U2</t>
  </si>
  <si>
    <t>U3</t>
  </si>
  <si>
    <t>U4</t>
  </si>
  <si>
    <t>U5</t>
  </si>
  <si>
    <t>U6</t>
  </si>
  <si>
    <t>U7</t>
  </si>
  <si>
    <t>U8</t>
  </si>
  <si>
    <t>RED: KR456298; Tri101: KR456322</t>
  </si>
  <si>
    <t>U9</t>
  </si>
  <si>
    <t>U10</t>
  </si>
  <si>
    <t>U11</t>
  </si>
  <si>
    <t>U12</t>
  </si>
  <si>
    <t>U14</t>
  </si>
  <si>
    <t>U16</t>
  </si>
  <si>
    <t>RED: KR456297; Tri101: KR456321</t>
  </si>
  <si>
    <t>U17</t>
  </si>
  <si>
    <t>U18</t>
  </si>
  <si>
    <t>U19</t>
  </si>
  <si>
    <t>U20</t>
  </si>
  <si>
    <t>RED: KR456308; Tri101: KR456332</t>
  </si>
  <si>
    <t>U21</t>
  </si>
  <si>
    <t>U22</t>
  </si>
  <si>
    <t>U23</t>
  </si>
  <si>
    <t>U24</t>
  </si>
  <si>
    <t>U28</t>
  </si>
  <si>
    <t>U29</t>
  </si>
  <si>
    <t>U30</t>
  </si>
  <si>
    <t>U36</t>
  </si>
  <si>
    <t>U38</t>
  </si>
  <si>
    <t>RED: KR456296; Tri101: KR456320</t>
  </si>
  <si>
    <t>U40</t>
  </si>
  <si>
    <t>U44</t>
  </si>
  <si>
    <t>U45</t>
  </si>
  <si>
    <t>U47</t>
  </si>
  <si>
    <t>U48</t>
  </si>
  <si>
    <t>U51</t>
  </si>
  <si>
    <t>U52</t>
  </si>
  <si>
    <t>U53</t>
  </si>
  <si>
    <t>U55</t>
  </si>
  <si>
    <t>U58</t>
  </si>
  <si>
    <t>U64</t>
  </si>
  <si>
    <t>U65</t>
  </si>
  <si>
    <t>Palmares do Sul, RS, RS</t>
  </si>
  <si>
    <t>09Ar021</t>
  </si>
  <si>
    <t>CML 3076</t>
  </si>
  <si>
    <t>HPLC</t>
  </si>
  <si>
    <t>Rice grain</t>
  </si>
  <si>
    <t>Gomes et al. (2015)</t>
  </si>
  <si>
    <t>09Ar024</t>
  </si>
  <si>
    <t>CML 3077</t>
  </si>
  <si>
    <t>09Ar025</t>
  </si>
  <si>
    <t>CML 3078</t>
  </si>
  <si>
    <t>09Ar026</t>
  </si>
  <si>
    <t>CML 3079</t>
  </si>
  <si>
    <t>09Ar027</t>
  </si>
  <si>
    <t>CML 3080</t>
  </si>
  <si>
    <t>09Ar031</t>
  </si>
  <si>
    <t>CML 3081</t>
  </si>
  <si>
    <t>09Ar032</t>
  </si>
  <si>
    <t>CML 3082</t>
  </si>
  <si>
    <t>10Ar001</t>
  </si>
  <si>
    <t>CML 3083</t>
  </si>
  <si>
    <t>10Ar003</t>
  </si>
  <si>
    <t>CML 3084</t>
  </si>
  <si>
    <t>10Ar005</t>
  </si>
  <si>
    <t>CML 3085</t>
  </si>
  <si>
    <t>10Ar006</t>
  </si>
  <si>
    <t>CML 3086</t>
  </si>
  <si>
    <t>Puitá</t>
  </si>
  <si>
    <t>Capivari do Sul, RS</t>
  </si>
  <si>
    <t>12Ar003</t>
  </si>
  <si>
    <t>CML 3087</t>
  </si>
  <si>
    <t>Irga 424</t>
  </si>
  <si>
    <t>12Ar005</t>
  </si>
  <si>
    <t>CML 3088</t>
  </si>
  <si>
    <t>12Ar006</t>
  </si>
  <si>
    <t>CML 3089</t>
  </si>
  <si>
    <t>12Ar007</t>
  </si>
  <si>
    <t>CML 3090</t>
  </si>
  <si>
    <t>12Ar009</t>
  </si>
  <si>
    <t>CML 3091</t>
  </si>
  <si>
    <t>12Ar011</t>
  </si>
  <si>
    <t>CML 3092</t>
  </si>
  <si>
    <t>12Ar024</t>
  </si>
  <si>
    <t>CML 3093</t>
  </si>
  <si>
    <t>12Ar026</t>
  </si>
  <si>
    <t>CML 3094</t>
  </si>
  <si>
    <t>12Ar029</t>
  </si>
  <si>
    <t>CML 3095</t>
  </si>
  <si>
    <t>Uruguaiana, RS</t>
  </si>
  <si>
    <t>12Ar031</t>
  </si>
  <si>
    <t>CML 3096</t>
  </si>
  <si>
    <t>12Ar032</t>
  </si>
  <si>
    <t>CML 3097</t>
  </si>
  <si>
    <t>12Ar033</t>
  </si>
  <si>
    <t>CML 3098</t>
  </si>
  <si>
    <t>12Ar034</t>
  </si>
  <si>
    <t>CML 3099</t>
  </si>
  <si>
    <t>12Ar035</t>
  </si>
  <si>
    <t>CML 3100</t>
  </si>
  <si>
    <t>12Ar037</t>
  </si>
  <si>
    <t>CML 3101</t>
  </si>
  <si>
    <t>12Ar040</t>
  </si>
  <si>
    <t>CML 3102</t>
  </si>
  <si>
    <t>12Ar042</t>
  </si>
  <si>
    <t>CML 3103</t>
  </si>
  <si>
    <t>12Ar045</t>
  </si>
  <si>
    <t>CML 3104</t>
  </si>
  <si>
    <t>CML 30</t>
  </si>
  <si>
    <t>12Ar047</t>
  </si>
  <si>
    <t>CML 3105</t>
  </si>
  <si>
    <t>CML 31</t>
  </si>
  <si>
    <t>12Ar050</t>
  </si>
  <si>
    <t>CML 3106</t>
  </si>
  <si>
    <t>12Ar052</t>
  </si>
  <si>
    <t>CML 3107</t>
  </si>
  <si>
    <t>12Ar055</t>
  </si>
  <si>
    <t>CML 3108</t>
  </si>
  <si>
    <t>12Ar056</t>
  </si>
  <si>
    <t>CML 3109</t>
  </si>
  <si>
    <t>12Ar057</t>
  </si>
  <si>
    <t>CML 3110</t>
  </si>
  <si>
    <t>12Ar063</t>
  </si>
  <si>
    <t>CML 3111</t>
  </si>
  <si>
    <t>Mostardas, RS</t>
  </si>
  <si>
    <t>12Ar064</t>
  </si>
  <si>
    <t>12Ar065</t>
  </si>
  <si>
    <t>CML 3112</t>
  </si>
  <si>
    <t>12Ar066</t>
  </si>
  <si>
    <t>CML 3113</t>
  </si>
  <si>
    <t>12Ar067</t>
  </si>
  <si>
    <t>CML 3114</t>
  </si>
  <si>
    <t>12Ar069</t>
  </si>
  <si>
    <t>CML 3115</t>
  </si>
  <si>
    <t>12Ar074</t>
  </si>
  <si>
    <t>CML 3116</t>
  </si>
  <si>
    <t>Cachoeira do Sul</t>
  </si>
  <si>
    <t>12Ar075</t>
  </si>
  <si>
    <t>CML 3117</t>
  </si>
  <si>
    <t>12Ar077</t>
  </si>
  <si>
    <t>CML 3118</t>
  </si>
  <si>
    <t>12Ar079</t>
  </si>
  <si>
    <t>CML 3119</t>
  </si>
  <si>
    <t>12Ar084</t>
  </si>
  <si>
    <t>CML 3120</t>
  </si>
  <si>
    <t>12Ar085</t>
  </si>
  <si>
    <t>CML 3121</t>
  </si>
  <si>
    <t>12Ar087</t>
  </si>
  <si>
    <t>CML 3122</t>
  </si>
  <si>
    <t>Guaíba, RS</t>
  </si>
  <si>
    <t>12Ar113</t>
  </si>
  <si>
    <t>CML 3123</t>
  </si>
  <si>
    <t>12Ar114</t>
  </si>
  <si>
    <t>CML 3124</t>
  </si>
  <si>
    <t>Caçapava do Sul, RS</t>
  </si>
  <si>
    <t>12Ar115</t>
  </si>
  <si>
    <t>CML 3125</t>
  </si>
  <si>
    <t>12Ar116</t>
  </si>
  <si>
    <t>CML 3126</t>
  </si>
  <si>
    <t>12Ar117</t>
  </si>
  <si>
    <t>CML 3127</t>
  </si>
  <si>
    <t>Rio Pardo, RS</t>
  </si>
  <si>
    <t>12Ar127</t>
  </si>
  <si>
    <t>CML 3128</t>
  </si>
  <si>
    <t>12Ar128</t>
  </si>
  <si>
    <t>CML 3129</t>
  </si>
  <si>
    <t>12Ar129</t>
  </si>
  <si>
    <t>CML 3130</t>
  </si>
  <si>
    <t>12Ar130</t>
  </si>
  <si>
    <t>CML 3131</t>
  </si>
  <si>
    <t>Pelotas, RS</t>
  </si>
  <si>
    <t>12Ar131</t>
  </si>
  <si>
    <t>CML 3132</t>
  </si>
  <si>
    <t>12Ar133</t>
  </si>
  <si>
    <t>CML 3133</t>
  </si>
  <si>
    <t>12Ar134</t>
  </si>
  <si>
    <t>CML 3134</t>
  </si>
  <si>
    <t>12Ar135</t>
  </si>
  <si>
    <t>CML 3135</t>
  </si>
  <si>
    <t>12Ar136</t>
  </si>
  <si>
    <t>CML 3136</t>
  </si>
  <si>
    <t>12Ar041</t>
  </si>
  <si>
    <t>12Ar107</t>
  </si>
  <si>
    <t>12Ar109</t>
  </si>
  <si>
    <t>12Ar044</t>
  </si>
  <si>
    <t>No production</t>
  </si>
  <si>
    <t>12Ar008</t>
  </si>
  <si>
    <t>12Ar012</t>
  </si>
  <si>
    <t>12Ar018</t>
  </si>
  <si>
    <t>12Ar054</t>
  </si>
  <si>
    <t>12Ar062</t>
  </si>
  <si>
    <t>12Ar070</t>
  </si>
  <si>
    <t>12Ar071</t>
  </si>
  <si>
    <t>12Ar111</t>
  </si>
  <si>
    <t>12Ar132</t>
  </si>
  <si>
    <t>12Ar046</t>
  </si>
  <si>
    <t>12Ar048</t>
  </si>
  <si>
    <t>12Ar049</t>
  </si>
  <si>
    <t>12Ar051</t>
  </si>
  <si>
    <t>12Ar030</t>
  </si>
  <si>
    <t>15-ADON/3-ADON</t>
  </si>
  <si>
    <t>12Ar036</t>
  </si>
  <si>
    <t>12Ar038</t>
  </si>
  <si>
    <t>12Ar039</t>
  </si>
  <si>
    <t>12Ar053</t>
  </si>
  <si>
    <t>12Ar059</t>
  </si>
  <si>
    <t>12Ar068</t>
  </si>
  <si>
    <t>12Ar091</t>
  </si>
  <si>
    <t>12Ar095</t>
  </si>
  <si>
    <t>12Ar010</t>
  </si>
  <si>
    <t>unkown</t>
  </si>
  <si>
    <t>10Tr112</t>
  </si>
  <si>
    <t>Del Ponte et al. (2015)</t>
  </si>
  <si>
    <t>10Tr113</t>
  </si>
  <si>
    <t>10Tr114</t>
  </si>
  <si>
    <t>10Tr115</t>
  </si>
  <si>
    <t>10Tr116</t>
  </si>
  <si>
    <t>10Tr117</t>
  </si>
  <si>
    <t>10Tr120</t>
  </si>
  <si>
    <t>10Tr121</t>
  </si>
  <si>
    <t>1_ G10</t>
  </si>
  <si>
    <t>10Tr118</t>
  </si>
  <si>
    <t>Antônio Prado, RS</t>
  </si>
  <si>
    <t>10Tr222</t>
  </si>
  <si>
    <t>10Tr223</t>
  </si>
  <si>
    <t>10Tr224</t>
  </si>
  <si>
    <t>10Tr226</t>
  </si>
  <si>
    <t>10Tr227</t>
  </si>
  <si>
    <t>Apucarana, PR</t>
  </si>
  <si>
    <t>Arapongas, PR</t>
  </si>
  <si>
    <t>Assis Chateaubriand, PR</t>
  </si>
  <si>
    <t>Barreto, RS</t>
  </si>
  <si>
    <t>10Tr177</t>
  </si>
  <si>
    <t>10Tr175</t>
  </si>
  <si>
    <t>10Tr176</t>
  </si>
  <si>
    <t>10Tr174</t>
  </si>
  <si>
    <t>Bela Vista do Paraíso, PR</t>
  </si>
  <si>
    <t>Cambé, PR</t>
  </si>
  <si>
    <t>Campo Mourão, PR</t>
  </si>
  <si>
    <t>Cantagalo, PR</t>
  </si>
  <si>
    <t>T 142</t>
  </si>
  <si>
    <t>T 127</t>
  </si>
  <si>
    <t>T 128</t>
  </si>
  <si>
    <t>T 129 a</t>
  </si>
  <si>
    <t>T 130</t>
  </si>
  <si>
    <t>T 133</t>
  </si>
  <si>
    <t>T 135</t>
  </si>
  <si>
    <t>T 148</t>
  </si>
  <si>
    <t>T 163</t>
  </si>
  <si>
    <t>T 170</t>
  </si>
  <si>
    <t>T 175 b</t>
  </si>
  <si>
    <t>T 178</t>
  </si>
  <si>
    <t>T 179</t>
  </si>
  <si>
    <t>T 122</t>
  </si>
  <si>
    <t>T 129 b</t>
  </si>
  <si>
    <t>T 143</t>
  </si>
  <si>
    <t>T 153</t>
  </si>
  <si>
    <t>T 172</t>
  </si>
  <si>
    <t>T 177</t>
  </si>
  <si>
    <t>T 126</t>
  </si>
  <si>
    <t>T 141</t>
  </si>
  <si>
    <t>T 154</t>
  </si>
  <si>
    <t>T 132</t>
  </si>
  <si>
    <t>T 140</t>
  </si>
  <si>
    <t>T 164</t>
  </si>
  <si>
    <t>T 166</t>
  </si>
  <si>
    <t>Carazinho, RS</t>
  </si>
  <si>
    <t>10Tr025</t>
  </si>
  <si>
    <t>10Tr016</t>
  </si>
  <si>
    <t>09Tr074</t>
  </si>
  <si>
    <t>09Tr075</t>
  </si>
  <si>
    <t>09Tr076</t>
  </si>
  <si>
    <t>09Tr118</t>
  </si>
  <si>
    <t>09Tr120</t>
  </si>
  <si>
    <t>09Tr121</t>
  </si>
  <si>
    <t>09Tr114</t>
  </si>
  <si>
    <t>09Tr115</t>
  </si>
  <si>
    <t>09Tr116</t>
  </si>
  <si>
    <t>09Tr117</t>
  </si>
  <si>
    <t>10Tr005</t>
  </si>
  <si>
    <t>10Tr007</t>
  </si>
  <si>
    <t>10Tr008</t>
  </si>
  <si>
    <t>10Tr009</t>
  </si>
  <si>
    <t>10Tr010</t>
  </si>
  <si>
    <t>10Tr011</t>
  </si>
  <si>
    <t>10Tr012</t>
  </si>
  <si>
    <t>10Tr013</t>
  </si>
  <si>
    <t>10Tr014</t>
  </si>
  <si>
    <t>10Tr015</t>
  </si>
  <si>
    <t>10Tr017</t>
  </si>
  <si>
    <t>10Tr018</t>
  </si>
  <si>
    <t>10Tr019</t>
  </si>
  <si>
    <t>10Tr020</t>
  </si>
  <si>
    <t>10Tr021</t>
  </si>
  <si>
    <t>10Tr022</t>
  </si>
  <si>
    <t>10Tr023</t>
  </si>
  <si>
    <t>10Tr026</t>
  </si>
  <si>
    <t>10Tr027</t>
  </si>
  <si>
    <t>10Tr028</t>
  </si>
  <si>
    <t>10Tr029</t>
  </si>
  <si>
    <t>10Tr030</t>
  </si>
  <si>
    <t>10Tr031</t>
  </si>
  <si>
    <t>10Tr032</t>
  </si>
  <si>
    <t>10Tr033</t>
  </si>
  <si>
    <t>10Tr034</t>
  </si>
  <si>
    <t>1_ C07</t>
  </si>
  <si>
    <t>1_ D07</t>
  </si>
  <si>
    <t>1_ E07</t>
  </si>
  <si>
    <t>1_ F07</t>
  </si>
  <si>
    <t>1_ F09</t>
  </si>
  <si>
    <t>1_ G09</t>
  </si>
  <si>
    <t>Cascavel, PR</t>
  </si>
  <si>
    <t>Caseiros, RS</t>
  </si>
  <si>
    <t>10Tr144</t>
  </si>
  <si>
    <t>10Tr136</t>
  </si>
  <si>
    <t>10Tr138</t>
  </si>
  <si>
    <t>10Tr139</t>
  </si>
  <si>
    <t>10Tr140</t>
  </si>
  <si>
    <t>10Tr141</t>
  </si>
  <si>
    <t>10Tr142</t>
  </si>
  <si>
    <t>10Tr143</t>
  </si>
  <si>
    <t>10Tr147</t>
  </si>
  <si>
    <t>10Tr148</t>
  </si>
  <si>
    <t>10Tr135</t>
  </si>
  <si>
    <t>10Tr145</t>
  </si>
  <si>
    <t>10Tr146</t>
  </si>
  <si>
    <t>1_ B07</t>
  </si>
  <si>
    <t>Condor, RS</t>
  </si>
  <si>
    <t>09Tr029</t>
  </si>
  <si>
    <t>09Tr030</t>
  </si>
  <si>
    <t>09Tr031</t>
  </si>
  <si>
    <t>09Tr032</t>
  </si>
  <si>
    <t>09Tr033</t>
  </si>
  <si>
    <t>09Tr034</t>
  </si>
  <si>
    <t>09Tr035</t>
  </si>
  <si>
    <t>09Tr036</t>
  </si>
  <si>
    <t>1_ G05</t>
  </si>
  <si>
    <t>Corbélia, PR</t>
  </si>
  <si>
    <t>Cornélio Procópio, PR</t>
  </si>
  <si>
    <t>Coronel Barros, RS</t>
  </si>
  <si>
    <t>09Tr122</t>
  </si>
  <si>
    <t>09Tr123</t>
  </si>
  <si>
    <t>09Tr124</t>
  </si>
  <si>
    <t>09Tr133</t>
  </si>
  <si>
    <t>09Tr134</t>
  </si>
  <si>
    <t>09Tr135</t>
  </si>
  <si>
    <t>09Tr136</t>
  </si>
  <si>
    <t>09Tr100</t>
  </si>
  <si>
    <t>09Tr101</t>
  </si>
  <si>
    <t>09Tr102</t>
  </si>
  <si>
    <t>09Tr103</t>
  </si>
  <si>
    <t>09Tr104</t>
  </si>
  <si>
    <t>09Tr105</t>
  </si>
  <si>
    <t>09Tr106</t>
  </si>
  <si>
    <t>09Tr107</t>
  </si>
  <si>
    <t>09Tr108</t>
  </si>
  <si>
    <t>10Tr043</t>
  </si>
  <si>
    <t>10Tr044</t>
  </si>
  <si>
    <t>10Tr045</t>
  </si>
  <si>
    <t>10Tr046</t>
  </si>
  <si>
    <t>10Tr047</t>
  </si>
  <si>
    <t>10Tr048</t>
  </si>
  <si>
    <t>10Tr049</t>
  </si>
  <si>
    <t>10Tr050</t>
  </si>
  <si>
    <t>10Tr051</t>
  </si>
  <si>
    <t>10Tr052</t>
  </si>
  <si>
    <t>10Tr081</t>
  </si>
  <si>
    <t>10Tr082</t>
  </si>
  <si>
    <t>10Tr083</t>
  </si>
  <si>
    <t>10Tr084</t>
  </si>
  <si>
    <t>10Tr085</t>
  </si>
  <si>
    <t>10Tr086</t>
  </si>
  <si>
    <t>10Tr087</t>
  </si>
  <si>
    <t>10Tr089</t>
  </si>
  <si>
    <t>09Tr109</t>
  </si>
  <si>
    <t>09Tr013</t>
  </si>
  <si>
    <t>09Tr014</t>
  </si>
  <si>
    <t>09Tr015</t>
  </si>
  <si>
    <t>09Tr017</t>
  </si>
  <si>
    <t>09Tr018</t>
  </si>
  <si>
    <t>09Tr019</t>
  </si>
  <si>
    <t>09Tr020</t>
  </si>
  <si>
    <t>09Tr021</t>
  </si>
  <si>
    <t>09Tr022</t>
  </si>
  <si>
    <t>09Tr023</t>
  </si>
  <si>
    <t>09Tr024</t>
  </si>
  <si>
    <t>Entre-Ijuí, RSs, RS</t>
  </si>
  <si>
    <t>09Tr129</t>
  </si>
  <si>
    <t>09Tr130</t>
  </si>
  <si>
    <t>09Tr131</t>
  </si>
  <si>
    <t>09Tr132</t>
  </si>
  <si>
    <t>10Tr079</t>
  </si>
  <si>
    <t>10Tr072</t>
  </si>
  <si>
    <t>10Tr073</t>
  </si>
  <si>
    <t>10Tr074</t>
  </si>
  <si>
    <t>10Tr075</t>
  </si>
  <si>
    <t>10Tr076</t>
  </si>
  <si>
    <t>10Tr077</t>
  </si>
  <si>
    <t>10Tr078</t>
  </si>
  <si>
    <t>10Tr080</t>
  </si>
  <si>
    <t>Ernestina, RS</t>
  </si>
  <si>
    <t>09Tr093</t>
  </si>
  <si>
    <t>09Tr094</t>
  </si>
  <si>
    <t>09Tr095</t>
  </si>
  <si>
    <t>09Tr096</t>
  </si>
  <si>
    <t>09Tr097</t>
  </si>
  <si>
    <t>09Tr098</t>
  </si>
  <si>
    <t>09Tr092</t>
  </si>
  <si>
    <t>Estação, RS</t>
  </si>
  <si>
    <t>10Tr067</t>
  </si>
  <si>
    <t>10Tr068</t>
  </si>
  <si>
    <t>10Tr070</t>
  </si>
  <si>
    <t>10Tr071</t>
  </si>
  <si>
    <t>10Tr069</t>
  </si>
  <si>
    <t>Farol, PR</t>
  </si>
  <si>
    <t>Formosa do Oeste, PR</t>
  </si>
  <si>
    <t>Ibiaça, RS</t>
  </si>
  <si>
    <t>10Tr158</t>
  </si>
  <si>
    <t>10Tr155</t>
  </si>
  <si>
    <t>10Tr156</t>
  </si>
  <si>
    <t>10Tr157</t>
  </si>
  <si>
    <t>10Tr159</t>
  </si>
  <si>
    <t>Ijuí, RS</t>
  </si>
  <si>
    <t>1_ G03</t>
  </si>
  <si>
    <t>1_ H03</t>
  </si>
  <si>
    <t>09Tr125</t>
  </si>
  <si>
    <t>09Tr126</t>
  </si>
  <si>
    <t>09Tr127</t>
  </si>
  <si>
    <t>09Tr128</t>
  </si>
  <si>
    <t>1_ A01</t>
  </si>
  <si>
    <t>1_ D01</t>
  </si>
  <si>
    <t>1_ E01</t>
  </si>
  <si>
    <t>1_ F01</t>
  </si>
  <si>
    <t>1_ G01</t>
  </si>
  <si>
    <t>1_ A02</t>
  </si>
  <si>
    <t>1_ B02</t>
  </si>
  <si>
    <t>1_ C02</t>
  </si>
  <si>
    <t>1_ D02</t>
  </si>
  <si>
    <t>1_ E02</t>
  </si>
  <si>
    <t>1_ F02</t>
  </si>
  <si>
    <t>1_ G02</t>
  </si>
  <si>
    <t>1_ H02</t>
  </si>
  <si>
    <t>1_ A03</t>
  </si>
  <si>
    <t>1_ B03</t>
  </si>
  <si>
    <t>1_ C03</t>
  </si>
  <si>
    <t>1_ E03</t>
  </si>
  <si>
    <t>1_ F03</t>
  </si>
  <si>
    <t>1_ A04</t>
  </si>
  <si>
    <t>1_ B04</t>
  </si>
  <si>
    <t>1_ B01</t>
  </si>
  <si>
    <t>1_ C01</t>
  </si>
  <si>
    <t>1_ D03</t>
  </si>
  <si>
    <t>Janiópolis, PR</t>
  </si>
  <si>
    <t>Jataizinho, PR</t>
  </si>
  <si>
    <t xml:space="preserve">Jesuítas, PR </t>
  </si>
  <si>
    <t>Juranda, PR</t>
  </si>
  <si>
    <t>Lageado do Bugre, RS</t>
  </si>
  <si>
    <t>09Tr053</t>
  </si>
  <si>
    <t>09Tr054</t>
  </si>
  <si>
    <t>09Tr055</t>
  </si>
  <si>
    <t>09Tr056</t>
  </si>
  <si>
    <t>10Tr190</t>
  </si>
  <si>
    <t>10Tr178</t>
  </si>
  <si>
    <t>10Tr179</t>
  </si>
  <si>
    <t>10Tr181</t>
  </si>
  <si>
    <t>10Tr193</t>
  </si>
  <si>
    <t>10Tr149</t>
  </si>
  <si>
    <t>10Tr150</t>
  </si>
  <si>
    <t>10Tr151</t>
  </si>
  <si>
    <t>10Tr152</t>
  </si>
  <si>
    <t>10Tr153</t>
  </si>
  <si>
    <t>10Tr154</t>
  </si>
  <si>
    <t>10Tr170</t>
  </si>
  <si>
    <t>10Tr171</t>
  </si>
  <si>
    <t>10Tr172</t>
  </si>
  <si>
    <t>10Tr173</t>
  </si>
  <si>
    <t>10Tr180</t>
  </si>
  <si>
    <t>10Tr183</t>
  </si>
  <si>
    <t>10Tr184</t>
  </si>
  <si>
    <t>10Tr185</t>
  </si>
  <si>
    <t>10Tr186</t>
  </si>
  <si>
    <t>10Tr187</t>
  </si>
  <si>
    <t>10Tr188</t>
  </si>
  <si>
    <t>10Tr189</t>
  </si>
  <si>
    <t>10Tr191</t>
  </si>
  <si>
    <t>10Tr192</t>
  </si>
  <si>
    <t>1_ G11</t>
  </si>
  <si>
    <t>1_ H11</t>
  </si>
  <si>
    <t>1_ A12</t>
  </si>
  <si>
    <t>1_ B12</t>
  </si>
  <si>
    <t>Mamborê, PR</t>
  </si>
  <si>
    <t>Manoel Ribas, PR</t>
  </si>
  <si>
    <t>T 001</t>
  </si>
  <si>
    <t>T 002</t>
  </si>
  <si>
    <t>T 005</t>
  </si>
  <si>
    <t>T 006</t>
  </si>
  <si>
    <t>T 007</t>
  </si>
  <si>
    <t>T 013</t>
  </si>
  <si>
    <t>T 014</t>
  </si>
  <si>
    <t>T 037</t>
  </si>
  <si>
    <t>T 040</t>
  </si>
  <si>
    <t>T 022</t>
  </si>
  <si>
    <t>T 031</t>
  </si>
  <si>
    <t>T 012</t>
  </si>
  <si>
    <t>T 015</t>
  </si>
  <si>
    <t>T 017</t>
  </si>
  <si>
    <t>T 027</t>
  </si>
  <si>
    <t>T 028</t>
  </si>
  <si>
    <t>T 035</t>
  </si>
  <si>
    <t xml:space="preserve">T 041 </t>
  </si>
  <si>
    <t>T 042</t>
  </si>
  <si>
    <t>T 016</t>
  </si>
  <si>
    <t>1_ A10</t>
  </si>
  <si>
    <t>1_ B10</t>
  </si>
  <si>
    <t>1_ H09</t>
  </si>
  <si>
    <t>Maringá, PR</t>
  </si>
  <si>
    <t>Mato Castelhano, RS</t>
  </si>
  <si>
    <t>10Tr122</t>
  </si>
  <si>
    <t>10Tr124</t>
  </si>
  <si>
    <t>10Tr125</t>
  </si>
  <si>
    <t>10Tr126</t>
  </si>
  <si>
    <t>1_ H10</t>
  </si>
  <si>
    <t>10Tr123</t>
  </si>
  <si>
    <t>Não-me-Toque, RS</t>
  </si>
  <si>
    <t>09Tr077</t>
  </si>
  <si>
    <t>09Tr078</t>
  </si>
  <si>
    <t>09Tr079</t>
  </si>
  <si>
    <t>09Tr080</t>
  </si>
  <si>
    <t>09Tr081</t>
  </si>
  <si>
    <t>09Tr082</t>
  </si>
  <si>
    <t>09Tr083</t>
  </si>
  <si>
    <t>1_ G08</t>
  </si>
  <si>
    <t>1_ H08</t>
  </si>
  <si>
    <t>1_ A09</t>
  </si>
  <si>
    <t>1_ B09</t>
  </si>
  <si>
    <t>1_ C09</t>
  </si>
  <si>
    <t>1_ D09</t>
  </si>
  <si>
    <t>1_ E09</t>
  </si>
  <si>
    <t>1_ A06</t>
  </si>
  <si>
    <t xml:space="preserve">Palmeira das Missões, RS  </t>
  </si>
  <si>
    <t>09Tr037</t>
  </si>
  <si>
    <t>09Tr038</t>
  </si>
  <si>
    <t>09Tr039</t>
  </si>
  <si>
    <t>09Tr040</t>
  </si>
  <si>
    <t>09Tr041</t>
  </si>
  <si>
    <t>09Tr042</t>
  </si>
  <si>
    <t>09Tr043</t>
  </si>
  <si>
    <t>09Tr044</t>
  </si>
  <si>
    <t>09Tr061</t>
  </si>
  <si>
    <t>09Tr062</t>
  </si>
  <si>
    <t>09Tr063</t>
  </si>
  <si>
    <t>09Tr064</t>
  </si>
  <si>
    <t>09Tr065</t>
  </si>
  <si>
    <t>09Tr066</t>
  </si>
  <si>
    <t>09Tr067</t>
  </si>
  <si>
    <t>09Tr068</t>
  </si>
  <si>
    <t>09Tr070</t>
  </si>
  <si>
    <t>09Tr071</t>
  </si>
  <si>
    <t>09Tr072</t>
  </si>
  <si>
    <t>09Tr045</t>
  </si>
  <si>
    <t>09Tr046</t>
  </si>
  <si>
    <t>09Tr047</t>
  </si>
  <si>
    <t>09Tr048</t>
  </si>
  <si>
    <t>09Tr049</t>
  </si>
  <si>
    <t>09Tr051</t>
  </si>
  <si>
    <t>09Tr052</t>
  </si>
  <si>
    <t>09Tr069</t>
  </si>
  <si>
    <t>Panambi, RS</t>
  </si>
  <si>
    <t>09Tr011</t>
  </si>
  <si>
    <t>1_ C06</t>
  </si>
  <si>
    <t>09Tr005</t>
  </si>
  <si>
    <t>09Tr006</t>
  </si>
  <si>
    <t>09Tr007</t>
  </si>
  <si>
    <t>09Tr008</t>
  </si>
  <si>
    <t>09Tr009</t>
  </si>
  <si>
    <t>09Tr010</t>
  </si>
  <si>
    <t>09Tr012</t>
  </si>
  <si>
    <t>1_ A05</t>
  </si>
  <si>
    <t>1_ B05</t>
  </si>
  <si>
    <t>1_ C05</t>
  </si>
  <si>
    <t>1_ D05</t>
  </si>
  <si>
    <t>1_ E05</t>
  </si>
  <si>
    <t>1_ F05</t>
  </si>
  <si>
    <t>1_ B06</t>
  </si>
  <si>
    <t>1_ D06</t>
  </si>
  <si>
    <t>1_ E06</t>
  </si>
  <si>
    <t>1_ F06</t>
  </si>
  <si>
    <t>1_ G06</t>
  </si>
  <si>
    <t>1_ H06</t>
  </si>
  <si>
    <t>1_ A07</t>
  </si>
  <si>
    <t>09Tr110</t>
  </si>
  <si>
    <t>09Tr111</t>
  </si>
  <si>
    <t>09Tr112</t>
  </si>
  <si>
    <t>09Tr113</t>
  </si>
  <si>
    <t>10Tr001</t>
  </si>
  <si>
    <t>10Tr002</t>
  </si>
  <si>
    <t>10Tr003</t>
  </si>
  <si>
    <t>10Tr004</t>
  </si>
  <si>
    <t>10Tr104</t>
  </si>
  <si>
    <t>10Tr105</t>
  </si>
  <si>
    <t>10Tr106</t>
  </si>
  <si>
    <t>10Tr107</t>
  </si>
  <si>
    <t>10Tr108</t>
  </si>
  <si>
    <t>10Tr109</t>
  </si>
  <si>
    <t>10Tr110</t>
  </si>
  <si>
    <t>10Tr111</t>
  </si>
  <si>
    <t>10Tr127</t>
  </si>
  <si>
    <t>10Tr128</t>
  </si>
  <si>
    <t>10Tr129</t>
  </si>
  <si>
    <t>Pato Branco, PR</t>
  </si>
  <si>
    <t>Peabiru, PR</t>
  </si>
  <si>
    <t>Pejuçara, RS</t>
  </si>
  <si>
    <t>09Tr025</t>
  </si>
  <si>
    <t>09Tr026</t>
  </si>
  <si>
    <t>09Tr027</t>
  </si>
  <si>
    <t>09Tr028</t>
  </si>
  <si>
    <t>Ponta Grossa, PR</t>
  </si>
  <si>
    <t>Rolândia, PR</t>
  </si>
  <si>
    <t>Roncador, PR</t>
  </si>
  <si>
    <t>T 070</t>
  </si>
  <si>
    <t>T 109</t>
  </si>
  <si>
    <t>T 201</t>
  </si>
  <si>
    <t>T 104</t>
  </si>
  <si>
    <t>T 098</t>
  </si>
  <si>
    <t>T 054</t>
  </si>
  <si>
    <t>T 055</t>
  </si>
  <si>
    <t>T 062</t>
  </si>
  <si>
    <t>T 063</t>
  </si>
  <si>
    <t>T 064</t>
  </si>
  <si>
    <t>T 065</t>
  </si>
  <si>
    <t>T 069</t>
  </si>
  <si>
    <t>T 072 a</t>
  </si>
  <si>
    <t>T 072 b</t>
  </si>
  <si>
    <t>T 080</t>
  </si>
  <si>
    <t>T 081</t>
  </si>
  <si>
    <t>T 083</t>
  </si>
  <si>
    <t>T 084</t>
  </si>
  <si>
    <t>T 085</t>
  </si>
  <si>
    <t>T 086</t>
  </si>
  <si>
    <t>T 087</t>
  </si>
  <si>
    <t>T 091</t>
  </si>
  <si>
    <t>T 092</t>
  </si>
  <si>
    <t>T 096</t>
  </si>
  <si>
    <t>T 099</t>
  </si>
  <si>
    <t>T 101</t>
  </si>
  <si>
    <t>T 102*</t>
  </si>
  <si>
    <t>T 106</t>
  </si>
  <si>
    <t>T 115</t>
  </si>
  <si>
    <t>T 116</t>
  </si>
  <si>
    <t>T 051</t>
  </si>
  <si>
    <t>T 059</t>
  </si>
  <si>
    <t>T 060</t>
  </si>
  <si>
    <t>T 066</t>
  </si>
  <si>
    <t>T 068</t>
  </si>
  <si>
    <t>T 074</t>
  </si>
  <si>
    <t>T 075</t>
  </si>
  <si>
    <t>T 076</t>
  </si>
  <si>
    <t>T 079</t>
  </si>
  <si>
    <t>T 088</t>
  </si>
  <si>
    <t>T 089</t>
  </si>
  <si>
    <t>T 090</t>
  </si>
  <si>
    <t>T 095</t>
  </si>
  <si>
    <t>T 097 a</t>
  </si>
  <si>
    <t>T 097 b</t>
  </si>
  <si>
    <t>T 100</t>
  </si>
  <si>
    <t>T 052</t>
  </si>
  <si>
    <t>Sagrada Família, RS</t>
  </si>
  <si>
    <t>09Tr057</t>
  </si>
  <si>
    <t>09Tr058</t>
  </si>
  <si>
    <t>09Tr059</t>
  </si>
  <si>
    <t>09Tr060</t>
  </si>
  <si>
    <t>10Tr169</t>
  </si>
  <si>
    <t>10Tr160</t>
  </si>
  <si>
    <t>10Tr161</t>
  </si>
  <si>
    <t>10Tr162</t>
  </si>
  <si>
    <t>10Tr163</t>
  </si>
  <si>
    <t>10Tr164</t>
  </si>
  <si>
    <t>10Tr165</t>
  </si>
  <si>
    <t>10Tr166</t>
  </si>
  <si>
    <t>10Tr167</t>
  </si>
  <si>
    <t>10Tr168</t>
  </si>
  <si>
    <t>1_ A11</t>
  </si>
  <si>
    <t>1_ B11</t>
  </si>
  <si>
    <t>Santa Bárbara do Sul, RS</t>
  </si>
  <si>
    <t>09Tr001</t>
  </si>
  <si>
    <t>09Tr004</t>
  </si>
  <si>
    <t>10Tr035</t>
  </si>
  <si>
    <t>10Tr036</t>
  </si>
  <si>
    <t>10Tr037</t>
  </si>
  <si>
    <t>1_ C04</t>
  </si>
  <si>
    <t>1_ D04</t>
  </si>
  <si>
    <t>1_ E04</t>
  </si>
  <si>
    <t>1_ F04</t>
  </si>
  <si>
    <t>1_ G04</t>
  </si>
  <si>
    <t>1_ H04</t>
  </si>
  <si>
    <t>09Tr002</t>
  </si>
  <si>
    <t>09Tr003</t>
  </si>
  <si>
    <t>São Miguel das Missões, RS</t>
  </si>
  <si>
    <t>09Tr147</t>
  </si>
  <si>
    <t>09Tr148</t>
  </si>
  <si>
    <t>09Tr149</t>
  </si>
  <si>
    <t>09Tr151</t>
  </si>
  <si>
    <t>09Tr152</t>
  </si>
  <si>
    <t>09Tr150</t>
  </si>
  <si>
    <t>Sertaneja, PR</t>
  </si>
  <si>
    <t>Sertanópolis, PR</t>
  </si>
  <si>
    <t>10Tr053</t>
  </si>
  <si>
    <t>10Tr055</t>
  </si>
  <si>
    <t>10Tr056</t>
  </si>
  <si>
    <t>10Tr057</t>
  </si>
  <si>
    <t>10Tr058</t>
  </si>
  <si>
    <t>10Tr059</t>
  </si>
  <si>
    <t>10Tr060</t>
  </si>
  <si>
    <t>10Tr062</t>
  </si>
  <si>
    <t>10Tr063</t>
  </si>
  <si>
    <t>10Tr064</t>
  </si>
  <si>
    <t>10Tr065</t>
  </si>
  <si>
    <t>10Tr066</t>
  </si>
  <si>
    <t>1_ C10</t>
  </si>
  <si>
    <t>1_ D10</t>
  </si>
  <si>
    <t>1_ F10</t>
  </si>
  <si>
    <t>10Tr054</t>
  </si>
  <si>
    <t>1_ E10</t>
  </si>
  <si>
    <t>Soledade, RS</t>
  </si>
  <si>
    <t>10Tr130</t>
  </si>
  <si>
    <t>10Tr131</t>
  </si>
  <si>
    <t>10Tr132</t>
  </si>
  <si>
    <t>10Tr133</t>
  </si>
  <si>
    <t>10Tr134</t>
  </si>
  <si>
    <t>10Tr038</t>
  </si>
  <si>
    <t>10Tr039</t>
  </si>
  <si>
    <t>10Tr040</t>
  </si>
  <si>
    <t>10Tr041</t>
  </si>
  <si>
    <t>10Tr042</t>
  </si>
  <si>
    <t>10Tr090</t>
  </si>
  <si>
    <t>10Tr091</t>
  </si>
  <si>
    <t>10Tr092</t>
  </si>
  <si>
    <t>10Tr093</t>
  </si>
  <si>
    <t>10Tr095</t>
  </si>
  <si>
    <t>10Tr096</t>
  </si>
  <si>
    <t>10Tr097</t>
  </si>
  <si>
    <t>10Tr098</t>
  </si>
  <si>
    <t>10Tr099</t>
  </si>
  <si>
    <t>10Tr101</t>
  </si>
  <si>
    <t>10Tr102</t>
  </si>
  <si>
    <t>10Tr103</t>
  </si>
  <si>
    <t>1_ D11</t>
  </si>
  <si>
    <t>1_ E11</t>
  </si>
  <si>
    <t>1_ F11</t>
  </si>
  <si>
    <t>1_ C12</t>
  </si>
  <si>
    <t>10Tr100</t>
  </si>
  <si>
    <t>Tapera, RS</t>
  </si>
  <si>
    <t>1_ F08</t>
  </si>
  <si>
    <t>1_ E08</t>
  </si>
  <si>
    <t>09Tr088</t>
  </si>
  <si>
    <t>09Tr089</t>
  </si>
  <si>
    <t>09Tr090</t>
  </si>
  <si>
    <t>09Tr091</t>
  </si>
  <si>
    <t>1_ G07</t>
  </si>
  <si>
    <t>1_ H07</t>
  </si>
  <si>
    <t>1_ A08</t>
  </si>
  <si>
    <t>1_ B08</t>
  </si>
  <si>
    <t>Toledo, PR</t>
  </si>
  <si>
    <t>Tupãssi, PR</t>
  </si>
  <si>
    <t>09Tr137</t>
  </si>
  <si>
    <t>09Tr143</t>
  </si>
  <si>
    <t>10Tr213</t>
  </si>
  <si>
    <t>1_ E12</t>
  </si>
  <si>
    <t>09Tr138</t>
  </si>
  <si>
    <t>09Tr139</t>
  </si>
  <si>
    <t>09Tr140</t>
  </si>
  <si>
    <t>09Tr141</t>
  </si>
  <si>
    <t>09Tr142</t>
  </si>
  <si>
    <t>09Tr144</t>
  </si>
  <si>
    <t>09Tr145</t>
  </si>
  <si>
    <t>09Tr146</t>
  </si>
  <si>
    <t>10Tr194</t>
  </si>
  <si>
    <t>10Tr195</t>
  </si>
  <si>
    <t>10Tr196</t>
  </si>
  <si>
    <t>10Tr197</t>
  </si>
  <si>
    <t>10Tr198</t>
  </si>
  <si>
    <t>10Tr199</t>
  </si>
  <si>
    <t>10Tr200</t>
  </si>
  <si>
    <t>10Tr201</t>
  </si>
  <si>
    <t>10Tr202</t>
  </si>
  <si>
    <t>10Tr203</t>
  </si>
  <si>
    <t>10Tr204</t>
  </si>
  <si>
    <t>10Tr205</t>
  </si>
  <si>
    <t>10Tr206</t>
  </si>
  <si>
    <t>10Tr208</t>
  </si>
  <si>
    <t>10Tr209</t>
  </si>
  <si>
    <t>10Tr210</t>
  </si>
  <si>
    <t>10Tr211</t>
  </si>
  <si>
    <t>10Tr214</t>
  </si>
  <si>
    <t>10Tr215</t>
  </si>
  <si>
    <t>10Tr216</t>
  </si>
  <si>
    <t>10Tr218</t>
  </si>
  <si>
    <t>10Tr219</t>
  </si>
  <si>
    <t>10Tr221</t>
  </si>
  <si>
    <t>1_ D12</t>
  </si>
  <si>
    <t>2_ A01</t>
  </si>
  <si>
    <t>2_ B01</t>
  </si>
  <si>
    <t>10Tr212</t>
  </si>
  <si>
    <t>10Tr217</t>
  </si>
  <si>
    <t>09Tr084</t>
  </si>
  <si>
    <t>09Tr085</t>
  </si>
  <si>
    <t>09Tr086</t>
  </si>
  <si>
    <t>09Tr087</t>
  </si>
  <si>
    <t>1_ C08</t>
  </si>
  <si>
    <t>1_ D08</t>
  </si>
  <si>
    <t>Maize</t>
  </si>
  <si>
    <t>Marechal Cândido Rondon, PR</t>
  </si>
  <si>
    <t>Kuhnem et al. (2016)</t>
  </si>
  <si>
    <t>Palmeira, PR</t>
  </si>
  <si>
    <t>Irati, PR</t>
  </si>
  <si>
    <t>Vicente Dutra, RS</t>
  </si>
  <si>
    <t>Capão do Leão, RS</t>
  </si>
  <si>
    <t>Casca, RS</t>
  </si>
  <si>
    <t>Bom Jesus, RS</t>
  </si>
  <si>
    <t>Paranapanema, SP</t>
  </si>
  <si>
    <t>Mandaguari, PR</t>
  </si>
  <si>
    <t>Campo Largo, PR</t>
  </si>
  <si>
    <t>Curitiba, PR</t>
  </si>
  <si>
    <t>Eldorado do Sul, RS</t>
  </si>
  <si>
    <t>Caxias do Sul, RS</t>
  </si>
  <si>
    <t>Taguaí, SP</t>
  </si>
  <si>
    <t>Ita, SP</t>
  </si>
  <si>
    <t>Itapetininga, SP</t>
  </si>
  <si>
    <t>Alambari, SP</t>
  </si>
  <si>
    <t>Chapecó, SC</t>
  </si>
  <si>
    <t>Bom Jesus, SC</t>
  </si>
  <si>
    <t>Abelardo Luz, SC</t>
  </si>
  <si>
    <t>Stalk</t>
  </si>
  <si>
    <t>Carambei, PR</t>
  </si>
  <si>
    <t>Marialva, PR</t>
  </si>
  <si>
    <t>Arapoti, PR</t>
  </si>
  <si>
    <t>Stubble</t>
  </si>
  <si>
    <t>Santa Bárbara, RS</t>
  </si>
  <si>
    <t>Tri3/Tri7/Tri13</t>
  </si>
  <si>
    <t>FUNDACEP 40</t>
  </si>
  <si>
    <t>BR23</t>
  </si>
  <si>
    <t>Itaqui, RS</t>
  </si>
  <si>
    <t>Linha Salete</t>
  </si>
  <si>
    <t>Linha Nova Brasília</t>
  </si>
  <si>
    <t>Maravilha, SC</t>
  </si>
  <si>
    <t>Soriano</t>
  </si>
  <si>
    <t>AFLP</t>
  </si>
  <si>
    <t>T112</t>
  </si>
  <si>
    <t>Tri3/Tri5/Tri7</t>
  </si>
  <si>
    <t>TLC</t>
  </si>
  <si>
    <t>Pan et al. (2016)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</si>
  <si>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</si>
  <si>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</si>
  <si>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</si>
  <si>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</si>
  <si>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</si>
  <si>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</si>
  <si>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</si>
  <si>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</si>
  <si>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</si>
  <si>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</si>
  <si>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</si>
  <si>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</si>
  <si>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</si>
  <si>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</si>
  <si>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</si>
  <si>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</si>
  <si>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</si>
  <si>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</si>
  <si>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</si>
  <si>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</si>
  <si>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</si>
  <si>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</si>
  <si>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</si>
  <si>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</si>
  <si>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</si>
  <si>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</si>
  <si>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</si>
  <si>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</si>
  <si>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</si>
  <si>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</si>
  <si>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</si>
  <si>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</si>
  <si>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</si>
  <si>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</si>
  <si>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</si>
  <si>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Rio Negro</t>
  </si>
  <si>
    <t>T121</t>
  </si>
  <si>
    <t>T221</t>
  </si>
  <si>
    <t>T321</t>
  </si>
  <si>
    <t>T421</t>
  </si>
  <si>
    <t>T122</t>
  </si>
  <si>
    <t>T222</t>
  </si>
  <si>
    <t>T322</t>
  </si>
  <si>
    <t>T422</t>
  </si>
  <si>
    <t>T123</t>
  </si>
  <si>
    <t>T223</t>
  </si>
  <si>
    <t>T323</t>
  </si>
  <si>
    <t>T423</t>
  </si>
  <si>
    <t>T124</t>
  </si>
  <si>
    <t>T224</t>
  </si>
  <si>
    <t>T324</t>
  </si>
  <si>
    <t>T424</t>
  </si>
  <si>
    <t>T125</t>
  </si>
  <si>
    <t>T225</t>
  </si>
  <si>
    <t>T325</t>
  </si>
  <si>
    <t>T425</t>
  </si>
  <si>
    <t>T126</t>
  </si>
  <si>
    <t>T226</t>
  </si>
  <si>
    <t>T326</t>
  </si>
  <si>
    <t>T426</t>
  </si>
  <si>
    <t>T127</t>
  </si>
  <si>
    <t>T227</t>
  </si>
  <si>
    <t>T327</t>
  </si>
  <si>
    <t>T427</t>
  </si>
  <si>
    <t>T128</t>
  </si>
  <si>
    <t>T228</t>
  </si>
  <si>
    <t>T328</t>
  </si>
  <si>
    <t>T428</t>
  </si>
  <si>
    <t>T129</t>
  </si>
  <si>
    <t>T229</t>
  </si>
  <si>
    <t>T329</t>
  </si>
  <si>
    <t>T429</t>
  </si>
  <si>
    <t>T130</t>
  </si>
  <si>
    <t>T230</t>
  </si>
  <si>
    <t>T330</t>
  </si>
  <si>
    <t>T430</t>
  </si>
  <si>
    <t>T131</t>
  </si>
  <si>
    <t>T231</t>
  </si>
  <si>
    <t>T331</t>
  </si>
  <si>
    <t>T431</t>
  </si>
  <si>
    <t>T132</t>
  </si>
  <si>
    <t>T232</t>
  </si>
  <si>
    <t>T332</t>
  </si>
  <si>
    <t>T432</t>
  </si>
  <si>
    <t>Flores</t>
  </si>
  <si>
    <t>T133</t>
  </si>
  <si>
    <t>T233</t>
  </si>
  <si>
    <t>T333</t>
  </si>
  <si>
    <t>T433</t>
  </si>
  <si>
    <t>T134</t>
  </si>
  <si>
    <t>T234</t>
  </si>
  <si>
    <t>T334</t>
  </si>
  <si>
    <t>T434</t>
  </si>
  <si>
    <t>T135</t>
  </si>
  <si>
    <t>T235</t>
  </si>
  <si>
    <t>T335</t>
  </si>
  <si>
    <t>T435</t>
  </si>
  <si>
    <t>T136</t>
  </si>
  <si>
    <t>T236</t>
  </si>
  <si>
    <t>T336</t>
  </si>
  <si>
    <t>T436</t>
  </si>
  <si>
    <t>T137</t>
  </si>
  <si>
    <t>T237</t>
  </si>
  <si>
    <t>T337</t>
  </si>
  <si>
    <t>Pub2</t>
  </si>
  <si>
    <t>Pub1</t>
  </si>
  <si>
    <t>Pub3</t>
  </si>
  <si>
    <t>SRWW</t>
  </si>
  <si>
    <t>United States</t>
  </si>
  <si>
    <t>MLGT</t>
  </si>
  <si>
    <t>Fg001</t>
  </si>
  <si>
    <t>DNA_1568</t>
  </si>
  <si>
    <t>Bec et al. 2015</t>
  </si>
  <si>
    <t>Fg002</t>
  </si>
  <si>
    <t>DNA_1569</t>
  </si>
  <si>
    <t>Fg003</t>
  </si>
  <si>
    <t>DNA_1570</t>
  </si>
  <si>
    <t>Fg004</t>
  </si>
  <si>
    <t>DNA_1571</t>
  </si>
  <si>
    <t>Fg005</t>
  </si>
  <si>
    <t>DNA_1572</t>
  </si>
  <si>
    <t>Fg006</t>
  </si>
  <si>
    <t>DNA_1573</t>
  </si>
  <si>
    <t>Fg007</t>
  </si>
  <si>
    <t>DNA_1574</t>
  </si>
  <si>
    <t>Fg008</t>
  </si>
  <si>
    <t>DNA_1575</t>
  </si>
  <si>
    <t>Fg009</t>
  </si>
  <si>
    <t>DNA_1576</t>
  </si>
  <si>
    <t>Fg010</t>
  </si>
  <si>
    <t>DNA_1577</t>
  </si>
  <si>
    <t>Fg011</t>
  </si>
  <si>
    <t>DNA_1578</t>
  </si>
  <si>
    <t>Fg012</t>
  </si>
  <si>
    <t>DNA_1579</t>
  </si>
  <si>
    <t>Fg032</t>
  </si>
  <si>
    <t>DNA_1580</t>
  </si>
  <si>
    <t>Fg036</t>
  </si>
  <si>
    <t>DNA_1584</t>
  </si>
  <si>
    <t>Fg039</t>
  </si>
  <si>
    <t>DNA_1587</t>
  </si>
  <si>
    <t>Fg040</t>
  </si>
  <si>
    <t>DNA_1588</t>
  </si>
  <si>
    <t>Fg041</t>
  </si>
  <si>
    <t>DNA_1589</t>
  </si>
  <si>
    <t>Fg042</t>
  </si>
  <si>
    <t>DNA_1590</t>
  </si>
  <si>
    <t>Fg043</t>
  </si>
  <si>
    <t>DNA_1591</t>
  </si>
  <si>
    <t>Fg044</t>
  </si>
  <si>
    <t>DNA_1592</t>
  </si>
  <si>
    <t>Fg045</t>
  </si>
  <si>
    <t>DNA_1593</t>
  </si>
  <si>
    <t>Fg046</t>
  </si>
  <si>
    <t>DNA_1594</t>
  </si>
  <si>
    <t>Fg047</t>
  </si>
  <si>
    <t>DNA_1595</t>
  </si>
  <si>
    <t>Fg048</t>
  </si>
  <si>
    <t>DNA_1596</t>
  </si>
  <si>
    <t>Fg049</t>
  </si>
  <si>
    <t>DNA_1597</t>
  </si>
  <si>
    <t>Fg050</t>
  </si>
  <si>
    <t>DNA_1598</t>
  </si>
  <si>
    <t>Fg051</t>
  </si>
  <si>
    <t>DNA_1599</t>
  </si>
  <si>
    <t>Fg052</t>
  </si>
  <si>
    <t>DNA_1600</t>
  </si>
  <si>
    <t>Fg053</t>
  </si>
  <si>
    <t>DNA_1601</t>
  </si>
  <si>
    <t>Fg054</t>
  </si>
  <si>
    <t>DNA_1602</t>
  </si>
  <si>
    <t>Fg055</t>
  </si>
  <si>
    <t>DNA_1603</t>
  </si>
  <si>
    <t>Fg056</t>
  </si>
  <si>
    <t>DNA_1604</t>
  </si>
  <si>
    <t>Fg057</t>
  </si>
  <si>
    <t>DNA_1605</t>
  </si>
  <si>
    <t>Fg058</t>
  </si>
  <si>
    <t>DNA_1606</t>
  </si>
  <si>
    <t>Fg059</t>
  </si>
  <si>
    <t>DNA_1607</t>
  </si>
  <si>
    <t>Fg060</t>
  </si>
  <si>
    <t>DNA_1608</t>
  </si>
  <si>
    <t>Fg061</t>
  </si>
  <si>
    <t>DNA_1609</t>
  </si>
  <si>
    <t>Fg062</t>
  </si>
  <si>
    <t>DNA_1610</t>
  </si>
  <si>
    <t>Fg063</t>
  </si>
  <si>
    <t>DNA_1611</t>
  </si>
  <si>
    <t>Fg064</t>
  </si>
  <si>
    <t>DNA_1612</t>
  </si>
  <si>
    <t>Fg065</t>
  </si>
  <si>
    <t>DNA_1613</t>
  </si>
  <si>
    <t>Fg066</t>
  </si>
  <si>
    <t>DNA_1614</t>
  </si>
  <si>
    <t>Fg067</t>
  </si>
  <si>
    <t>DNA_1615</t>
  </si>
  <si>
    <t>Fg068</t>
  </si>
  <si>
    <t>DNA_1616</t>
  </si>
  <si>
    <t>Fg069</t>
  </si>
  <si>
    <t>DNA_1617</t>
  </si>
  <si>
    <t>Fg070</t>
  </si>
  <si>
    <t>DNA_1618</t>
  </si>
  <si>
    <t>Fg071</t>
  </si>
  <si>
    <t>DNA_1619</t>
  </si>
  <si>
    <t>Fg072</t>
  </si>
  <si>
    <t>DNA_1620</t>
  </si>
  <si>
    <t>Fg073</t>
  </si>
  <si>
    <t>DNA_1621</t>
  </si>
  <si>
    <t>Fg074</t>
  </si>
  <si>
    <t>DNA_1622</t>
  </si>
  <si>
    <t>Fg075</t>
  </si>
  <si>
    <t>DNA_1623</t>
  </si>
  <si>
    <t>Fg076</t>
  </si>
  <si>
    <t>DNA_1624</t>
  </si>
  <si>
    <t>Fg077</t>
  </si>
  <si>
    <t>DNA_1625</t>
  </si>
  <si>
    <t>Fg078</t>
  </si>
  <si>
    <t>DNA_1626</t>
  </si>
  <si>
    <t>Fg079</t>
  </si>
  <si>
    <t>DNA_1627</t>
  </si>
  <si>
    <t>Fg080</t>
  </si>
  <si>
    <t>DNA_1628</t>
  </si>
  <si>
    <t>Fg081</t>
  </si>
  <si>
    <t>DNA_1629</t>
  </si>
  <si>
    <t>Fg082</t>
  </si>
  <si>
    <t>DNA_1630</t>
  </si>
  <si>
    <t>Fg083</t>
  </si>
  <si>
    <t>DNA_1631</t>
  </si>
  <si>
    <t>Fg084</t>
  </si>
  <si>
    <t>DNA_1632</t>
  </si>
  <si>
    <t>Fg085</t>
  </si>
  <si>
    <t>DNA_1633</t>
  </si>
  <si>
    <t>Fg086</t>
  </si>
  <si>
    <t>DNA_1634</t>
  </si>
  <si>
    <t>Hatfield, IN</t>
  </si>
  <si>
    <t>Owensboro, KY</t>
  </si>
  <si>
    <t>Logan, KY</t>
  </si>
  <si>
    <t>Lexington, KY</t>
  </si>
  <si>
    <t>Princeton, KY</t>
  </si>
  <si>
    <t>SW</t>
  </si>
  <si>
    <t>Borup, Minnesota</t>
  </si>
  <si>
    <t>RFLP</t>
  </si>
  <si>
    <t>00-550</t>
  </si>
  <si>
    <t>NRRL 46420</t>
  </si>
  <si>
    <t>Gale et al. (2007)</t>
  </si>
  <si>
    <t>Ward et al. (2008)</t>
  </si>
  <si>
    <t>00-562</t>
  </si>
  <si>
    <t>NRRL 46421</t>
  </si>
  <si>
    <t>00-566</t>
  </si>
  <si>
    <t>NRRL 46422</t>
  </si>
  <si>
    <t>00-578</t>
  </si>
  <si>
    <t>NRRL 46424</t>
  </si>
  <si>
    <t>00-583</t>
  </si>
  <si>
    <t>NRRL 46425</t>
  </si>
  <si>
    <t>00-629</t>
  </si>
  <si>
    <t>NRRL 46427</t>
  </si>
  <si>
    <t>00-720</t>
  </si>
  <si>
    <t>NRRL 46428</t>
  </si>
  <si>
    <t>00-722</t>
  </si>
  <si>
    <t>NRRL 46429</t>
  </si>
  <si>
    <t>00-540</t>
  </si>
  <si>
    <t>NRRL 46419</t>
  </si>
  <si>
    <t>Liang et al. (2014)</t>
  </si>
  <si>
    <t>00-572</t>
  </si>
  <si>
    <t>NRRL 46423</t>
  </si>
  <si>
    <t>00-588</t>
  </si>
  <si>
    <t>NRRL 46426</t>
  </si>
  <si>
    <t>W</t>
  </si>
  <si>
    <t>Carrington, North Dakota</t>
  </si>
  <si>
    <t>00-814</t>
  </si>
  <si>
    <t>NRRL 46433</t>
  </si>
  <si>
    <t>Climax, Minnesota</t>
  </si>
  <si>
    <t>00-580</t>
  </si>
  <si>
    <t>NRRL 46403</t>
  </si>
  <si>
    <t>00-585</t>
  </si>
  <si>
    <t>NRRL 46404</t>
  </si>
  <si>
    <t>00-675</t>
  </si>
  <si>
    <t>NRRL 46407</t>
  </si>
  <si>
    <t>00-683</t>
  </si>
  <si>
    <t>NRRL 46408</t>
  </si>
  <si>
    <t>00-687</t>
  </si>
  <si>
    <t>NRRL 46409</t>
  </si>
  <si>
    <t>00-700</t>
  </si>
  <si>
    <t>NRRL 46410</t>
  </si>
  <si>
    <t>00-704</t>
  </si>
  <si>
    <t>NRRL 46411</t>
  </si>
  <si>
    <t>00-709</t>
  </si>
  <si>
    <t>NRRL 46412</t>
  </si>
  <si>
    <t>00-717</t>
  </si>
  <si>
    <t>NRRL 46413</t>
  </si>
  <si>
    <t>00-729</t>
  </si>
  <si>
    <t>NRRL 46414</t>
  </si>
  <si>
    <t>00-576</t>
  </si>
  <si>
    <t>NRRL 46402</t>
  </si>
  <si>
    <t>00-589</t>
  </si>
  <si>
    <t>NRRL 46405</t>
  </si>
  <si>
    <t>00-593</t>
  </si>
  <si>
    <t>NRRL 46406</t>
  </si>
  <si>
    <t>00-485</t>
  </si>
  <si>
    <t>NRRL 46415</t>
  </si>
  <si>
    <t>00-502</t>
  </si>
  <si>
    <t>NRRL 46417</t>
  </si>
  <si>
    <t>00-532</t>
  </si>
  <si>
    <t>NRRL 46418</t>
  </si>
  <si>
    <t>00-500</t>
  </si>
  <si>
    <t>NRRL 46416</t>
  </si>
  <si>
    <t>Clyde, North Dakota</t>
  </si>
  <si>
    <t>00-761</t>
  </si>
  <si>
    <t>NRRL 46432</t>
  </si>
  <si>
    <t>HRS 2375 Pion.</t>
  </si>
  <si>
    <t>Georgetown, Minnesota</t>
  </si>
  <si>
    <t>00-493</t>
  </si>
  <si>
    <t>NRRL 46389</t>
  </si>
  <si>
    <t>00-496</t>
  </si>
  <si>
    <t>NRRL 46390</t>
  </si>
  <si>
    <t>00-501</t>
  </si>
  <si>
    <t>NRRL 46391</t>
  </si>
  <si>
    <t>00-508</t>
  </si>
  <si>
    <t>NRRL 46392</t>
  </si>
  <si>
    <t>00-515</t>
  </si>
  <si>
    <t>NRRL 46393</t>
  </si>
  <si>
    <t>00-528</t>
  </si>
  <si>
    <t>NRRL 46394</t>
  </si>
  <si>
    <t>00-535</t>
  </si>
  <si>
    <t>NRRL 46395</t>
  </si>
  <si>
    <t>00-541</t>
  </si>
  <si>
    <t>NRRL 46396</t>
  </si>
  <si>
    <t>00-555</t>
  </si>
  <si>
    <t>NRRL 46397</t>
  </si>
  <si>
    <t>00-559</t>
  </si>
  <si>
    <t>NRRL 46398</t>
  </si>
  <si>
    <t>00-568</t>
  </si>
  <si>
    <t>NRRL 46399</t>
  </si>
  <si>
    <t>00-569</t>
  </si>
  <si>
    <t>NRRL 46400</t>
  </si>
  <si>
    <t>00-573</t>
  </si>
  <si>
    <t>NRRL 46401</t>
  </si>
  <si>
    <t>00-748</t>
  </si>
  <si>
    <t>NRRL 46430</t>
  </si>
  <si>
    <t>00-755</t>
  </si>
  <si>
    <t>NRRL 46431</t>
  </si>
  <si>
    <t>Illinois</t>
  </si>
  <si>
    <t>00-186</t>
  </si>
  <si>
    <t>00-187</t>
  </si>
  <si>
    <t>00-188</t>
  </si>
  <si>
    <t>00-189</t>
  </si>
  <si>
    <t>00-190</t>
  </si>
  <si>
    <t>00-191</t>
  </si>
  <si>
    <t>00-192</t>
  </si>
  <si>
    <t>00-193</t>
  </si>
  <si>
    <t>00-194</t>
  </si>
  <si>
    <t>00-195</t>
  </si>
  <si>
    <t>00-196</t>
  </si>
  <si>
    <t>00-197</t>
  </si>
  <si>
    <t>00-198</t>
  </si>
  <si>
    <t>00-199</t>
  </si>
  <si>
    <t>00-200</t>
  </si>
  <si>
    <t>00-201</t>
  </si>
  <si>
    <t>00-202</t>
  </si>
  <si>
    <t>00-203</t>
  </si>
  <si>
    <t>Indiana</t>
  </si>
  <si>
    <t>00-102</t>
  </si>
  <si>
    <t>00-103</t>
  </si>
  <si>
    <t>00-104</t>
  </si>
  <si>
    <t>00-105</t>
  </si>
  <si>
    <t>00-106</t>
  </si>
  <si>
    <t>00-107</t>
  </si>
  <si>
    <t>00-108</t>
  </si>
  <si>
    <t>00-109</t>
  </si>
  <si>
    <t>00-110</t>
  </si>
  <si>
    <t>00-111</t>
  </si>
  <si>
    <t>00-112</t>
  </si>
  <si>
    <t>00-113</t>
  </si>
  <si>
    <t>00-114</t>
  </si>
  <si>
    <t>00-115</t>
  </si>
  <si>
    <t>00-116</t>
  </si>
  <si>
    <t>00-117</t>
  </si>
  <si>
    <t>00-118</t>
  </si>
  <si>
    <t>00-119</t>
  </si>
  <si>
    <t>00-120</t>
  </si>
  <si>
    <t>00-121</t>
  </si>
  <si>
    <t>00-122</t>
  </si>
  <si>
    <t>00-123</t>
  </si>
  <si>
    <t>00-124</t>
  </si>
  <si>
    <t>00-125</t>
  </si>
  <si>
    <t>00-126</t>
  </si>
  <si>
    <t>00-128</t>
  </si>
  <si>
    <t>00-129</t>
  </si>
  <si>
    <t>00-130</t>
  </si>
  <si>
    <t>00-131</t>
  </si>
  <si>
    <t>00-132</t>
  </si>
  <si>
    <t>00-133</t>
  </si>
  <si>
    <t>00-134</t>
  </si>
  <si>
    <t>00-135</t>
  </si>
  <si>
    <t>00-136</t>
  </si>
  <si>
    <t>00-137</t>
  </si>
  <si>
    <t>00-138</t>
  </si>
  <si>
    <t>00-226</t>
  </si>
  <si>
    <t>00-227</t>
  </si>
  <si>
    <t>00-230</t>
  </si>
  <si>
    <t>00-231</t>
  </si>
  <si>
    <t>00-232</t>
  </si>
  <si>
    <t>00-233</t>
  </si>
  <si>
    <t>00-234</t>
  </si>
  <si>
    <t>00-235</t>
  </si>
  <si>
    <t>00-236</t>
  </si>
  <si>
    <t>00-237</t>
  </si>
  <si>
    <t>00-238</t>
  </si>
  <si>
    <t>00-239</t>
  </si>
  <si>
    <t>00-241</t>
  </si>
  <si>
    <t>00-243</t>
  </si>
  <si>
    <t>00-244</t>
  </si>
  <si>
    <t>00-245</t>
  </si>
  <si>
    <t>99-1</t>
  </si>
  <si>
    <t>99-10</t>
  </si>
  <si>
    <t>99-11</t>
  </si>
  <si>
    <t>99-12</t>
  </si>
  <si>
    <t>99-13</t>
  </si>
  <si>
    <t>99-14</t>
  </si>
  <si>
    <t>99-15</t>
  </si>
  <si>
    <t>99-16</t>
  </si>
  <si>
    <t>99-17</t>
  </si>
  <si>
    <t>99-18</t>
  </si>
  <si>
    <t>99-19</t>
  </si>
  <si>
    <t>99-2</t>
  </si>
  <si>
    <t>99-21</t>
  </si>
  <si>
    <t>99-22</t>
  </si>
  <si>
    <t>99-23</t>
  </si>
  <si>
    <t>99-24</t>
  </si>
  <si>
    <t>99-25</t>
  </si>
  <si>
    <t>99-26</t>
  </si>
  <si>
    <t>99-27</t>
  </si>
  <si>
    <t>99-29</t>
  </si>
  <si>
    <t>99-3</t>
  </si>
  <si>
    <t>99-30</t>
  </si>
  <si>
    <t>99-31</t>
  </si>
  <si>
    <t>99-32</t>
  </si>
  <si>
    <t>99-33</t>
  </si>
  <si>
    <t>99-34</t>
  </si>
  <si>
    <t>99-35</t>
  </si>
  <si>
    <t>99-36</t>
  </si>
  <si>
    <t>99-37</t>
  </si>
  <si>
    <t>99-38</t>
  </si>
  <si>
    <t>99-39</t>
  </si>
  <si>
    <t>99-4</t>
  </si>
  <si>
    <t>99-41</t>
  </si>
  <si>
    <t>99-42</t>
  </si>
  <si>
    <t>99-44</t>
  </si>
  <si>
    <t>99-45</t>
  </si>
  <si>
    <t>99-46</t>
  </si>
  <si>
    <t>99-47</t>
  </si>
  <si>
    <t>99-48</t>
  </si>
  <si>
    <t>99-49</t>
  </si>
  <si>
    <t>99-5</t>
  </si>
  <si>
    <t>99-50</t>
  </si>
  <si>
    <t>99-51</t>
  </si>
  <si>
    <t>99-52</t>
  </si>
  <si>
    <t>99-53</t>
  </si>
  <si>
    <t>99-54</t>
  </si>
  <si>
    <t>99-55</t>
  </si>
  <si>
    <t>99-56</t>
  </si>
  <si>
    <t>99-57</t>
  </si>
  <si>
    <t>99-58</t>
  </si>
  <si>
    <t>99-6</t>
  </si>
  <si>
    <t>99-60</t>
  </si>
  <si>
    <t>99-61</t>
  </si>
  <si>
    <t>99-62</t>
  </si>
  <si>
    <t>99-63</t>
  </si>
  <si>
    <t>99-7</t>
  </si>
  <si>
    <t>99-8</t>
  </si>
  <si>
    <t>99-9</t>
  </si>
  <si>
    <t>00-218</t>
  </si>
  <si>
    <t>00-219</t>
  </si>
  <si>
    <t>00-220</t>
  </si>
  <si>
    <t>00-221</t>
  </si>
  <si>
    <t>00-222</t>
  </si>
  <si>
    <t>00-223</t>
  </si>
  <si>
    <t>00-225</t>
  </si>
  <si>
    <t>Kansas</t>
  </si>
  <si>
    <t>00-92</t>
  </si>
  <si>
    <t>Minnesota</t>
  </si>
  <si>
    <t>00-631</t>
  </si>
  <si>
    <t>00-662</t>
  </si>
  <si>
    <t>00-663</t>
  </si>
  <si>
    <t>00-664</t>
  </si>
  <si>
    <t>00-661</t>
  </si>
  <si>
    <t xml:space="preserve">Gale et al. (2007) </t>
  </si>
  <si>
    <t>Liang et al. (2015)</t>
  </si>
  <si>
    <t>00-665</t>
  </si>
  <si>
    <t>00-329</t>
  </si>
  <si>
    <t>00-330</t>
  </si>
  <si>
    <t>00-331</t>
  </si>
  <si>
    <t>00-332</t>
  </si>
  <si>
    <t>00-333</t>
  </si>
  <si>
    <t>00-334</t>
  </si>
  <si>
    <t>00-335</t>
  </si>
  <si>
    <t>00-336</t>
  </si>
  <si>
    <t>00-337</t>
  </si>
  <si>
    <t>00-338</t>
  </si>
  <si>
    <t>00-339</t>
  </si>
  <si>
    <t>00-340</t>
  </si>
  <si>
    <t>00-341</t>
  </si>
  <si>
    <t>00-486</t>
  </si>
  <si>
    <t>00-487</t>
  </si>
  <si>
    <t>00-488</t>
  </si>
  <si>
    <t>00-490</t>
  </si>
  <si>
    <t>00-491</t>
  </si>
  <si>
    <t>00-494</t>
  </si>
  <si>
    <t>00-495</t>
  </si>
  <si>
    <t>00-497</t>
  </si>
  <si>
    <t>00-498</t>
  </si>
  <si>
    <t>00-503</t>
  </si>
  <si>
    <t>00-504</t>
  </si>
  <si>
    <t>00-505</t>
  </si>
  <si>
    <t>00-506</t>
  </si>
  <si>
    <t>00-507</t>
  </si>
  <si>
    <t>00-509</t>
  </si>
  <si>
    <t>00-510</t>
  </si>
  <si>
    <t>00-512</t>
  </si>
  <si>
    <t>00-513</t>
  </si>
  <si>
    <t>00-516</t>
  </si>
  <si>
    <t>00-519</t>
  </si>
  <si>
    <t>00-520</t>
  </si>
  <si>
    <t>00-521</t>
  </si>
  <si>
    <t>00-522</t>
  </si>
  <si>
    <t>00-523</t>
  </si>
  <si>
    <t>00-524</t>
  </si>
  <si>
    <t>00-525</t>
  </si>
  <si>
    <t>00-526</t>
  </si>
  <si>
    <t>00-527</t>
  </si>
  <si>
    <t>00-529</t>
  </si>
  <si>
    <t>00-533</t>
  </si>
  <si>
    <t>00-534</t>
  </si>
  <si>
    <t>00-536</t>
  </si>
  <si>
    <t>00-537</t>
  </si>
  <si>
    <t>00-539</t>
  </si>
  <si>
    <t>00-531</t>
  </si>
  <si>
    <t>NRRL 54036</t>
  </si>
  <si>
    <t>HRS Comm</t>
  </si>
  <si>
    <t>99-111</t>
  </si>
  <si>
    <t>99-113</t>
  </si>
  <si>
    <t>99-115</t>
  </si>
  <si>
    <t>99-93</t>
  </si>
  <si>
    <t>99-94</t>
  </si>
  <si>
    <t>99-64</t>
  </si>
  <si>
    <t>99-65</t>
  </si>
  <si>
    <t>99-67</t>
  </si>
  <si>
    <t>99-68</t>
  </si>
  <si>
    <t>99-70</t>
  </si>
  <si>
    <t>99-71</t>
  </si>
  <si>
    <t>99-72</t>
  </si>
  <si>
    <t>99-74</t>
  </si>
  <si>
    <t>99-80</t>
  </si>
  <si>
    <t>00-542</t>
  </si>
  <si>
    <t>00-545</t>
  </si>
  <si>
    <t>00-546</t>
  </si>
  <si>
    <t>00-547</t>
  </si>
  <si>
    <t>00-548</t>
  </si>
  <si>
    <t>00-549</t>
  </si>
  <si>
    <t>00-557</t>
  </si>
  <si>
    <t>00-558</t>
  </si>
  <si>
    <t>00-561</t>
  </si>
  <si>
    <t>00-564</t>
  </si>
  <si>
    <t>00-565</t>
  </si>
  <si>
    <t>00-567</t>
  </si>
  <si>
    <t>00-570</t>
  </si>
  <si>
    <t>00-571</t>
  </si>
  <si>
    <t>00-577</t>
  </si>
  <si>
    <t>00-581</t>
  </si>
  <si>
    <t>00-584</t>
  </si>
  <si>
    <t>00-594</t>
  </si>
  <si>
    <t>00-605</t>
  </si>
  <si>
    <t>00-607</t>
  </si>
  <si>
    <t>00-609</t>
  </si>
  <si>
    <t>00-613</t>
  </si>
  <si>
    <t>00-615</t>
  </si>
  <si>
    <t>00-617</t>
  </si>
  <si>
    <t>00-625</t>
  </si>
  <si>
    <t>00-626</t>
  </si>
  <si>
    <t>00-628</t>
  </si>
  <si>
    <t>00-634</t>
  </si>
  <si>
    <t>00-641</t>
  </si>
  <si>
    <t>00-643</t>
  </si>
  <si>
    <t>00-644</t>
  </si>
  <si>
    <t>00-646</t>
  </si>
  <si>
    <t>00-647</t>
  </si>
  <si>
    <t>00-650</t>
  </si>
  <si>
    <t>00-651</t>
  </si>
  <si>
    <t>00-653</t>
  </si>
  <si>
    <t>00-655</t>
  </si>
  <si>
    <t>00-657</t>
  </si>
  <si>
    <t>00-660</t>
  </si>
  <si>
    <t>00-666</t>
  </si>
  <si>
    <t>00-667</t>
  </si>
  <si>
    <t>00-669</t>
  </si>
  <si>
    <t>00-670</t>
  </si>
  <si>
    <t>00-672</t>
  </si>
  <si>
    <t>00-674</t>
  </si>
  <si>
    <t>00-678</t>
  </si>
  <si>
    <t>00-679</t>
  </si>
  <si>
    <t>00-680</t>
  </si>
  <si>
    <t>00-682</t>
  </si>
  <si>
    <t>00-684</t>
  </si>
  <si>
    <t>00-685</t>
  </si>
  <si>
    <t>00-686</t>
  </si>
  <si>
    <t>00-688</t>
  </si>
  <si>
    <t>00-689</t>
  </si>
  <si>
    <t>00-691</t>
  </si>
  <si>
    <t>00-692</t>
  </si>
  <si>
    <t>00-693</t>
  </si>
  <si>
    <t>00-695</t>
  </si>
  <si>
    <t>00-696</t>
  </si>
  <si>
    <t>00-697</t>
  </si>
  <si>
    <t>00-698</t>
  </si>
  <si>
    <t>00-699</t>
  </si>
  <si>
    <t>00-701</t>
  </si>
  <si>
    <t>00-707</t>
  </si>
  <si>
    <t>00-708</t>
  </si>
  <si>
    <t>00-710</t>
  </si>
  <si>
    <t>00-712</t>
  </si>
  <si>
    <t>00-713</t>
  </si>
  <si>
    <t>00-714</t>
  </si>
  <si>
    <t>00-715</t>
  </si>
  <si>
    <t>00-716</t>
  </si>
  <si>
    <t>00-718</t>
  </si>
  <si>
    <t>00-719</t>
  </si>
  <si>
    <t>00-721</t>
  </si>
  <si>
    <t>00-723</t>
  </si>
  <si>
    <t>00-724</t>
  </si>
  <si>
    <t>00-726</t>
  </si>
  <si>
    <t>00-727</t>
  </si>
  <si>
    <t>00-730</t>
  </si>
  <si>
    <t>00-731</t>
  </si>
  <si>
    <t>00-732</t>
  </si>
  <si>
    <t>00-733</t>
  </si>
  <si>
    <t>00-734</t>
  </si>
  <si>
    <t>00-735</t>
  </si>
  <si>
    <t>00-736</t>
  </si>
  <si>
    <t>00-737</t>
  </si>
  <si>
    <t>00-738</t>
  </si>
  <si>
    <t>00-739</t>
  </si>
  <si>
    <t>00-740</t>
  </si>
  <si>
    <t>00-741</t>
  </si>
  <si>
    <t>00-742</t>
  </si>
  <si>
    <t>00-745</t>
  </si>
  <si>
    <t>00-746</t>
  </si>
  <si>
    <t>00-747</t>
  </si>
  <si>
    <t>00-749</t>
  </si>
  <si>
    <t>00-750</t>
  </si>
  <si>
    <t>00-751</t>
  </si>
  <si>
    <t>00-752</t>
  </si>
  <si>
    <t>00-753</t>
  </si>
  <si>
    <t>00-754</t>
  </si>
  <si>
    <t>00-756</t>
  </si>
  <si>
    <t>00-816</t>
  </si>
  <si>
    <t>00-817</t>
  </si>
  <si>
    <t>00-818</t>
  </si>
  <si>
    <t>00-819</t>
  </si>
  <si>
    <t>00-820</t>
  </si>
  <si>
    <t>00-821</t>
  </si>
  <si>
    <t>00-822</t>
  </si>
  <si>
    <t>00-840</t>
  </si>
  <si>
    <t>00-554</t>
  </si>
  <si>
    <t>NRRL 54037</t>
  </si>
  <si>
    <t>00-560</t>
  </si>
  <si>
    <t>NRRL 54038</t>
  </si>
  <si>
    <t>00-574</t>
  </si>
  <si>
    <t>NRRL 54039</t>
  </si>
  <si>
    <t>00-648</t>
  </si>
  <si>
    <t>NRRL 54040</t>
  </si>
  <si>
    <t>00-706</t>
  </si>
  <si>
    <t>NRRL 54041</t>
  </si>
  <si>
    <t>00-743</t>
  </si>
  <si>
    <t>NRRL 54042</t>
  </si>
  <si>
    <t>99-100</t>
  </si>
  <si>
    <t>99-102</t>
  </si>
  <si>
    <t>99-82</t>
  </si>
  <si>
    <t>99-83</t>
  </si>
  <si>
    <t>99-84</t>
  </si>
  <si>
    <t>99-85</t>
  </si>
  <si>
    <t>99-86</t>
  </si>
  <si>
    <t>99-87</t>
  </si>
  <si>
    <t>99-97</t>
  </si>
  <si>
    <t>99-98</t>
  </si>
  <si>
    <t>00-514</t>
  </si>
  <si>
    <t>99-90</t>
  </si>
  <si>
    <t>00-757</t>
  </si>
  <si>
    <t>00-758</t>
  </si>
  <si>
    <t>99-112</t>
  </si>
  <si>
    <t>99-116</t>
  </si>
  <si>
    <t>99-66</t>
  </si>
  <si>
    <t>99-69</t>
  </si>
  <si>
    <t>99-77</t>
  </si>
  <si>
    <t>99-78</t>
  </si>
  <si>
    <t>99-79</t>
  </si>
  <si>
    <t>00-582</t>
  </si>
  <si>
    <t>00-586</t>
  </si>
  <si>
    <t>00-591</t>
  </si>
  <si>
    <t>00-592</t>
  </si>
  <si>
    <t>00-596</t>
  </si>
  <si>
    <t>00-598</t>
  </si>
  <si>
    <t>00-600</t>
  </si>
  <si>
    <t>00-602</t>
  </si>
  <si>
    <t>00-603</t>
  </si>
  <si>
    <t>00-604</t>
  </si>
  <si>
    <t>00-608</t>
  </si>
  <si>
    <t>00-611</t>
  </si>
  <si>
    <t>00-614</t>
  </si>
  <si>
    <t>00-632</t>
  </si>
  <si>
    <t>00-636</t>
  </si>
  <si>
    <t>00-638</t>
  </si>
  <si>
    <t>00-645</t>
  </si>
  <si>
    <t>00-652</t>
  </si>
  <si>
    <t>00-654</t>
  </si>
  <si>
    <t>00-656</t>
  </si>
  <si>
    <t>99-103</t>
  </si>
  <si>
    <t>00-597</t>
  </si>
  <si>
    <t>F327</t>
  </si>
  <si>
    <t>99-117</t>
  </si>
  <si>
    <t>00-511</t>
  </si>
  <si>
    <t>00-518</t>
  </si>
  <si>
    <t>00-543</t>
  </si>
  <si>
    <t>00-544</t>
  </si>
  <si>
    <t>00-563</t>
  </si>
  <si>
    <t>00-575</t>
  </si>
  <si>
    <t>00-579</t>
  </si>
  <si>
    <t>00-587</t>
  </si>
  <si>
    <t>00-595</t>
  </si>
  <si>
    <t>00-599</t>
  </si>
  <si>
    <t>00-601</t>
  </si>
  <si>
    <t>00-606</t>
  </si>
  <si>
    <t>00-618</t>
  </si>
  <si>
    <t>00-619</t>
  </si>
  <si>
    <t>00-622</t>
  </si>
  <si>
    <t>00-624</t>
  </si>
  <si>
    <t>00-627</t>
  </si>
  <si>
    <t>00-630</t>
  </si>
  <si>
    <t>00-633</t>
  </si>
  <si>
    <t>00-635</t>
  </si>
  <si>
    <t>00-637</t>
  </si>
  <si>
    <t>00-640</t>
  </si>
  <si>
    <t>00-642</t>
  </si>
  <si>
    <t>00-659</t>
  </si>
  <si>
    <t>00-668</t>
  </si>
  <si>
    <t>00-671</t>
  </si>
  <si>
    <t>00-673</t>
  </si>
  <si>
    <t>00-677</t>
  </si>
  <si>
    <t>00-681</t>
  </si>
  <si>
    <t>00-725</t>
  </si>
  <si>
    <t>00-744</t>
  </si>
  <si>
    <t>00-530</t>
  </si>
  <si>
    <t>00-610</t>
  </si>
  <si>
    <t>00-616</t>
  </si>
  <si>
    <t>00-621</t>
  </si>
  <si>
    <t>00-639</t>
  </si>
  <si>
    <t>00-649</t>
  </si>
  <si>
    <t>00-690</t>
  </si>
  <si>
    <t>00-703</t>
  </si>
  <si>
    <t>North Dakota</t>
  </si>
  <si>
    <t>00-853</t>
  </si>
  <si>
    <t>00-851</t>
  </si>
  <si>
    <t>00-847</t>
  </si>
  <si>
    <t>00-848</t>
  </si>
  <si>
    <t>00-849</t>
  </si>
  <si>
    <t>NRRL 54046</t>
  </si>
  <si>
    <t>00-769</t>
  </si>
  <si>
    <t>00-770</t>
  </si>
  <si>
    <t>00-771</t>
  </si>
  <si>
    <t>00-772</t>
  </si>
  <si>
    <t>00-773</t>
  </si>
  <si>
    <t>00-774</t>
  </si>
  <si>
    <t>00-768</t>
  </si>
  <si>
    <t>NRRL 54044</t>
  </si>
  <si>
    <t>00-852</t>
  </si>
  <si>
    <t>00-841</t>
  </si>
  <si>
    <t>00-843</t>
  </si>
  <si>
    <t>00-844</t>
  </si>
  <si>
    <t>00-845</t>
  </si>
  <si>
    <t>00-846</t>
  </si>
  <si>
    <t>00-850</t>
  </si>
  <si>
    <t>99-176</t>
  </si>
  <si>
    <t>99-177</t>
  </si>
  <si>
    <t>00-813</t>
  </si>
  <si>
    <t>00-815</t>
  </si>
  <si>
    <t>00-760</t>
  </si>
  <si>
    <t>00-762</t>
  </si>
  <si>
    <t>00-763</t>
  </si>
  <si>
    <t>00-764</t>
  </si>
  <si>
    <t>00-765</t>
  </si>
  <si>
    <t>00-766</t>
  </si>
  <si>
    <t>00-767</t>
  </si>
  <si>
    <t>00-775</t>
  </si>
  <si>
    <t>00-776</t>
  </si>
  <si>
    <t>00-777</t>
  </si>
  <si>
    <t>00-778</t>
  </si>
  <si>
    <t>00-779</t>
  </si>
  <si>
    <t>00-780</t>
  </si>
  <si>
    <t>00-781</t>
  </si>
  <si>
    <t>00-782</t>
  </si>
  <si>
    <t>00-783</t>
  </si>
  <si>
    <t>00-784</t>
  </si>
  <si>
    <t>00-785</t>
  </si>
  <si>
    <t>00-786</t>
  </si>
  <si>
    <t>00-787</t>
  </si>
  <si>
    <t>00-788</t>
  </si>
  <si>
    <t>00-789</t>
  </si>
  <si>
    <t>00-791</t>
  </si>
  <si>
    <t>00-793</t>
  </si>
  <si>
    <t>00-797</t>
  </si>
  <si>
    <t>00-798</t>
  </si>
  <si>
    <t>00-799</t>
  </si>
  <si>
    <t>00-800</t>
  </si>
  <si>
    <t>00-802</t>
  </si>
  <si>
    <t>00-803</t>
  </si>
  <si>
    <t>00-804</t>
  </si>
  <si>
    <t>00-805</t>
  </si>
  <si>
    <t>00-806</t>
  </si>
  <si>
    <t>00-808</t>
  </si>
  <si>
    <t>00-809</t>
  </si>
  <si>
    <t>00-810</t>
  </si>
  <si>
    <t>00-811</t>
  </si>
  <si>
    <t>00-812</t>
  </si>
  <si>
    <t>00-832</t>
  </si>
  <si>
    <t>00-833</t>
  </si>
  <si>
    <t>00-834</t>
  </si>
  <si>
    <t>00-835</t>
  </si>
  <si>
    <t>00-836</t>
  </si>
  <si>
    <t>00-839</t>
  </si>
  <si>
    <t>99-247</t>
  </si>
  <si>
    <t>NRRL 54035</t>
  </si>
  <si>
    <t>00-759</t>
  </si>
  <si>
    <t>NRRL 54043</t>
  </si>
  <si>
    <t>00-838</t>
  </si>
  <si>
    <t>NRRL 54045</t>
  </si>
  <si>
    <t>99-184</t>
  </si>
  <si>
    <t>99-188</t>
  </si>
  <si>
    <t>99-190</t>
  </si>
  <si>
    <t>99-192</t>
  </si>
  <si>
    <t>99-194</t>
  </si>
  <si>
    <t>99-198</t>
  </si>
  <si>
    <t>99-199</t>
  </si>
  <si>
    <t>99-214</t>
  </si>
  <si>
    <t>99-218</t>
  </si>
  <si>
    <t>99-219</t>
  </si>
  <si>
    <t>99-220</t>
  </si>
  <si>
    <t>99-223</t>
  </si>
  <si>
    <t>99-225</t>
  </si>
  <si>
    <t>99-226</t>
  </si>
  <si>
    <t>99-227</t>
  </si>
  <si>
    <t>99-228</t>
  </si>
  <si>
    <t>99-229</t>
  </si>
  <si>
    <t>99-232</t>
  </si>
  <si>
    <t>99-233</t>
  </si>
  <si>
    <t>99-239</t>
  </si>
  <si>
    <t>99-244</t>
  </si>
  <si>
    <t>99-246</t>
  </si>
  <si>
    <t>99-249</t>
  </si>
  <si>
    <t>99-201</t>
  </si>
  <si>
    <t>99-202</t>
  </si>
  <si>
    <t>99-204</t>
  </si>
  <si>
    <t>99-207</t>
  </si>
  <si>
    <t>00-823</t>
  </si>
  <si>
    <t>00-824</t>
  </si>
  <si>
    <t>00-826</t>
  </si>
  <si>
    <t>00-827</t>
  </si>
  <si>
    <t>00-828</t>
  </si>
  <si>
    <t>00-829</t>
  </si>
  <si>
    <t>00-830</t>
  </si>
  <si>
    <t>00-831</t>
  </si>
  <si>
    <t>00-792</t>
  </si>
  <si>
    <t>99-179</t>
  </si>
  <si>
    <t>99-180</t>
  </si>
  <si>
    <t>99-181</t>
  </si>
  <si>
    <t>00-790</t>
  </si>
  <si>
    <t>00-794</t>
  </si>
  <si>
    <t>00-795</t>
  </si>
  <si>
    <t>00-796</t>
  </si>
  <si>
    <t>00-801</t>
  </si>
  <si>
    <t>99-182</t>
  </si>
  <si>
    <t>99-185</t>
  </si>
  <si>
    <t>99-186</t>
  </si>
  <si>
    <t>99-187</t>
  </si>
  <si>
    <t>99-193</t>
  </si>
  <si>
    <t>99-195</t>
  </si>
  <si>
    <t>99-197</t>
  </si>
  <si>
    <t>99-208</t>
  </si>
  <si>
    <t>99-209</t>
  </si>
  <si>
    <t>99-210</t>
  </si>
  <si>
    <t>99-211</t>
  </si>
  <si>
    <t>99-213</t>
  </si>
  <si>
    <t>99-215</t>
  </si>
  <si>
    <t>99-216</t>
  </si>
  <si>
    <t>99-221</t>
  </si>
  <si>
    <t>99-222</t>
  </si>
  <si>
    <t>99-231</t>
  </si>
  <si>
    <t>99-245</t>
  </si>
  <si>
    <t>99-172</t>
  </si>
  <si>
    <t>00-842</t>
  </si>
  <si>
    <t>NRRL NRRL 46435</t>
  </si>
  <si>
    <t>Ohio</t>
  </si>
  <si>
    <t>00-155</t>
  </si>
  <si>
    <t>00-156</t>
  </si>
  <si>
    <t>00-157</t>
  </si>
  <si>
    <t>00-158</t>
  </si>
  <si>
    <t>00-159</t>
  </si>
  <si>
    <t>00-160</t>
  </si>
  <si>
    <t>00-161</t>
  </si>
  <si>
    <t>00-177</t>
  </si>
  <si>
    <t>00-178</t>
  </si>
  <si>
    <t>00-179</t>
  </si>
  <si>
    <t>00-180</t>
  </si>
  <si>
    <t>00-181</t>
  </si>
  <si>
    <t>00-182</t>
  </si>
  <si>
    <t>00-183</t>
  </si>
  <si>
    <t>00-184</t>
  </si>
  <si>
    <t>00-185</t>
  </si>
  <si>
    <t>00-162</t>
  </si>
  <si>
    <t>00-163</t>
  </si>
  <si>
    <t>00-164</t>
  </si>
  <si>
    <t>00-165</t>
  </si>
  <si>
    <t>00-166</t>
  </si>
  <si>
    <t>00-167</t>
  </si>
  <si>
    <t>00-168</t>
  </si>
  <si>
    <t>00-169</t>
  </si>
  <si>
    <t>00-170</t>
  </si>
  <si>
    <t>00-171</t>
  </si>
  <si>
    <t>00-172</t>
  </si>
  <si>
    <t>00-173</t>
  </si>
  <si>
    <t>00-174</t>
  </si>
  <si>
    <t>00-175</t>
  </si>
  <si>
    <t>00-176</t>
  </si>
  <si>
    <t>Rocklake, North Dakota</t>
  </si>
  <si>
    <t>00-837</t>
  </si>
  <si>
    <t>NRRL 46434</t>
  </si>
  <si>
    <t>South Dakota</t>
  </si>
  <si>
    <t>00-10</t>
  </si>
  <si>
    <t>00-11</t>
  </si>
  <si>
    <t>00-12</t>
  </si>
  <si>
    <t>00-13</t>
  </si>
  <si>
    <t>00-14</t>
  </si>
  <si>
    <t>00-15</t>
  </si>
  <si>
    <t>00-16</t>
  </si>
  <si>
    <t>00-18</t>
  </si>
  <si>
    <t>00-19</t>
  </si>
  <si>
    <t>00-20</t>
  </si>
  <si>
    <t>00-21</t>
  </si>
  <si>
    <t>00-22</t>
  </si>
  <si>
    <t>00-23</t>
  </si>
  <si>
    <t>00-3</t>
  </si>
  <si>
    <t>00-5</t>
  </si>
  <si>
    <t>00-6</t>
  </si>
  <si>
    <t>00-7</t>
  </si>
  <si>
    <t>99-163</t>
  </si>
  <si>
    <t>99-166</t>
  </si>
  <si>
    <t>99-140</t>
  </si>
  <si>
    <t>99-141</t>
  </si>
  <si>
    <t>99-142</t>
  </si>
  <si>
    <t>99-143</t>
  </si>
  <si>
    <t>99-145</t>
  </si>
  <si>
    <t>99-148</t>
  </si>
  <si>
    <t>99-150</t>
  </si>
  <si>
    <t>99-151</t>
  </si>
  <si>
    <t>99-153</t>
  </si>
  <si>
    <t>99-155</t>
  </si>
  <si>
    <t>99-156</t>
  </si>
  <si>
    <t>99-157</t>
  </si>
  <si>
    <t>99-158</t>
  </si>
  <si>
    <t>99-159</t>
  </si>
  <si>
    <t>99-120</t>
  </si>
  <si>
    <t>99-123</t>
  </si>
  <si>
    <t>99-125</t>
  </si>
  <si>
    <t>99-126</t>
  </si>
  <si>
    <t>99-127</t>
  </si>
  <si>
    <t>99-128</t>
  </si>
  <si>
    <t>99-129</t>
  </si>
  <si>
    <t>99-131</t>
  </si>
  <si>
    <t>99-136</t>
  </si>
  <si>
    <t>00-2</t>
  </si>
  <si>
    <t>00-4</t>
  </si>
  <si>
    <t>99-162</t>
  </si>
  <si>
    <t>99-139</t>
  </si>
  <si>
    <t>99-144</t>
  </si>
  <si>
    <t>99-121</t>
  </si>
  <si>
    <t>99-124</t>
  </si>
  <si>
    <t>99-130</t>
  </si>
  <si>
    <t>99-132</t>
  </si>
  <si>
    <t>99-133</t>
  </si>
  <si>
    <t>99-134</t>
  </si>
  <si>
    <t>Wisconsin</t>
  </si>
  <si>
    <t>00-139</t>
  </si>
  <si>
    <t>00-140</t>
  </si>
  <si>
    <t>00-141</t>
  </si>
  <si>
    <t>00-142</t>
  </si>
  <si>
    <t>00-143</t>
  </si>
  <si>
    <t>00-144</t>
  </si>
  <si>
    <t>00-145</t>
  </si>
  <si>
    <t>00-146</t>
  </si>
  <si>
    <t>00-147</t>
  </si>
  <si>
    <t>00-148</t>
  </si>
  <si>
    <t>00-149</t>
  </si>
  <si>
    <t>00-150</t>
  </si>
  <si>
    <t>00-151</t>
  </si>
  <si>
    <t>00-153</t>
  </si>
  <si>
    <t>00-154</t>
  </si>
  <si>
    <t>00-212</t>
  </si>
  <si>
    <t>00-213</t>
  </si>
  <si>
    <t>00-214</t>
  </si>
  <si>
    <t>00-215</t>
  </si>
  <si>
    <t>00-216</t>
  </si>
  <si>
    <t>00-217</t>
  </si>
  <si>
    <t>Aichi</t>
  </si>
  <si>
    <t>Japan</t>
  </si>
  <si>
    <t>0223101</t>
  </si>
  <si>
    <t>NRRL 46529</t>
  </si>
  <si>
    <t>Suga et al. (2008)</t>
  </si>
  <si>
    <t>Aomori</t>
  </si>
  <si>
    <t>0402011</t>
  </si>
  <si>
    <t>NRRL 46552</t>
  </si>
  <si>
    <t>LC-MS</t>
  </si>
  <si>
    <t>0402021</t>
  </si>
  <si>
    <t>NRRL 46553</t>
  </si>
  <si>
    <t>0402041</t>
  </si>
  <si>
    <t>NRRL 46555</t>
  </si>
  <si>
    <t>0402061</t>
  </si>
  <si>
    <t>NRRL 46556</t>
  </si>
  <si>
    <t>0402101</t>
  </si>
  <si>
    <t>NRRL 46557</t>
  </si>
  <si>
    <t>Ehime</t>
  </si>
  <si>
    <t>0238001</t>
  </si>
  <si>
    <t>NRRL 46532</t>
  </si>
  <si>
    <t>Fukushima</t>
  </si>
  <si>
    <t>0407011</t>
  </si>
  <si>
    <t>NRRL 46566</t>
  </si>
  <si>
    <t>0407031</t>
  </si>
  <si>
    <t>NRRL 46567</t>
  </si>
  <si>
    <t>0407081</t>
  </si>
  <si>
    <t>NRRL 46568</t>
  </si>
  <si>
    <t>0407111</t>
  </si>
  <si>
    <t>NRRL 46569</t>
  </si>
  <si>
    <t>Hiroshima</t>
  </si>
  <si>
    <t>0234003</t>
  </si>
  <si>
    <t>NRRL 46530</t>
  </si>
  <si>
    <t>0234007</t>
  </si>
  <si>
    <t>NRRL 46531</t>
  </si>
  <si>
    <t>Hokkaido</t>
  </si>
  <si>
    <t>0101020</t>
  </si>
  <si>
    <t>NRRL 46520</t>
  </si>
  <si>
    <t>0101036</t>
  </si>
  <si>
    <t>NRRL 46521</t>
  </si>
  <si>
    <t>0101042</t>
  </si>
  <si>
    <t>NRRL 46522</t>
  </si>
  <si>
    <t>0201001</t>
  </si>
  <si>
    <t>NRRL 46523</t>
  </si>
  <si>
    <t>0201201</t>
  </si>
  <si>
    <t>NRRL 46524</t>
  </si>
  <si>
    <t>0201203</t>
  </si>
  <si>
    <t>NRRL 46525</t>
  </si>
  <si>
    <t>NRRL 46527</t>
  </si>
  <si>
    <t>0301001</t>
  </si>
  <si>
    <t>NRRL 46533</t>
  </si>
  <si>
    <t>NRRL 46536</t>
  </si>
  <si>
    <t>0301202</t>
  </si>
  <si>
    <t>NRRL 46537</t>
  </si>
  <si>
    <t>0301361</t>
  </si>
  <si>
    <t>NRRL 46538</t>
  </si>
  <si>
    <t>0301362</t>
  </si>
  <si>
    <t>NRRL 46539</t>
  </si>
  <si>
    <t>0301401</t>
  </si>
  <si>
    <t>NRRL 46540</t>
  </si>
  <si>
    <t>0301833</t>
  </si>
  <si>
    <t>NRRL 46541</t>
  </si>
  <si>
    <t>0401402</t>
  </si>
  <si>
    <t>NRRL 46550</t>
  </si>
  <si>
    <t>0401403</t>
  </si>
  <si>
    <t>NRRL 46551</t>
  </si>
  <si>
    <t>Ibaraki</t>
  </si>
  <si>
    <t>0208351</t>
  </si>
  <si>
    <t>NRRL 46528</t>
  </si>
  <si>
    <t>Iwate</t>
  </si>
  <si>
    <t>0403001</t>
  </si>
  <si>
    <t>NRRL 46558</t>
  </si>
  <si>
    <t>Histone H3: DQ925720</t>
  </si>
  <si>
    <t>0403012</t>
  </si>
  <si>
    <t>NRRL 46559</t>
  </si>
  <si>
    <t>0403013</t>
  </si>
  <si>
    <t>NRRL 46560</t>
  </si>
  <si>
    <t>0403014</t>
  </si>
  <si>
    <t>NRRL 46561</t>
  </si>
  <si>
    <t>0403016</t>
  </si>
  <si>
    <t>NRRL 46562</t>
  </si>
  <si>
    <t>Histone H3: DQ925729</t>
  </si>
  <si>
    <t>0403017</t>
  </si>
  <si>
    <t>NRRL 46563</t>
  </si>
  <si>
    <t>0403019</t>
  </si>
  <si>
    <t>NRRL 46564</t>
  </si>
  <si>
    <t>Miyagi</t>
  </si>
  <si>
    <t>0304004</t>
  </si>
  <si>
    <t>NRRL 46542</t>
  </si>
  <si>
    <t>0304007</t>
  </si>
  <si>
    <t>NRRL 46543</t>
  </si>
  <si>
    <t>0304013</t>
  </si>
  <si>
    <t>NRRL 46544</t>
  </si>
  <si>
    <t>Nagano</t>
  </si>
  <si>
    <t>0320001</t>
  </si>
  <si>
    <t>NRRL 46545</t>
  </si>
  <si>
    <t>0320004</t>
  </si>
  <si>
    <t>NRRL 46546</t>
  </si>
  <si>
    <t>0320011</t>
  </si>
  <si>
    <t>NRRL 46547</t>
  </si>
  <si>
    <t>0320013</t>
  </si>
  <si>
    <t>NRRL 46548</t>
  </si>
  <si>
    <t>0320015</t>
  </si>
  <si>
    <t>NRRL 46549</t>
  </si>
  <si>
    <t>Yamagata</t>
  </si>
  <si>
    <t>0406041</t>
  </si>
  <si>
    <t>NRRL 46565</t>
  </si>
  <si>
    <t>Birch Hills, Saskatchewan</t>
  </si>
  <si>
    <t>Canada</t>
  </si>
  <si>
    <t>37170</t>
  </si>
  <si>
    <t>37171</t>
  </si>
  <si>
    <t>BirchRiver, Manitoba</t>
  </si>
  <si>
    <t>37172</t>
  </si>
  <si>
    <t>Birtle, Manitoba</t>
  </si>
  <si>
    <t>37173</t>
  </si>
  <si>
    <t>Blaine Lake, Saskatchewan</t>
  </si>
  <si>
    <t>37174</t>
  </si>
  <si>
    <t>Boissevain, Manitoba</t>
  </si>
  <si>
    <t>37175</t>
  </si>
  <si>
    <t>Booth Siding, Saskatchewan</t>
  </si>
  <si>
    <t>37176</t>
  </si>
  <si>
    <t>BowIsland, Alberta</t>
  </si>
  <si>
    <t>37177</t>
  </si>
  <si>
    <t>37178</t>
  </si>
  <si>
    <t>37179</t>
  </si>
  <si>
    <t>37180</t>
  </si>
  <si>
    <t>37181</t>
  </si>
  <si>
    <t>37182</t>
  </si>
  <si>
    <t>37183</t>
  </si>
  <si>
    <t>Bowsman, Manitoba</t>
  </si>
  <si>
    <t>37184</t>
  </si>
  <si>
    <t>37185</t>
  </si>
  <si>
    <t>Boyle, Alberta</t>
  </si>
  <si>
    <t>37186</t>
  </si>
  <si>
    <t>37187</t>
  </si>
  <si>
    <t>Bracken, Saskatchewan</t>
  </si>
  <si>
    <t>37188</t>
  </si>
  <si>
    <t>37189</t>
  </si>
  <si>
    <t>37190</t>
  </si>
  <si>
    <t>Brandon, Manitoba</t>
  </si>
  <si>
    <t>37191</t>
  </si>
  <si>
    <t>Briercrest, Saskatchewan</t>
  </si>
  <si>
    <t>37192</t>
  </si>
  <si>
    <t>Broderich, Saskatchewan</t>
  </si>
  <si>
    <t>37193</t>
  </si>
  <si>
    <t>37194</t>
  </si>
  <si>
    <t>Brooks, Alberta</t>
  </si>
  <si>
    <t>37195</t>
  </si>
  <si>
    <t>37196</t>
  </si>
  <si>
    <t>37197</t>
  </si>
  <si>
    <t>37198</t>
  </si>
  <si>
    <t>Brooksby, Saskatchewan</t>
  </si>
  <si>
    <t>37199</t>
  </si>
  <si>
    <t>Brunkhild, Manitoba</t>
  </si>
  <si>
    <t>37200</t>
  </si>
  <si>
    <t>Burdett, Alberta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</si>
  <si>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</si>
  <si>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</si>
  <si>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</si>
  <si>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</si>
  <si>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</si>
  <si>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</si>
  <si>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</si>
  <si>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</si>
  <si>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Burstall, Saskatchewan</t>
  </si>
  <si>
    <t>37209</t>
  </si>
  <si>
    <t>Calgary, Alberta</t>
  </si>
  <si>
    <t>37210</t>
  </si>
  <si>
    <t>37211</t>
  </si>
  <si>
    <t>Canwood, Saskatchewan</t>
  </si>
  <si>
    <t>37212</t>
  </si>
  <si>
    <t>37213</t>
  </si>
  <si>
    <t>37214</t>
  </si>
  <si>
    <t>Carberry, Manitoba</t>
  </si>
  <si>
    <t>37215</t>
  </si>
  <si>
    <t>37216</t>
  </si>
  <si>
    <t>Carey, Manitoba</t>
  </si>
  <si>
    <t>37217</t>
  </si>
  <si>
    <t>37218</t>
  </si>
  <si>
    <t>Carievale, Saskatchewan</t>
  </si>
  <si>
    <t>37219</t>
  </si>
  <si>
    <t>37220</t>
  </si>
  <si>
    <t>37221</t>
  </si>
  <si>
    <t>Carnduff, Saskatchewan</t>
  </si>
  <si>
    <t>37222</t>
  </si>
  <si>
    <t>CarrotRiver, Saskatchewan</t>
  </si>
  <si>
    <t>37223</t>
  </si>
  <si>
    <t>Carseland, Alberta</t>
  </si>
  <si>
    <t>37224</t>
  </si>
  <si>
    <t>Cartwright, Manitoba</t>
  </si>
  <si>
    <t>37225</t>
  </si>
  <si>
    <t>Cassils, Alberta</t>
  </si>
  <si>
    <t>37226</t>
  </si>
  <si>
    <t>37227</t>
  </si>
  <si>
    <t>37228</t>
  </si>
  <si>
    <t>37229</t>
  </si>
  <si>
    <t>37230</t>
  </si>
  <si>
    <t>Chaplin, Saskatchewan</t>
  </si>
  <si>
    <t>37231</t>
  </si>
  <si>
    <t>Claresholm, Alberta</t>
  </si>
  <si>
    <t>37232</t>
  </si>
  <si>
    <t>37233</t>
  </si>
  <si>
    <t>Clearwater, Manitoba</t>
  </si>
  <si>
    <t>37234</t>
  </si>
  <si>
    <t>37235</t>
  </si>
  <si>
    <t>Coaldale, Alberta</t>
  </si>
  <si>
    <t>37236</t>
  </si>
  <si>
    <t>37237</t>
  </si>
  <si>
    <t>Congress, Saskatchewan</t>
  </si>
  <si>
    <t>37238</t>
  </si>
  <si>
    <t>Coronach, Saskatchewan</t>
  </si>
  <si>
    <t>37239</t>
  </si>
  <si>
    <t>Creelman, Saskatchewan</t>
  </si>
  <si>
    <t>37240</t>
  </si>
  <si>
    <t>Cromer, Manitoba</t>
  </si>
  <si>
    <t>37241</t>
  </si>
  <si>
    <t>37242</t>
  </si>
  <si>
    <t>Crooked River, Saskatchewan</t>
  </si>
  <si>
    <t>37243</t>
  </si>
  <si>
    <t>Crossroads, Saskatchewan</t>
  </si>
  <si>
    <t>37244</t>
  </si>
  <si>
    <t>Crowley, Louisiana</t>
  </si>
  <si>
    <t>37245</t>
  </si>
  <si>
    <t>37246</t>
  </si>
  <si>
    <t>37247</t>
  </si>
  <si>
    <t>37248</t>
  </si>
  <si>
    <t>Darlingford, Manitoba</t>
  </si>
  <si>
    <t>37249</t>
  </si>
  <si>
    <t>Dauphin, Manitoba</t>
  </si>
  <si>
    <t>37250</t>
  </si>
  <si>
    <t>37251</t>
  </si>
  <si>
    <t>37252</t>
  </si>
  <si>
    <t>37253</t>
  </si>
  <si>
    <t>37254</t>
  </si>
  <si>
    <t>Dawson Creek, Alberta</t>
  </si>
  <si>
    <t>37255</t>
  </si>
  <si>
    <t>Dixon, Saskatchewan</t>
  </si>
  <si>
    <t>37256</t>
  </si>
  <si>
    <t>37257</t>
  </si>
  <si>
    <t>DominionCity, Manitoba</t>
  </si>
  <si>
    <t>37258</t>
  </si>
  <si>
    <t>Drake, Saskatchewan</t>
  </si>
  <si>
    <t>37259</t>
  </si>
  <si>
    <t>Drumheller, Alberta</t>
  </si>
  <si>
    <t>37260</t>
  </si>
  <si>
    <t>Dufresne, Manitoba</t>
  </si>
  <si>
    <t>37261</t>
  </si>
  <si>
    <t>Dunmore, Alberta</t>
  </si>
  <si>
    <t>37263</t>
  </si>
  <si>
    <t>37264</t>
  </si>
  <si>
    <t>37265</t>
  </si>
  <si>
    <t>37266</t>
  </si>
  <si>
    <t>37268</t>
  </si>
  <si>
    <t>37269</t>
  </si>
  <si>
    <t>37270</t>
  </si>
  <si>
    <t>Dunrea, Manitoba</t>
  </si>
  <si>
    <t>37271</t>
  </si>
  <si>
    <t>Durban, Manitoba</t>
  </si>
  <si>
    <t>37272</t>
  </si>
  <si>
    <t>Earl Grey, Saskatchewan</t>
  </si>
  <si>
    <t>37273</t>
  </si>
  <si>
    <t>Eastend, Saskatchewan</t>
  </si>
  <si>
    <t>37274</t>
  </si>
  <si>
    <t>Edam, Saskatchewan</t>
  </si>
  <si>
    <t>37275</t>
  </si>
  <si>
    <t>37276</t>
  </si>
  <si>
    <t>Edmonton, Alberta</t>
  </si>
  <si>
    <t>37277</t>
  </si>
  <si>
    <t>Elbow, Saskatchewan</t>
  </si>
  <si>
    <t>37278</t>
  </si>
  <si>
    <t>Elkhorn, Manitoba</t>
  </si>
  <si>
    <t>37279</t>
  </si>
  <si>
    <t>Englefeld, Saskatchewan</t>
  </si>
  <si>
    <t>37280</t>
  </si>
  <si>
    <t>Equity, Alberta</t>
  </si>
  <si>
    <t>37281</t>
  </si>
  <si>
    <t>Ervick, Alberta</t>
  </si>
  <si>
    <t>37282</t>
  </si>
  <si>
    <t>37283</t>
  </si>
  <si>
    <t>37284</t>
  </si>
  <si>
    <t>Estevan, Saskatchewan</t>
  </si>
  <si>
    <t>37285</t>
  </si>
  <si>
    <t>Estlin, Saskatchewan</t>
  </si>
  <si>
    <t>37286</t>
  </si>
  <si>
    <t>Eyebrow, Saskatchewan</t>
  </si>
  <si>
    <t>37287</t>
  </si>
  <si>
    <t>37288</t>
  </si>
  <si>
    <t>Fairview, Alberta</t>
  </si>
  <si>
    <t>37289</t>
  </si>
  <si>
    <t>37290</t>
  </si>
  <si>
    <t>Falher, Alberta</t>
  </si>
  <si>
    <t>37291</t>
  </si>
  <si>
    <t>37292</t>
  </si>
  <si>
    <t>37293</t>
  </si>
  <si>
    <t>37296</t>
  </si>
  <si>
    <t>37297</t>
  </si>
  <si>
    <t>37298</t>
  </si>
  <si>
    <t>37299</t>
  </si>
  <si>
    <t>37300</t>
  </si>
  <si>
    <t>37294</t>
  </si>
  <si>
    <t>37295</t>
  </si>
  <si>
    <t>Fisher Branch, Manitoba</t>
  </si>
  <si>
    <t>37301</t>
  </si>
  <si>
    <t>37302</t>
  </si>
  <si>
    <t>Fiske, Saskatchewan</t>
  </si>
  <si>
    <t>37303</t>
  </si>
  <si>
    <t>Foam Lake, Saskatchewan</t>
  </si>
  <si>
    <t>37304</t>
  </si>
  <si>
    <t>ForkRiver, Manitoba</t>
  </si>
  <si>
    <t>37305</t>
  </si>
  <si>
    <t>Fort Saskatchewan, Alberta</t>
  </si>
  <si>
    <t>37306</t>
  </si>
  <si>
    <t>FoxValley, Saskatchewan</t>
  </si>
  <si>
    <t>37307</t>
  </si>
  <si>
    <t>Foxwarren, Manitoba</t>
  </si>
  <si>
    <t>37308</t>
  </si>
  <si>
    <t>Francis, Saskatchewan</t>
  </si>
  <si>
    <t>37309</t>
  </si>
  <si>
    <t>Franklin, Manitoba</t>
  </si>
  <si>
    <t>37310</t>
  </si>
  <si>
    <t>FredensthalWest, Manitoba</t>
  </si>
  <si>
    <t>37311</t>
  </si>
  <si>
    <t>37312</t>
  </si>
  <si>
    <t>Frobisher, Saskatchewan</t>
  </si>
  <si>
    <t>37313</t>
  </si>
  <si>
    <t>Gladstone, Manitoba</t>
  </si>
  <si>
    <t>37314</t>
  </si>
  <si>
    <t>Gleichen, Alberta</t>
  </si>
  <si>
    <t>37315</t>
  </si>
  <si>
    <t>37316</t>
  </si>
  <si>
    <t>Glenavon, Saskatchewan</t>
  </si>
  <si>
    <t>37317</t>
  </si>
  <si>
    <t>37318</t>
  </si>
  <si>
    <t>Glenboro, Manitoba</t>
  </si>
  <si>
    <t>37319</t>
  </si>
  <si>
    <t>Glossop, Manitoba</t>
  </si>
  <si>
    <t>37321</t>
  </si>
  <si>
    <t>37320</t>
  </si>
  <si>
    <t>GrandePrairie, Alberta</t>
  </si>
  <si>
    <t>37322</t>
  </si>
  <si>
    <t>37323</t>
  </si>
  <si>
    <t>Grandview, Manitoba</t>
  </si>
  <si>
    <t>37324</t>
  </si>
  <si>
    <t>Gravelbourg, Saskatchewan</t>
  </si>
  <si>
    <t>37325</t>
  </si>
  <si>
    <t>Gregg, Manitoba</t>
  </si>
  <si>
    <t>37326</t>
  </si>
  <si>
    <t>37327</t>
  </si>
  <si>
    <t>Grenfell, Saskatchewan</t>
  </si>
  <si>
    <t>37328</t>
  </si>
  <si>
    <t>37329</t>
  </si>
  <si>
    <t>Gretna, Manitoba</t>
  </si>
  <si>
    <t>37330</t>
  </si>
  <si>
    <t>Griswold, Manitoba</t>
  </si>
  <si>
    <t>37331</t>
  </si>
  <si>
    <t>Hague, Saskatchewan</t>
  </si>
  <si>
    <t>37332</t>
  </si>
  <si>
    <t>37333</t>
  </si>
  <si>
    <t>Harris, Saskatchewan</t>
  </si>
  <si>
    <t>37334</t>
  </si>
  <si>
    <t>Hartney, Manitoba</t>
  </si>
  <si>
    <t>37335</t>
  </si>
  <si>
    <t>Hinchliffe, Saskatchewan</t>
  </si>
  <si>
    <t>37336</t>
  </si>
  <si>
    <t>Holland, Manitoba</t>
  </si>
  <si>
    <t>37337</t>
  </si>
  <si>
    <t>Homewood, Manitoba</t>
  </si>
  <si>
    <t>37338</t>
  </si>
  <si>
    <t>HudsonBay, Saskatchewan</t>
  </si>
  <si>
    <t>37339</t>
  </si>
  <si>
    <t>IndianHead, Saskatchewan</t>
  </si>
  <si>
    <t>37340</t>
  </si>
  <si>
    <t>Indus, Alberta</t>
  </si>
  <si>
    <t>37341</t>
  </si>
  <si>
    <t>Jefferson Davis Parish, Louisiana</t>
  </si>
  <si>
    <t>37342</t>
  </si>
  <si>
    <t>37343</t>
  </si>
  <si>
    <t>Kane, Manitoba</t>
  </si>
  <si>
    <t>37344</t>
  </si>
  <si>
    <t>37345</t>
  </si>
  <si>
    <t>Kegworth, Saskatchewan</t>
  </si>
  <si>
    <t>37346</t>
  </si>
  <si>
    <t>Kemnay, Manitoba</t>
  </si>
  <si>
    <t>37347</t>
  </si>
  <si>
    <t>Kenaston, Saskatchewan</t>
  </si>
  <si>
    <t>37348</t>
  </si>
  <si>
    <t>Kenville, Manitoba</t>
  </si>
  <si>
    <t>37349</t>
  </si>
  <si>
    <t>37350</t>
  </si>
  <si>
    <t>Killarney, Manitoba</t>
  </si>
  <si>
    <t>29169</t>
  </si>
  <si>
    <t>La Crete, Alberta</t>
  </si>
  <si>
    <t>37352</t>
  </si>
  <si>
    <t>37353</t>
  </si>
  <si>
    <t>La Riviere, Manitoba</t>
  </si>
  <si>
    <t>37358</t>
  </si>
  <si>
    <t>Lacombe, Alberta</t>
  </si>
  <si>
    <t>37351</t>
  </si>
  <si>
    <t>Lake Lenore, Saskatchewan</t>
  </si>
  <si>
    <t>37354</t>
  </si>
  <si>
    <t>Langenburg, Saskatchewan</t>
  </si>
  <si>
    <t>37355</t>
  </si>
  <si>
    <t>37356</t>
  </si>
  <si>
    <t>37357</t>
  </si>
  <si>
    <t>Laurier, Manitoba</t>
  </si>
  <si>
    <t>37359</t>
  </si>
  <si>
    <t>Legacy, Alberta</t>
  </si>
  <si>
    <t>37360</t>
  </si>
  <si>
    <t>Letellier, Manitoba</t>
  </si>
  <si>
    <t>37361</t>
  </si>
  <si>
    <t>Lethbridge, Alberta</t>
  </si>
  <si>
    <t>37362</t>
  </si>
  <si>
    <t>37363</t>
  </si>
  <si>
    <t>37364</t>
  </si>
  <si>
    <t>37365</t>
  </si>
  <si>
    <t>37366</t>
  </si>
  <si>
    <t>37367</t>
  </si>
  <si>
    <t>Libau, Manitoba</t>
  </si>
  <si>
    <t>37368</t>
  </si>
  <si>
    <t>37369</t>
  </si>
  <si>
    <t>Lilyfield, Manitoba</t>
  </si>
  <si>
    <t>37370</t>
  </si>
  <si>
    <t>37371</t>
  </si>
  <si>
    <t>Lowe Farm, Manitoba</t>
  </si>
  <si>
    <t>37372</t>
  </si>
  <si>
    <t>Lucky Lake, Saskatchewan</t>
  </si>
  <si>
    <t>37373</t>
  </si>
  <si>
    <t>37374</t>
  </si>
  <si>
    <t>37375</t>
  </si>
  <si>
    <t>Macoun, Saskatchewan</t>
  </si>
  <si>
    <t>37376</t>
  </si>
  <si>
    <t>Manning, Alberta</t>
  </si>
  <si>
    <t>37377</t>
  </si>
  <si>
    <t>Marengo, Saskatchewan</t>
  </si>
  <si>
    <t>37378</t>
  </si>
  <si>
    <t>Margo, Saskatchewan</t>
  </si>
  <si>
    <t>37379</t>
  </si>
  <si>
    <t>Mariapolis, Manitoba</t>
  </si>
  <si>
    <t>37380</t>
  </si>
  <si>
    <t>Markinch, Saskatchewan</t>
  </si>
  <si>
    <t>37381</t>
  </si>
  <si>
    <t>Marshall, Saskatchewan</t>
  </si>
  <si>
    <t>37382</t>
  </si>
  <si>
    <t>McCreary, Manitoba</t>
  </si>
  <si>
    <t>37383</t>
  </si>
  <si>
    <t>37384</t>
  </si>
  <si>
    <t>Meadows, Manitoba</t>
  </si>
  <si>
    <t>37385</t>
  </si>
  <si>
    <t>37387</t>
  </si>
  <si>
    <t>37386</t>
  </si>
  <si>
    <t>MedicineHat, Alberta</t>
  </si>
  <si>
    <t>37388</t>
  </si>
  <si>
    <t>Melfort, Saskatchewan</t>
  </si>
  <si>
    <t>37389</t>
  </si>
  <si>
    <t>37399</t>
  </si>
  <si>
    <t>Miami, Manitoba</t>
  </si>
  <si>
    <t>37400</t>
  </si>
  <si>
    <t>Michigan</t>
  </si>
  <si>
    <t>37402</t>
  </si>
  <si>
    <t>Milestone, Saskatchewan</t>
  </si>
  <si>
    <t>37405</t>
  </si>
  <si>
    <t>Milo, Alberta</t>
  </si>
  <si>
    <t>37406</t>
  </si>
  <si>
    <t>37407</t>
  </si>
  <si>
    <t>Minitonas, Manitoba</t>
  </si>
  <si>
    <t>37410</t>
  </si>
  <si>
    <t>Minnedosa, Manitoba</t>
  </si>
  <si>
    <t>37411</t>
  </si>
  <si>
    <t>28063</t>
  </si>
  <si>
    <t>37412</t>
  </si>
  <si>
    <t>Minto, Manitoba</t>
  </si>
  <si>
    <t>37413</t>
  </si>
  <si>
    <t>37414</t>
  </si>
  <si>
    <t>37415</t>
  </si>
  <si>
    <t>MooseJaw, Saskatchewan</t>
  </si>
  <si>
    <t>37416</t>
  </si>
  <si>
    <t>Moosomin, Saskatchewan</t>
  </si>
  <si>
    <t>37417</t>
  </si>
  <si>
    <t>Morden, Manitoba</t>
  </si>
  <si>
    <t>37418</t>
  </si>
  <si>
    <t>Morinville, Alberta</t>
  </si>
  <si>
    <t>37419</t>
  </si>
  <si>
    <t>Morrin, Alberta</t>
  </si>
  <si>
    <t>37420</t>
  </si>
  <si>
    <t>Morse, Saskatchewan</t>
  </si>
  <si>
    <t>37421</t>
  </si>
  <si>
    <t>Naicam, Saskatchewan</t>
  </si>
  <si>
    <t>37426</t>
  </si>
  <si>
    <t>Nampa, Alberta</t>
  </si>
  <si>
    <t>37427</t>
  </si>
  <si>
    <t>Nebraska</t>
  </si>
  <si>
    <t>37430</t>
  </si>
  <si>
    <t>Neepawa, Manitoba</t>
  </si>
  <si>
    <t>37431</t>
  </si>
  <si>
    <t>37432</t>
  </si>
  <si>
    <t>Nesbitt, Manitoba</t>
  </si>
  <si>
    <t>37433</t>
  </si>
  <si>
    <t>37434</t>
  </si>
  <si>
    <t xml:space="preserve">New Brunswick </t>
  </si>
  <si>
    <t>Newdale, Manitoba</t>
  </si>
  <si>
    <t>37436</t>
  </si>
  <si>
    <t>37437</t>
  </si>
  <si>
    <t>Ninga, Manitoba</t>
  </si>
  <si>
    <t>37438</t>
  </si>
  <si>
    <t>Norman, Manitoba</t>
  </si>
  <si>
    <t xml:space="preserve">Nova Scotia </t>
  </si>
  <si>
    <t>38369</t>
  </si>
  <si>
    <t>37443</t>
  </si>
  <si>
    <t>37442</t>
  </si>
  <si>
    <t>Olds, Alberta</t>
  </si>
  <si>
    <t>37445</t>
  </si>
  <si>
    <t>37444</t>
  </si>
  <si>
    <t>Ontario</t>
  </si>
  <si>
    <t>5883</t>
  </si>
  <si>
    <t>38381</t>
  </si>
  <si>
    <t>38383</t>
  </si>
  <si>
    <t>Outlook, Saskatchewan</t>
  </si>
  <si>
    <t>37446</t>
  </si>
  <si>
    <t>28336</t>
  </si>
  <si>
    <t>37447</t>
  </si>
  <si>
    <t>Oxford, Ontario</t>
  </si>
  <si>
    <t>45894</t>
  </si>
  <si>
    <t>Pelly, Saskatchewan</t>
  </si>
  <si>
    <t>45895</t>
  </si>
  <si>
    <t>45896</t>
  </si>
  <si>
    <t>Pennsylvania</t>
  </si>
  <si>
    <t>37451</t>
  </si>
  <si>
    <t>37455</t>
  </si>
  <si>
    <t>37457</t>
  </si>
  <si>
    <t>34147</t>
  </si>
  <si>
    <t>34250</t>
  </si>
  <si>
    <t>44613</t>
  </si>
  <si>
    <t>37452</t>
  </si>
  <si>
    <t>44884</t>
  </si>
  <si>
    <t>44886</t>
  </si>
  <si>
    <t>44963</t>
  </si>
  <si>
    <t>Plenty, Saskatchewan</t>
  </si>
  <si>
    <t>44964</t>
  </si>
  <si>
    <t>Plumas, Manitoba</t>
  </si>
  <si>
    <t>45038</t>
  </si>
  <si>
    <t>Polk County, Minnesota</t>
  </si>
  <si>
    <t>45039</t>
  </si>
  <si>
    <t>Porcupine Plain, Saskatchewan</t>
  </si>
  <si>
    <t>45099</t>
  </si>
  <si>
    <t>37140</t>
  </si>
  <si>
    <t>Portage la Prairie, Manitoba</t>
  </si>
  <si>
    <t>37458</t>
  </si>
  <si>
    <t>37462</t>
  </si>
  <si>
    <t>37463</t>
  </si>
  <si>
    <t>37461</t>
  </si>
  <si>
    <t>Prince Albert, Saskatchewan</t>
  </si>
  <si>
    <t>37134</t>
  </si>
  <si>
    <t>Prince Edward Island</t>
  </si>
  <si>
    <t>34322</t>
  </si>
  <si>
    <t>34500</t>
  </si>
  <si>
    <t>34515</t>
  </si>
  <si>
    <t>34516</t>
  </si>
  <si>
    <t>34517</t>
  </si>
  <si>
    <t>34519</t>
  </si>
  <si>
    <t>34521</t>
  </si>
  <si>
    <t>34522</t>
  </si>
  <si>
    <t>34524</t>
  </si>
  <si>
    <t>37082</t>
  </si>
  <si>
    <t>37083</t>
  </si>
  <si>
    <t>37084</t>
  </si>
  <si>
    <t>37085</t>
  </si>
  <si>
    <t>37086</t>
  </si>
  <si>
    <t>37087</t>
  </si>
  <si>
    <t>37088</t>
  </si>
  <si>
    <t>37089</t>
  </si>
  <si>
    <t>37090</t>
  </si>
  <si>
    <t>37091</t>
  </si>
  <si>
    <t>37092</t>
  </si>
  <si>
    <t>37093</t>
  </si>
  <si>
    <t>37094</t>
  </si>
  <si>
    <t>37095</t>
  </si>
  <si>
    <t>37096</t>
  </si>
  <si>
    <t>37097</t>
  </si>
  <si>
    <t>37098</t>
  </si>
  <si>
    <t>37100</t>
  </si>
  <si>
    <t>37101</t>
  </si>
  <si>
    <t>37102</t>
  </si>
  <si>
    <t>37103</t>
  </si>
  <si>
    <t>37104</t>
  </si>
  <si>
    <t>37105</t>
  </si>
  <si>
    <t>37106</t>
  </si>
  <si>
    <t>37107</t>
  </si>
  <si>
    <t>37108</t>
  </si>
  <si>
    <t>37109</t>
  </si>
  <si>
    <t>37110</t>
  </si>
  <si>
    <t>37111</t>
  </si>
  <si>
    <t>37112</t>
  </si>
  <si>
    <t>37113</t>
  </si>
  <si>
    <t>37114</t>
  </si>
  <si>
    <t>37115</t>
  </si>
  <si>
    <t>37122</t>
  </si>
  <si>
    <t>37124</t>
  </si>
  <si>
    <t>37125</t>
  </si>
  <si>
    <t>37126</t>
  </si>
  <si>
    <t>37131</t>
  </si>
  <si>
    <t>37132</t>
  </si>
  <si>
    <t>37133</t>
  </si>
  <si>
    <t>37467</t>
  </si>
  <si>
    <t>37468</t>
  </si>
  <si>
    <t>37469</t>
  </si>
  <si>
    <t>37470</t>
  </si>
  <si>
    <t>37099</t>
  </si>
  <si>
    <t>37121</t>
  </si>
  <si>
    <t>37123</t>
  </si>
  <si>
    <t>37127</t>
  </si>
  <si>
    <t>Provost, Alberta</t>
  </si>
  <si>
    <t>37135</t>
  </si>
  <si>
    <t>Quebec</t>
  </si>
  <si>
    <t>37137</t>
  </si>
  <si>
    <t>37138</t>
  </si>
  <si>
    <t>37473</t>
  </si>
  <si>
    <t>38393</t>
  </si>
  <si>
    <t>43897</t>
  </si>
  <si>
    <t>44097</t>
  </si>
  <si>
    <t>45111</t>
  </si>
  <si>
    <t>45123</t>
  </si>
  <si>
    <t>37472</t>
  </si>
  <si>
    <t>38395</t>
  </si>
  <si>
    <t>44096</t>
  </si>
  <si>
    <t>45112</t>
  </si>
  <si>
    <t>Queenstown, Alberta</t>
  </si>
  <si>
    <t>34308</t>
  </si>
  <si>
    <t>Quill Lake, Saskatchewan</t>
  </si>
  <si>
    <t>37476</t>
  </si>
  <si>
    <t>Radville, Saskatchewan</t>
  </si>
  <si>
    <t>37477</t>
  </si>
  <si>
    <t>Rathwell, Manitoba</t>
  </si>
  <si>
    <t>37479</t>
  </si>
  <si>
    <t>37482</t>
  </si>
  <si>
    <t>Red Coat, Alberta</t>
  </si>
  <si>
    <t>37483</t>
  </si>
  <si>
    <t>37484</t>
  </si>
  <si>
    <t>37486</t>
  </si>
  <si>
    <t>37487</t>
  </si>
  <si>
    <t>37488</t>
  </si>
  <si>
    <t>37489</t>
  </si>
  <si>
    <t>Redvers, Saskatchewan</t>
  </si>
  <si>
    <t>37491</t>
  </si>
  <si>
    <t>Regina, Saskatchewan</t>
  </si>
  <si>
    <t>37494</t>
  </si>
  <si>
    <t>Reston, Manitoba</t>
  </si>
  <si>
    <t>37498</t>
  </si>
  <si>
    <t>Richlea, Saskatchewan</t>
  </si>
  <si>
    <t>37501</t>
  </si>
  <si>
    <t>Ridgedale, Saskatchewan</t>
  </si>
  <si>
    <t>37503</t>
  </si>
  <si>
    <t>Rivers, Manitoba</t>
  </si>
  <si>
    <t>37504</t>
  </si>
  <si>
    <t>Riverton, Manitoba</t>
  </si>
  <si>
    <t>37507</t>
  </si>
  <si>
    <t>Roblin, Manitoba</t>
  </si>
  <si>
    <t>37510</t>
  </si>
  <si>
    <t>Rocky Mountain, Alberta</t>
  </si>
  <si>
    <t>37512</t>
  </si>
  <si>
    <t>Rosetown, Saskatchewan</t>
  </si>
  <si>
    <t>37513</t>
  </si>
  <si>
    <t>37514</t>
  </si>
  <si>
    <t>37515</t>
  </si>
  <si>
    <t>37517</t>
  </si>
  <si>
    <t>Russel, Manitoba</t>
  </si>
  <si>
    <t>37518</t>
  </si>
  <si>
    <t>Russell, Manitoba</t>
  </si>
  <si>
    <t>37519</t>
  </si>
  <si>
    <t>Rycroft, Alberta</t>
  </si>
  <si>
    <t>37520</t>
  </si>
  <si>
    <t>37521</t>
  </si>
  <si>
    <t>37522</t>
  </si>
  <si>
    <t>37524</t>
  </si>
  <si>
    <t>37528</t>
  </si>
  <si>
    <t>37527</t>
  </si>
  <si>
    <t>Ryley, Alberta</t>
  </si>
  <si>
    <t>37529</t>
  </si>
  <si>
    <t>Sanford, Manitoba</t>
  </si>
  <si>
    <t>37531</t>
  </si>
  <si>
    <t>Saskatoon, Saskatchewan</t>
  </si>
  <si>
    <t>37532</t>
  </si>
  <si>
    <t>Semans, Saskatchewan</t>
  </si>
  <si>
    <t>38994</t>
  </si>
  <si>
    <t>Seven Persons, Alberta</t>
  </si>
  <si>
    <t>38995</t>
  </si>
  <si>
    <t>38996</t>
  </si>
  <si>
    <t>38997</t>
  </si>
  <si>
    <t>38998</t>
  </si>
  <si>
    <t>Shellbrook, Saskatchewan</t>
  </si>
  <si>
    <t>38999</t>
  </si>
  <si>
    <t>Shoal Lake, Manitoba</t>
  </si>
  <si>
    <t>39000</t>
  </si>
  <si>
    <t>39001</t>
  </si>
  <si>
    <t>Smart Siding, Manitoba</t>
  </si>
  <si>
    <t>39002</t>
  </si>
  <si>
    <t>SmokyRiver, Alberta</t>
  </si>
  <si>
    <t>39003</t>
  </si>
  <si>
    <t>Somerset, Manitoba</t>
  </si>
  <si>
    <t>39004</t>
  </si>
  <si>
    <t>South Lakes, Manitoba</t>
  </si>
  <si>
    <t>39005</t>
  </si>
  <si>
    <t>Spiritwood, Saskatchewan</t>
  </si>
  <si>
    <t>39006</t>
  </si>
  <si>
    <t>Springside, Saskatchewan</t>
  </si>
  <si>
    <t>39007</t>
  </si>
  <si>
    <t>St. Jean, Manitoba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</si>
  <si>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</si>
  <si>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</si>
  <si>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</si>
  <si>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</si>
  <si>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</si>
  <si>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</si>
  <si>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</si>
  <si>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</si>
  <si>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</si>
  <si>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</si>
  <si>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</si>
  <si>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</si>
  <si>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</si>
  <si>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</si>
  <si>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</si>
  <si>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St. Urbain, Quebec</t>
  </si>
  <si>
    <t>39037</t>
  </si>
  <si>
    <t>Star, Alberta</t>
  </si>
  <si>
    <t>39023</t>
  </si>
  <si>
    <t>39024</t>
  </si>
  <si>
    <t>Ste. Anne, Manitoba</t>
  </si>
  <si>
    <t>39025</t>
  </si>
  <si>
    <t>Ste. Eustache, Manitoba</t>
  </si>
  <si>
    <t>39026</t>
  </si>
  <si>
    <t>Ste. Jean Richelieu, Quebec</t>
  </si>
  <si>
    <t>39027</t>
  </si>
  <si>
    <t>Ste. Madeleine, Quebec</t>
  </si>
  <si>
    <t>39028</t>
  </si>
  <si>
    <t>39029</t>
  </si>
  <si>
    <t>39030</t>
  </si>
  <si>
    <t>Stirling, Alberta</t>
  </si>
  <si>
    <t>39031</t>
  </si>
  <si>
    <t>Stonewall, Manitoba</t>
  </si>
  <si>
    <t>39032</t>
  </si>
  <si>
    <t>39033</t>
  </si>
  <si>
    <t>Stoughton, Saskatchewan</t>
  </si>
  <si>
    <t>39034</t>
  </si>
  <si>
    <t>39035</t>
  </si>
  <si>
    <t>Strasbourg, Saskatchewan</t>
  </si>
  <si>
    <t>39036</t>
  </si>
  <si>
    <t>Sturgis, Saskatchewan</t>
  </si>
  <si>
    <t>39038</t>
  </si>
  <si>
    <t>Swan Lake, Manitoba</t>
  </si>
  <si>
    <t>39039</t>
  </si>
  <si>
    <t>Swan River Valley, Manitoba</t>
  </si>
  <si>
    <t>39040</t>
  </si>
  <si>
    <t>Taber, Alberta</t>
  </si>
  <si>
    <t>39041</t>
  </si>
  <si>
    <t>39042</t>
  </si>
  <si>
    <t>39043</t>
  </si>
  <si>
    <t>39044</t>
  </si>
  <si>
    <t>Tempest, Alberta</t>
  </si>
  <si>
    <t>39045</t>
  </si>
  <si>
    <t>39046</t>
  </si>
  <si>
    <t>39047</t>
  </si>
  <si>
    <t>Tenby, Manitoba</t>
  </si>
  <si>
    <t>39048</t>
  </si>
  <si>
    <t>Teulon, Manitoba</t>
  </si>
  <si>
    <t>39049</t>
  </si>
  <si>
    <t>39050</t>
  </si>
  <si>
    <t>The Pas, Manitoba</t>
  </si>
  <si>
    <t>39051</t>
  </si>
  <si>
    <t>Thorhild, Alberta</t>
  </si>
  <si>
    <t>39052</t>
  </si>
  <si>
    <t>Three Hills, Alberta</t>
  </si>
  <si>
    <t>37404</t>
  </si>
  <si>
    <t>37408</t>
  </si>
  <si>
    <t>37423</t>
  </si>
  <si>
    <t>37424</t>
  </si>
  <si>
    <t>39053</t>
  </si>
  <si>
    <t>37403</t>
  </si>
  <si>
    <t>37422</t>
  </si>
  <si>
    <t>37425</t>
  </si>
  <si>
    <t>Torquay, Saskatchewan</t>
  </si>
  <si>
    <t>37428</t>
  </si>
  <si>
    <t>Transcona, Manitoba</t>
  </si>
  <si>
    <t>37429</t>
  </si>
  <si>
    <t>Gilbert et al. (2010)</t>
  </si>
  <si>
    <t>Treherne, Manitoba</t>
  </si>
  <si>
    <t>37440</t>
  </si>
  <si>
    <t>Trochu, Alberta</t>
  </si>
  <si>
    <t>37441</t>
  </si>
  <si>
    <t>37450</t>
  </si>
  <si>
    <t>37449</t>
  </si>
  <si>
    <t>Trois Rivieres, Quebec</t>
  </si>
  <si>
    <t>37454</t>
  </si>
  <si>
    <t>37453</t>
  </si>
  <si>
    <t>Unity, Saskatchewan</t>
  </si>
  <si>
    <t>37459</t>
  </si>
  <si>
    <t>Vauxhall, Alberta</t>
  </si>
  <si>
    <t>37464</t>
  </si>
  <si>
    <t>37466</t>
  </si>
  <si>
    <t>37474</t>
  </si>
  <si>
    <t>37460</t>
  </si>
  <si>
    <t>37465</t>
  </si>
  <si>
    <t>37475</t>
  </si>
  <si>
    <t>Vermilion, Alberta</t>
  </si>
  <si>
    <t>37478</t>
  </si>
  <si>
    <t>Vibank, Saskatchewan</t>
  </si>
  <si>
    <t>37481</t>
  </si>
  <si>
    <t>37480</t>
  </si>
  <si>
    <t>37485</t>
  </si>
  <si>
    <t>Viking, Alberta</t>
  </si>
  <si>
    <t>37490</t>
  </si>
  <si>
    <t>Virden, Manitoba</t>
  </si>
  <si>
    <t>37492</t>
  </si>
  <si>
    <t>Wainwright, Alberta</t>
  </si>
  <si>
    <t>37493</t>
  </si>
  <si>
    <t>Waldron, Saskatchewan</t>
  </si>
  <si>
    <t>37495</t>
  </si>
  <si>
    <t>Warren, Manitoba</t>
  </si>
  <si>
    <t>44174</t>
  </si>
  <si>
    <t>Washington</t>
  </si>
  <si>
    <t>44278</t>
  </si>
  <si>
    <t>37139</t>
  </si>
  <si>
    <t>Washington, Ontario</t>
  </si>
  <si>
    <t>44274</t>
  </si>
  <si>
    <t>37496</t>
  </si>
  <si>
    <t>Waskada, Manitoba</t>
  </si>
  <si>
    <t>37497</t>
  </si>
  <si>
    <t>Westlock, Alberta</t>
  </si>
  <si>
    <t>37500</t>
  </si>
  <si>
    <t>37505</t>
  </si>
  <si>
    <t>37499</t>
  </si>
  <si>
    <t>37502</t>
  </si>
  <si>
    <t>Weyburn, Saskatchewan</t>
  </si>
  <si>
    <t>37506</t>
  </si>
  <si>
    <t>Whitewood, Saskatchewan</t>
  </si>
  <si>
    <t>37508</t>
  </si>
  <si>
    <t>Willow Bunch, Saskatchewan</t>
  </si>
  <si>
    <t>37509</t>
  </si>
  <si>
    <t>Wilson, Alberta</t>
  </si>
  <si>
    <t>37511</t>
  </si>
  <si>
    <t>Winkler, Manitoba</t>
  </si>
  <si>
    <t>37516</t>
  </si>
  <si>
    <t>Winnipeg East, Manitoba</t>
  </si>
  <si>
    <t>37526</t>
  </si>
  <si>
    <t>Winnipeg, Manitoba</t>
  </si>
  <si>
    <t>37530</t>
  </si>
  <si>
    <t>37523</t>
  </si>
  <si>
    <t>37525</t>
  </si>
  <si>
    <t>Wiseton, Saskatchewan</t>
  </si>
  <si>
    <t>F. louisianense</t>
  </si>
  <si>
    <t>54196</t>
  </si>
  <si>
    <t>Woodrow, Saskatchewan</t>
  </si>
  <si>
    <t>54197</t>
  </si>
  <si>
    <t>Assiniboia, Saskatchewan</t>
  </si>
  <si>
    <t>37148</t>
  </si>
  <si>
    <t xml:space="preserve">von der Ohe et al. (2010) </t>
  </si>
  <si>
    <t>Kelly et al. (2015)</t>
  </si>
  <si>
    <t>Aylsham, Saskatchewan</t>
  </si>
  <si>
    <t>37149</t>
  </si>
  <si>
    <t>Balcarres, Saskatchewan</t>
  </si>
  <si>
    <t>37150</t>
  </si>
  <si>
    <t>Baldur, Manitoba</t>
  </si>
  <si>
    <t>37151</t>
  </si>
  <si>
    <t>37152</t>
  </si>
  <si>
    <t>Balgonie, Saskatchewan</t>
  </si>
  <si>
    <t>37153</t>
  </si>
  <si>
    <t>Barnwell, Alberta</t>
  </si>
  <si>
    <t>37154</t>
  </si>
  <si>
    <t>37155</t>
  </si>
  <si>
    <t>37156</t>
  </si>
  <si>
    <t>37157</t>
  </si>
  <si>
    <t>37158</t>
  </si>
  <si>
    <t>Bassano, Alberta</t>
  </si>
  <si>
    <t>37160</t>
  </si>
  <si>
    <t>Beausejour, Manitoba</t>
  </si>
  <si>
    <t>37162</t>
  </si>
  <si>
    <t>37163</t>
  </si>
  <si>
    <t>Beiseker, Alberta</t>
  </si>
  <si>
    <t>37164</t>
  </si>
  <si>
    <t>Belmont, Manitoba</t>
  </si>
  <si>
    <t>37165</t>
  </si>
  <si>
    <t>Bengough, Saskatchewan</t>
  </si>
  <si>
    <t>37166</t>
  </si>
  <si>
    <t>Bethune, Saskatchewan</t>
  </si>
  <si>
    <t>37167</t>
  </si>
  <si>
    <t>Biggar, Saskatchewan</t>
  </si>
  <si>
    <t>37168</t>
  </si>
  <si>
    <t>Binscarth, Manitoba</t>
  </si>
  <si>
    <t>37169</t>
  </si>
  <si>
    <t>37159</t>
  </si>
  <si>
    <t>37161</t>
  </si>
  <si>
    <t>SRW</t>
  </si>
  <si>
    <t>Alexandria, Louisiana</t>
  </si>
  <si>
    <t>03-136</t>
  </si>
  <si>
    <t>NRRL 38375</t>
  </si>
  <si>
    <t>Gale et al. (2011)</t>
  </si>
  <si>
    <t>03-137</t>
  </si>
  <si>
    <t>NRRL 39347</t>
  </si>
  <si>
    <t>03-138</t>
  </si>
  <si>
    <t>NRRL 39348</t>
  </si>
  <si>
    <t>03-93</t>
  </si>
  <si>
    <t>NRRL 38386</t>
  </si>
  <si>
    <t>Franklin, Louisiana</t>
  </si>
  <si>
    <t>05-2</t>
  </si>
  <si>
    <t>NRRL 39349</t>
  </si>
  <si>
    <t>02-35</t>
  </si>
  <si>
    <t>NRRL 38367</t>
  </si>
  <si>
    <t>02-29</t>
  </si>
  <si>
    <t>NRRL 38373</t>
  </si>
  <si>
    <t>02-28</t>
  </si>
  <si>
    <t>NRRL 39234</t>
  </si>
  <si>
    <t>02-30</t>
  </si>
  <si>
    <t>NRRL 39235</t>
  </si>
  <si>
    <t>02-36</t>
  </si>
  <si>
    <t>NRRL 39240</t>
  </si>
  <si>
    <t>03-118</t>
  </si>
  <si>
    <t>NRRL 39332</t>
  </si>
  <si>
    <t>03-113</t>
  </si>
  <si>
    <t>NRRL 38394</t>
  </si>
  <si>
    <t>03-35</t>
  </si>
  <si>
    <t>NRRL 38403</t>
  </si>
  <si>
    <t>03-57</t>
  </si>
  <si>
    <t>NRRL 38406</t>
  </si>
  <si>
    <t>03-34</t>
  </si>
  <si>
    <t>NRRL 39270</t>
  </si>
  <si>
    <t>03-55</t>
  </si>
  <si>
    <t>NRRL 39279</t>
  </si>
  <si>
    <t>03-59</t>
  </si>
  <si>
    <t>NRRL 39282</t>
  </si>
  <si>
    <t>03-78</t>
  </si>
  <si>
    <t>NRRL 39299</t>
  </si>
  <si>
    <t>03-82</t>
  </si>
  <si>
    <t>NRRL 39303</t>
  </si>
  <si>
    <t>03-86</t>
  </si>
  <si>
    <t>NRRL 39306</t>
  </si>
  <si>
    <t>03-92</t>
  </si>
  <si>
    <t>NRRL 39312</t>
  </si>
  <si>
    <t>03-98</t>
  </si>
  <si>
    <t>NRRL 39317</t>
  </si>
  <si>
    <t>05-3</t>
  </si>
  <si>
    <t>NRRL 39350</t>
  </si>
  <si>
    <t>05-4</t>
  </si>
  <si>
    <t>NRRL 39351</t>
  </si>
  <si>
    <t>05-5</t>
  </si>
  <si>
    <t>NRRL 39352</t>
  </si>
  <si>
    <t>05-6</t>
  </si>
  <si>
    <t>NRRL 39353</t>
  </si>
  <si>
    <t>03-125</t>
  </si>
  <si>
    <t>NRRL 39338</t>
  </si>
  <si>
    <t>03-133</t>
  </si>
  <si>
    <t>NRRL 39344</t>
  </si>
  <si>
    <t>03-134</t>
  </si>
  <si>
    <t>NRRL 39345</t>
  </si>
  <si>
    <t>03-135</t>
  </si>
  <si>
    <t>NRRL 39346</t>
  </si>
  <si>
    <t>02-33</t>
  </si>
  <si>
    <t>NRRL 39238</t>
  </si>
  <si>
    <t>02-34</t>
  </si>
  <si>
    <t>NRRL 39239</t>
  </si>
  <si>
    <t>03-119</t>
  </si>
  <si>
    <t>NRRL 39333</t>
  </si>
  <si>
    <t>03-120</t>
  </si>
  <si>
    <t>NRRL 39334</t>
  </si>
  <si>
    <t>03-121</t>
  </si>
  <si>
    <t>NRRL 39335</t>
  </si>
  <si>
    <t>03-122</t>
  </si>
  <si>
    <t>NRRL 39336</t>
  </si>
  <si>
    <t>03-127</t>
  </si>
  <si>
    <t>NRRL 39339</t>
  </si>
  <si>
    <t>03-128</t>
  </si>
  <si>
    <t>NRRL 39340</t>
  </si>
  <si>
    <t>03-129</t>
  </si>
  <si>
    <t>NRRL 39341</t>
  </si>
  <si>
    <t>03-130</t>
  </si>
  <si>
    <t>NRRL 39342</t>
  </si>
  <si>
    <t>03-131</t>
  </si>
  <si>
    <t>NRRL 39343</t>
  </si>
  <si>
    <t>03-104</t>
  </si>
  <si>
    <t>NRRL 38370</t>
  </si>
  <si>
    <t>03-43</t>
  </si>
  <si>
    <t>NRRL 38384</t>
  </si>
  <si>
    <t>03-51</t>
  </si>
  <si>
    <t>NRRL 38387</t>
  </si>
  <si>
    <t>03-47</t>
  </si>
  <si>
    <t>NRRL 38388</t>
  </si>
  <si>
    <t>03-107</t>
  </si>
  <si>
    <t>NRRL 38389</t>
  </si>
  <si>
    <t>03-44</t>
  </si>
  <si>
    <t>NRRL 38390</t>
  </si>
  <si>
    <t>03-37</t>
  </si>
  <si>
    <t>NRRL 38396</t>
  </si>
  <si>
    <t>03-61</t>
  </si>
  <si>
    <t>NRRL 38399</t>
  </si>
  <si>
    <t>03-16</t>
  </si>
  <si>
    <t>NRRL 38400</t>
  </si>
  <si>
    <t>03-48</t>
  </si>
  <si>
    <t>NRRL 38407</t>
  </si>
  <si>
    <t>03-2</t>
  </si>
  <si>
    <t>NRRL 39243</t>
  </si>
  <si>
    <t>03-3</t>
  </si>
  <si>
    <t>NRRL 39244</t>
  </si>
  <si>
    <t>03-15</t>
  </si>
  <si>
    <t>NRRL 39255</t>
  </si>
  <si>
    <t>03-17</t>
  </si>
  <si>
    <t>NRRL 39256</t>
  </si>
  <si>
    <t>03-20</t>
  </si>
  <si>
    <t>NRRL 39259</t>
  </si>
  <si>
    <t>03-27</t>
  </si>
  <si>
    <t>NRRL 39265</t>
  </si>
  <si>
    <t>03-30</t>
  </si>
  <si>
    <t>NRRL 39267</t>
  </si>
  <si>
    <t>03-32</t>
  </si>
  <si>
    <t>NRRL 39269</t>
  </si>
  <si>
    <t>03-41</t>
  </si>
  <si>
    <t>NRRL 39273</t>
  </si>
  <si>
    <t>03-49</t>
  </si>
  <si>
    <t>NRRL 39276</t>
  </si>
  <si>
    <t>03-52</t>
  </si>
  <si>
    <t>NRRL 39277</t>
  </si>
  <si>
    <t>03-58</t>
  </si>
  <si>
    <t>NRRL 39281</t>
  </si>
  <si>
    <t>03-64</t>
  </si>
  <si>
    <t>NRRL 39286</t>
  </si>
  <si>
    <t>03-66</t>
  </si>
  <si>
    <t>NRRL 39287</t>
  </si>
  <si>
    <t>03-67</t>
  </si>
  <si>
    <t>NRRL 39288</t>
  </si>
  <si>
    <t>03-81</t>
  </si>
  <si>
    <t>NRRL 39302</t>
  </si>
  <si>
    <t>03-85</t>
  </si>
  <si>
    <t>NRRL 39305</t>
  </si>
  <si>
    <t>03-87</t>
  </si>
  <si>
    <t>NRRL 39307</t>
  </si>
  <si>
    <t>03-89</t>
  </si>
  <si>
    <t>NRRL 39309</t>
  </si>
  <si>
    <t>03-91</t>
  </si>
  <si>
    <t>NRRL 39311</t>
  </si>
  <si>
    <t>03-105</t>
  </si>
  <si>
    <t>NRRL 39323</t>
  </si>
  <si>
    <t>03-106</t>
  </si>
  <si>
    <t>NRRL 39324</t>
  </si>
  <si>
    <t>03-111</t>
  </si>
  <si>
    <t>NRRL 38368</t>
  </si>
  <si>
    <t>03-25</t>
  </si>
  <si>
    <t>NRRL 38372</t>
  </si>
  <si>
    <t>03-112</t>
  </si>
  <si>
    <t>NRRL 38382</t>
  </si>
  <si>
    <t>03-39</t>
  </si>
  <si>
    <t>NRRL 38385</t>
  </si>
  <si>
    <t>03-83</t>
  </si>
  <si>
    <t>NRRL 38392</t>
  </si>
  <si>
    <t>03-29</t>
  </si>
  <si>
    <t>NRRL 38397</t>
  </si>
  <si>
    <t>03-14</t>
  </si>
  <si>
    <t>NRRL 38401</t>
  </si>
  <si>
    <t>03-40</t>
  </si>
  <si>
    <t>NRRL 38402</t>
  </si>
  <si>
    <t>03-50</t>
  </si>
  <si>
    <t>NRRL 38404</t>
  </si>
  <si>
    <t>03-1</t>
  </si>
  <si>
    <t>NRRL 39242</t>
  </si>
  <si>
    <t>03-4</t>
  </si>
  <si>
    <t>NRRL 39245</t>
  </si>
  <si>
    <t>03-5</t>
  </si>
  <si>
    <t>NRRL 39246</t>
  </si>
  <si>
    <t>03-6</t>
  </si>
  <si>
    <t>NRRL 39247</t>
  </si>
  <si>
    <t>03-7</t>
  </si>
  <si>
    <t>NRRL 39248</t>
  </si>
  <si>
    <t>03-8</t>
  </si>
  <si>
    <t>NRRL 39249</t>
  </si>
  <si>
    <t>03-9</t>
  </si>
  <si>
    <t>NRRL 39250</t>
  </si>
  <si>
    <t>03-10</t>
  </si>
  <si>
    <t>NRRL 39251</t>
  </si>
  <si>
    <t>03-11</t>
  </si>
  <si>
    <t>NRRL 39252</t>
  </si>
  <si>
    <t>03-12</t>
  </si>
  <si>
    <t>NRRL 39253</t>
  </si>
  <si>
    <t>03-13</t>
  </si>
  <si>
    <t>NRRL 39254</t>
  </si>
  <si>
    <t>03-18</t>
  </si>
  <si>
    <t>NRRL 39257</t>
  </si>
  <si>
    <t>03-19</t>
  </si>
  <si>
    <t>NRRL 39258</t>
  </si>
  <si>
    <t>03-21</t>
  </si>
  <si>
    <t>NRRL 39260</t>
  </si>
  <si>
    <t>03-22</t>
  </si>
  <si>
    <t>NRRL 39261</t>
  </si>
  <si>
    <t>03-23</t>
  </si>
  <si>
    <t>NRRL 39262</t>
  </si>
  <si>
    <t>03-24</t>
  </si>
  <si>
    <t>NRRL 39263</t>
  </si>
  <si>
    <t>03-26</t>
  </si>
  <si>
    <t>NRRL 39264</t>
  </si>
  <si>
    <t>03-28</t>
  </si>
  <si>
    <t>NRRL 39266</t>
  </si>
  <si>
    <t>03-31</t>
  </si>
  <si>
    <t>NRRL 39268</t>
  </si>
  <si>
    <t>03-36</t>
  </si>
  <si>
    <t>NRRL 39271</t>
  </si>
  <si>
    <t>03-38</t>
  </si>
  <si>
    <t>NRRL 39272</t>
  </si>
  <si>
    <t>03-42</t>
  </si>
  <si>
    <t>NRRL 39274</t>
  </si>
  <si>
    <t>03-45</t>
  </si>
  <si>
    <t>NRRL 39275</t>
  </si>
  <si>
    <t>03-53</t>
  </si>
  <si>
    <t>NRRL 39278</t>
  </si>
  <si>
    <t>03-56</t>
  </si>
  <si>
    <t>NRRL 39280</t>
  </si>
  <si>
    <t>03-60</t>
  </si>
  <si>
    <t>NRRL 39283</t>
  </si>
  <si>
    <t>03-62</t>
  </si>
  <si>
    <t>NRRL 39284</t>
  </si>
  <si>
    <t>03-63</t>
  </si>
  <si>
    <t>NRRL 39285</t>
  </si>
  <si>
    <t>03-68</t>
  </si>
  <si>
    <t>NRRL 39289</t>
  </si>
  <si>
    <t>03-69</t>
  </si>
  <si>
    <t>NRRL 39290</t>
  </si>
  <si>
    <t>03-70</t>
  </si>
  <si>
    <t>NRRL 39291</t>
  </si>
  <si>
    <t>03-71</t>
  </si>
  <si>
    <t>NRRL 39292</t>
  </si>
  <si>
    <t>03-72</t>
  </si>
  <si>
    <t>NRRL 39293</t>
  </si>
  <si>
    <t>03-73</t>
  </si>
  <si>
    <t>NRRL 39294</t>
  </si>
  <si>
    <t>03-74</t>
  </si>
  <si>
    <t>NRRL 39295</t>
  </si>
  <si>
    <t>03-75</t>
  </si>
  <si>
    <t>NRRL 39296</t>
  </si>
  <si>
    <t>03-76</t>
  </si>
  <si>
    <t>NRRL 39297</t>
  </si>
  <si>
    <t>03-77</t>
  </si>
  <si>
    <t>NRRL 39298</t>
  </si>
  <si>
    <t>03-79</t>
  </si>
  <si>
    <t>NRRL 39300</t>
  </si>
  <si>
    <t>03-80</t>
  </si>
  <si>
    <t>NRRL 39301</t>
  </si>
  <si>
    <t>03-84</t>
  </si>
  <si>
    <t>NRRL 39304</t>
  </si>
  <si>
    <t>03-88</t>
  </si>
  <si>
    <t>NRRL 39308</t>
  </si>
  <si>
    <t>03-90</t>
  </si>
  <si>
    <t>NRRL 39310</t>
  </si>
  <si>
    <t>03-94</t>
  </si>
  <si>
    <t>NRRL 39313</t>
  </si>
  <si>
    <t>03-95</t>
  </si>
  <si>
    <t>NRRL 39314</t>
  </si>
  <si>
    <t>03-96</t>
  </si>
  <si>
    <t>NRRL 39315</t>
  </si>
  <si>
    <t>03-97</t>
  </si>
  <si>
    <t>NRRL 39316</t>
  </si>
  <si>
    <t>03-99</t>
  </si>
  <si>
    <t>NRRL 39318</t>
  </si>
  <si>
    <t>03-100</t>
  </si>
  <si>
    <t>NRRL 39319</t>
  </si>
  <si>
    <t>03-101</t>
  </si>
  <si>
    <t>NRRL 39320</t>
  </si>
  <si>
    <t>03-102</t>
  </si>
  <si>
    <t>NRRL 39321</t>
  </si>
  <si>
    <t>03-103</t>
  </si>
  <si>
    <t>NRRL 39322</t>
  </si>
  <si>
    <t>03-108</t>
  </si>
  <si>
    <t>NRRL 39325</t>
  </si>
  <si>
    <t>03-109</t>
  </si>
  <si>
    <t>NRRL 39326</t>
  </si>
  <si>
    <t>03-110</t>
  </si>
  <si>
    <t>NRRL 39327</t>
  </si>
  <si>
    <t>03-114</t>
  </si>
  <si>
    <t>NRRL 39328</t>
  </si>
  <si>
    <t>03-115</t>
  </si>
  <si>
    <t>NRRL 39329</t>
  </si>
  <si>
    <t>03-116</t>
  </si>
  <si>
    <t>NRRL 39330</t>
  </si>
  <si>
    <t>03-117</t>
  </si>
  <si>
    <t>NRRL 39331</t>
  </si>
  <si>
    <t>Morganza, Louisiana</t>
  </si>
  <si>
    <t>05-7</t>
  </si>
  <si>
    <t>NRRL 39354</t>
  </si>
  <si>
    <t>05-8</t>
  </si>
  <si>
    <t>NRRL 39355</t>
  </si>
  <si>
    <t>05-9</t>
  </si>
  <si>
    <t>NRRL 39356</t>
  </si>
  <si>
    <t>05-10</t>
  </si>
  <si>
    <t>NRRL 39357</t>
  </si>
  <si>
    <t>05-11</t>
  </si>
  <si>
    <t>NRRL 39358</t>
  </si>
  <si>
    <t>05-12</t>
  </si>
  <si>
    <t>NRRL 39359</t>
  </si>
  <si>
    <t>Acme, Alberta</t>
  </si>
  <si>
    <t>F. boothii</t>
  </si>
  <si>
    <t xml:space="preserve">O'Donnell et al. (2000) </t>
  </si>
  <si>
    <t>Ward et al. (2002)</t>
  </si>
  <si>
    <t>O'Donnell et al. (2004)</t>
  </si>
  <si>
    <t>Starkey et al. (2007)</t>
  </si>
  <si>
    <t>O'Donnell et al. (2008)</t>
  </si>
  <si>
    <t>Sarver et al. (2011)</t>
  </si>
  <si>
    <t>Albright, Alberta</t>
  </si>
  <si>
    <t>F. gerlachii</t>
  </si>
  <si>
    <t>36905</t>
  </si>
  <si>
    <t>Aoki et al. (2015)</t>
  </si>
  <si>
    <t>Altona, Manitoba</t>
  </si>
  <si>
    <t>37143</t>
  </si>
  <si>
    <t>37144</t>
  </si>
  <si>
    <t>Arborg, Manitoba</t>
  </si>
  <si>
    <t>37145</t>
  </si>
  <si>
    <t>37146</t>
  </si>
  <si>
    <t>37147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</si>
</sst>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d/mmm"/>
    <numFmt numFmtId="165" formatCode="0.0000000000000"/>
    <numFmt numFmtId="166" formatCode="0.000000000000"/>
    <numFmt numFmtId="167" formatCode="#,##0.0000000000000"/>
    <numFmt numFmtId="168" formatCode="#,##0.00000000000"/>
    <numFmt numFmtId="169" formatCode="#,##0.0000"/>
    <numFmt numFmtId="170" formatCode="#,##0.00000"/>
    <numFmt numFmtId="171" formatCode="0.000000"/>
    <numFmt numFmtId="172" formatCode="#,##0.0000000"/>
    <numFmt numFmtId="173" formatCode="0.0000"/>
    <numFmt numFmtId="174" formatCode="#,##0.000000"/>
    <numFmt numFmtId="175" formatCode="0.00000"/>
    <numFmt numFmtId="176" formatCode="0.0000000"/>
    <numFmt numFmtId="177" formatCode="0.000"/>
  </numFmts>
  <fonts count="23" x14ac:knownFonts="1">
    <font>
      <sz val="11"/>
      <color indexed="8"/>
      <name val="Calibri"/>
    </font>
    <font>
      <sz val="12"/>
      <color theme="1"/>
      <name val="Helvetica"/>
      <family val="2"/>
      <scheme val="minor"/>
    </font>
    <font>
      <b/>
      <sz val="11"/>
      <color indexed="8"/>
      <name val="Calibri"/>
    </font>
    <font>
      <sz val="14"/>
      <color indexed="8"/>
      <name val="Calibri"/>
    </font>
    <font>
      <sz val="12"/>
      <color indexed="8"/>
      <name val="Calibri"/>
    </font>
    <font>
      <sz val="12"/>
      <color indexed="13"/>
      <name val="Calibri"/>
    </font>
    <font>
      <sz val="12"/>
      <color indexed="8"/>
      <name val="Arial"/>
    </font>
    <font>
      <sz val="12"/>
      <color indexed="13"/>
      <name val="Arial"/>
    </font>
    <font>
      <sz val="12"/>
      <color indexed="8"/>
      <name val="Times New Roman"/>
    </font>
    <font>
      <sz val="13"/>
      <color indexed="8"/>
      <name val="Verdana"/>
    </font>
    <font>
      <sz val="12"/>
      <color indexed="15"/>
      <name val="Calibri"/>
    </font>
    <font>
      <sz val="11"/>
      <name val="Helvetica"/>
      <family val="2"/>
      <scheme val="minor"/>
    </font>
    <font>
      <sz val="11"/>
      <name val="Calibri"/>
      <family val="2"/>
      <charset val="1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Helvetica"/>
      <family val="2"/>
      <scheme val="minor"/>
    </font>
    <font>
      <b/>
      <sz val="11"/>
      <name val="Helvetica"/>
      <family val="2"/>
      <scheme val="minor"/>
    </font>
    <font>
      <sz val="14"/>
      <color theme="1"/>
      <name val="Helvetica"/>
      <family val="2"/>
      <scheme val="minor"/>
    </font>
    <font>
      <sz val="14"/>
      <color rgb="FF000000"/>
      <name val="Calibri"/>
      <family val="2"/>
    </font>
    <font>
      <sz val="11"/>
      <color theme="1"/>
      <name val="Helvetica"/>
      <family val="2"/>
      <scheme val="minor"/>
    </font>
    <font>
      <sz val="10"/>
      <color indexed="8"/>
      <name val="Arial"/>
    </font>
    <font>
      <sz val="11"/>
      <color indexed="8"/>
      <name val="Helvetica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1">
    <xf numFmtId="0" fontId="0" fillId="0" borderId="0" applyNumberFormat="0" applyFill="0" applyBorder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9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0" fillId="0" borderId="9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>
      <alignment horizontal="center"/>
    </xf>
    <xf numFmtId="0" fontId="0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/>
    <xf numFmtId="49" fontId="0" fillId="2" borderId="8" xfId="0" applyNumberFormat="1" applyFont="1" applyFill="1" applyBorder="1" applyAlignment="1"/>
    <xf numFmtId="49" fontId="0" fillId="3" borderId="9" xfId="0" applyNumberFormat="1" applyFont="1" applyFill="1" applyBorder="1" applyAlignment="1"/>
    <xf numFmtId="49" fontId="0" fillId="2" borderId="10" xfId="0" applyNumberFormat="1" applyFont="1" applyFill="1" applyBorder="1" applyAlignment="1"/>
    <xf numFmtId="164" fontId="0" fillId="2" borderId="6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2" borderId="11" xfId="0" applyFont="1" applyFill="1" applyBorder="1" applyAlignment="1"/>
    <xf numFmtId="49" fontId="0" fillId="2" borderId="6" xfId="0" applyNumberFormat="1" applyFont="1" applyFill="1" applyBorder="1" applyAlignment="1">
      <alignment vertical="center"/>
    </xf>
    <xf numFmtId="49" fontId="0" fillId="2" borderId="7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0" fillId="4" borderId="9" xfId="0" applyNumberFormat="1" applyFont="1" applyFill="1" applyBorder="1" applyAlignment="1"/>
    <xf numFmtId="49" fontId="0" fillId="2" borderId="12" xfId="0" applyNumberFormat="1" applyFont="1" applyFill="1" applyBorder="1" applyAlignment="1"/>
    <xf numFmtId="0" fontId="0" fillId="4" borderId="9" xfId="0" applyNumberFormat="1" applyFont="1" applyFill="1" applyBorder="1" applyAlignment="1"/>
    <xf numFmtId="0" fontId="0" fillId="4" borderId="9" xfId="0" applyFont="1" applyFill="1" applyBorder="1" applyAlignment="1"/>
    <xf numFmtId="0" fontId="0" fillId="2" borderId="12" xfId="0" applyFont="1" applyFill="1" applyBorder="1" applyAlignment="1"/>
    <xf numFmtId="0" fontId="0" fillId="2" borderId="10" xfId="0" applyFont="1" applyFill="1" applyBorder="1" applyAlignment="1"/>
    <xf numFmtId="0" fontId="0" fillId="2" borderId="11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0" fillId="0" borderId="0" xfId="0" applyNumberFormat="1" applyFont="1" applyAlignment="1"/>
    <xf numFmtId="49" fontId="0" fillId="0" borderId="7" xfId="0" applyNumberFormat="1" applyFont="1" applyBorder="1" applyAlignment="1"/>
    <xf numFmtId="49" fontId="3" fillId="2" borderId="1" xfId="0" applyNumberFormat="1" applyFont="1" applyFill="1" applyBorder="1" applyAlignment="1">
      <alignment horizontal="left" wrapText="1"/>
    </xf>
    <xf numFmtId="49" fontId="3" fillId="2" borderId="13" xfId="0" applyNumberFormat="1" applyFont="1" applyFill="1" applyBorder="1" applyAlignment="1">
      <alignment horizontal="left" wrapText="1"/>
    </xf>
    <xf numFmtId="49" fontId="3" fillId="2" borderId="4" xfId="0" applyNumberFormat="1" applyFont="1" applyFill="1" applyBorder="1" applyAlignment="1">
      <alignment horizontal="left" wrapText="1"/>
    </xf>
    <xf numFmtId="49" fontId="3" fillId="2" borderId="7" xfId="0" applyNumberFormat="1" applyFont="1" applyFill="1" applyBorder="1" applyAlignment="1">
      <alignment horizontal="left" wrapText="1"/>
    </xf>
    <xf numFmtId="0" fontId="4" fillId="0" borderId="14" xfId="0" applyNumberFormat="1" applyFont="1" applyBorder="1" applyAlignment="1">
      <alignment horizontal="left"/>
    </xf>
    <xf numFmtId="49" fontId="5" fillId="0" borderId="15" xfId="0" applyNumberFormat="1" applyFont="1" applyBorder="1" applyAlignment="1">
      <alignment horizontal="left"/>
    </xf>
    <xf numFmtId="49" fontId="4" fillId="0" borderId="9" xfId="0" applyNumberFormat="1" applyFont="1" applyBorder="1" applyAlignment="1">
      <alignment horizontal="left"/>
    </xf>
    <xf numFmtId="49" fontId="4" fillId="3" borderId="9" xfId="0" applyNumberFormat="1" applyFont="1" applyFill="1" applyBorder="1" applyAlignment="1">
      <alignment horizontal="left" vertical="center"/>
    </xf>
    <xf numFmtId="0" fontId="4" fillId="0" borderId="9" xfId="0" applyNumberFormat="1" applyFont="1" applyBorder="1" applyAlignment="1">
      <alignment horizontal="left"/>
    </xf>
    <xf numFmtId="0" fontId="6" fillId="2" borderId="10" xfId="0" applyNumberFormat="1" applyFont="1" applyFill="1" applyBorder="1" applyAlignment="1"/>
    <xf numFmtId="0" fontId="6" fillId="2" borderId="8" xfId="0" applyNumberFormat="1" applyFont="1" applyFill="1" applyBorder="1" applyAlignment="1"/>
    <xf numFmtId="49" fontId="5" fillId="3" borderId="9" xfId="0" applyNumberFormat="1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0" fillId="0" borderId="16" xfId="0" applyFont="1" applyBorder="1" applyAlignment="1"/>
    <xf numFmtId="49" fontId="5" fillId="0" borderId="9" xfId="0" applyNumberFormat="1" applyFont="1" applyBorder="1" applyAlignment="1">
      <alignment horizontal="left"/>
    </xf>
    <xf numFmtId="49" fontId="4" fillId="3" borderId="9" xfId="0" applyNumberFormat="1" applyFont="1" applyFill="1" applyBorder="1" applyAlignment="1">
      <alignment horizontal="left"/>
    </xf>
    <xf numFmtId="49" fontId="4" fillId="5" borderId="9" xfId="0" applyNumberFormat="1" applyFont="1" applyFill="1" applyBorder="1" applyAlignment="1">
      <alignment horizontal="left" vertical="center"/>
    </xf>
    <xf numFmtId="165" fontId="4" fillId="2" borderId="10" xfId="0" applyNumberFormat="1" applyFont="1" applyFill="1" applyBorder="1" applyAlignment="1">
      <alignment horizontal="left"/>
    </xf>
    <xf numFmtId="165" fontId="4" fillId="2" borderId="8" xfId="0" applyNumberFormat="1" applyFont="1" applyFill="1" applyBorder="1" applyAlignment="1">
      <alignment horizontal="left"/>
    </xf>
    <xf numFmtId="0" fontId="4" fillId="0" borderId="11" xfId="0" applyNumberFormat="1" applyFont="1" applyBorder="1" applyAlignment="1">
      <alignment horizontal="left"/>
    </xf>
    <xf numFmtId="49" fontId="5" fillId="0" borderId="17" xfId="0" applyNumberFormat="1" applyFont="1" applyBorder="1" applyAlignment="1">
      <alignment horizontal="left"/>
    </xf>
    <xf numFmtId="49" fontId="4" fillId="0" borderId="18" xfId="0" applyNumberFormat="1" applyFont="1" applyBorder="1" applyAlignment="1">
      <alignment horizontal="left"/>
    </xf>
    <xf numFmtId="49" fontId="4" fillId="2" borderId="11" xfId="0" applyNumberFormat="1" applyFont="1" applyFill="1" applyBorder="1" applyAlignment="1">
      <alignment horizontal="left" vertical="center"/>
    </xf>
    <xf numFmtId="49" fontId="4" fillId="0" borderId="11" xfId="0" applyNumberFormat="1" applyFont="1" applyBorder="1" applyAlignment="1">
      <alignment horizontal="left"/>
    </xf>
    <xf numFmtId="165" fontId="0" fillId="0" borderId="6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11" xfId="0" applyFont="1" applyBorder="1" applyAlignment="1"/>
    <xf numFmtId="0" fontId="4" fillId="0" borderId="6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left"/>
    </xf>
    <xf numFmtId="49" fontId="4" fillId="0" borderId="10" xfId="0" applyNumberFormat="1" applyFont="1" applyBorder="1" applyAlignment="1">
      <alignment horizontal="left"/>
    </xf>
    <xf numFmtId="49" fontId="4" fillId="2" borderId="6" xfId="0" applyNumberFormat="1" applyFont="1" applyFill="1" applyBorder="1" applyAlignment="1">
      <alignment horizontal="left" vertical="center"/>
    </xf>
    <xf numFmtId="49" fontId="4" fillId="0" borderId="6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0" borderId="6" xfId="0" applyFont="1" applyBorder="1" applyAlignment="1"/>
    <xf numFmtId="49" fontId="4" fillId="3" borderId="19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49" fontId="0" fillId="0" borderId="6" xfId="0" applyNumberFormat="1" applyFont="1" applyBorder="1" applyAlignment="1"/>
    <xf numFmtId="49" fontId="3" fillId="2" borderId="6" xfId="0" applyNumberFormat="1" applyFont="1" applyFill="1" applyBorder="1" applyAlignment="1">
      <alignment horizontal="left" wrapText="1"/>
    </xf>
    <xf numFmtId="0" fontId="0" fillId="0" borderId="6" xfId="0" applyNumberFormat="1" applyFont="1" applyBorder="1" applyAlignment="1"/>
    <xf numFmtId="49" fontId="7" fillId="0" borderId="4" xfId="0" applyNumberFormat="1" applyFont="1" applyBorder="1" applyAlignment="1">
      <alignment horizontal="left"/>
    </xf>
    <xf numFmtId="165" fontId="4" fillId="0" borderId="6" xfId="0" applyNumberFormat="1" applyFont="1" applyBorder="1" applyAlignment="1">
      <alignment horizontal="left"/>
    </xf>
    <xf numFmtId="49" fontId="7" fillId="0" borderId="6" xfId="0" applyNumberFormat="1" applyFont="1" applyBorder="1" applyAlignment="1">
      <alignment horizontal="left"/>
    </xf>
    <xf numFmtId="0" fontId="0" fillId="0" borderId="4" xfId="0" applyFont="1" applyBorder="1" applyAlignment="1"/>
    <xf numFmtId="49" fontId="0" fillId="0" borderId="4" xfId="0" applyNumberFormat="1" applyFont="1" applyBorder="1" applyAlignment="1"/>
    <xf numFmtId="166" fontId="4" fillId="0" borderId="6" xfId="0" applyNumberFormat="1" applyFont="1" applyBorder="1" applyAlignment="1">
      <alignment horizontal="left"/>
    </xf>
    <xf numFmtId="167" fontId="4" fillId="0" borderId="6" xfId="0" applyNumberFormat="1" applyFont="1" applyBorder="1" applyAlignment="1">
      <alignment horizontal="left"/>
    </xf>
    <xf numFmtId="168" fontId="4" fillId="0" borderId="6" xfId="0" applyNumberFormat="1" applyFont="1" applyBorder="1" applyAlignment="1">
      <alignment horizontal="left"/>
    </xf>
    <xf numFmtId="0" fontId="0" fillId="0" borderId="6" xfId="0" applyNumberFormat="1" applyFont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169" fontId="0" fillId="0" borderId="6" xfId="0" applyNumberFormat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NumberFormat="1" applyFont="1" applyAlignment="1"/>
    <xf numFmtId="49" fontId="4" fillId="0" borderId="4" xfId="0" applyNumberFormat="1" applyFont="1" applyBorder="1" applyAlignment="1">
      <alignment horizontal="left"/>
    </xf>
    <xf numFmtId="165" fontId="4" fillId="2" borderId="6" xfId="0" applyNumberFormat="1" applyFont="1" applyFill="1" applyBorder="1" applyAlignment="1">
      <alignment horizontal="left" vertical="center"/>
    </xf>
    <xf numFmtId="49" fontId="10" fillId="0" borderId="6" xfId="0" applyNumberFormat="1" applyFont="1" applyBorder="1" applyAlignment="1">
      <alignment horizontal="left"/>
    </xf>
    <xf numFmtId="166" fontId="4" fillId="2" borderId="6" xfId="0" applyNumberFormat="1" applyFont="1" applyFill="1" applyBorder="1" applyAlignment="1">
      <alignment horizontal="left" vertical="center"/>
    </xf>
    <xf numFmtId="0" fontId="4" fillId="2" borderId="6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/>
    <xf numFmtId="170" fontId="0" fillId="0" borderId="6" xfId="0" applyNumberFormat="1" applyFont="1" applyBorder="1" applyAlignment="1">
      <alignment horizontal="left"/>
    </xf>
    <xf numFmtId="171" fontId="0" fillId="0" borderId="6" xfId="0" applyNumberFormat="1" applyFont="1" applyBorder="1" applyAlignment="1">
      <alignment horizontal="left"/>
    </xf>
    <xf numFmtId="172" fontId="0" fillId="0" borderId="6" xfId="0" applyNumberFormat="1" applyFont="1" applyBorder="1" applyAlignment="1">
      <alignment horizontal="left"/>
    </xf>
    <xf numFmtId="173" fontId="0" fillId="0" borderId="6" xfId="0" applyNumberFormat="1" applyFont="1" applyBorder="1" applyAlignment="1">
      <alignment horizontal="left"/>
    </xf>
    <xf numFmtId="174" fontId="0" fillId="0" borderId="6" xfId="0" applyNumberFormat="1" applyFont="1" applyBorder="1" applyAlignment="1">
      <alignment horizontal="left"/>
    </xf>
    <xf numFmtId="175" fontId="0" fillId="0" borderId="6" xfId="0" applyNumberFormat="1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0" xfId="0" applyNumberFormat="1" applyFont="1" applyAlignment="1"/>
    <xf numFmtId="49" fontId="0" fillId="6" borderId="20" xfId="0" applyNumberFormat="1" applyFont="1" applyFill="1" applyBorder="1" applyAlignment="1"/>
    <xf numFmtId="49" fontId="3" fillId="2" borderId="21" xfId="0" applyNumberFormat="1" applyFont="1" applyFill="1" applyBorder="1" applyAlignment="1">
      <alignment horizontal="left" wrapText="1"/>
    </xf>
    <xf numFmtId="49" fontId="3" fillId="2" borderId="22" xfId="0" applyNumberFormat="1" applyFont="1" applyFill="1" applyBorder="1" applyAlignment="1">
      <alignment horizontal="left" wrapText="1"/>
    </xf>
    <xf numFmtId="49" fontId="3" fillId="2" borderId="20" xfId="0" applyNumberFormat="1" applyFont="1" applyFill="1" applyBorder="1" applyAlignment="1">
      <alignment horizontal="left" wrapText="1"/>
    </xf>
    <xf numFmtId="0" fontId="0" fillId="7" borderId="23" xfId="0" applyNumberFormat="1" applyFont="1" applyFill="1" applyBorder="1" applyAlignment="1">
      <alignment horizontal="left"/>
    </xf>
    <xf numFmtId="49" fontId="0" fillId="0" borderId="24" xfId="0" applyNumberFormat="1" applyFont="1" applyBorder="1" applyAlignment="1">
      <alignment horizontal="left"/>
    </xf>
    <xf numFmtId="49" fontId="0" fillId="0" borderId="25" xfId="0" applyNumberFormat="1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NumberFormat="1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49" fontId="0" fillId="0" borderId="26" xfId="0" applyNumberFormat="1" applyFont="1" applyBorder="1" applyAlignment="1">
      <alignment horizontal="left"/>
    </xf>
    <xf numFmtId="0" fontId="0" fillId="7" borderId="27" xfId="0" applyNumberFormat="1" applyFont="1" applyFill="1" applyBorder="1" applyAlignment="1">
      <alignment horizontal="left"/>
    </xf>
    <xf numFmtId="49" fontId="0" fillId="0" borderId="28" xfId="0" applyNumberFormat="1" applyFont="1" applyBorder="1" applyAlignment="1">
      <alignment horizontal="left"/>
    </xf>
    <xf numFmtId="49" fontId="0" fillId="0" borderId="29" xfId="0" applyNumberFormat="1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29" xfId="0" applyNumberFormat="1" applyFont="1" applyBorder="1" applyAlignment="1">
      <alignment horizontal="left"/>
    </xf>
    <xf numFmtId="49" fontId="0" fillId="0" borderId="30" xfId="0" applyNumberFormat="1" applyFont="1" applyFill="1" applyBorder="1" applyAlignment="1"/>
    <xf numFmtId="49" fontId="0" fillId="0" borderId="31" xfId="0" applyNumberFormat="1" applyFont="1" applyFill="1" applyBorder="1" applyAlignment="1">
      <alignment wrapText="1"/>
    </xf>
    <xf numFmtId="0" fontId="0" fillId="0" borderId="31" xfId="0" applyNumberFormat="1" applyFont="1" applyFill="1" applyBorder="1" applyAlignment="1"/>
    <xf numFmtId="0" fontId="0" fillId="0" borderId="31" xfId="0" applyFont="1" applyFill="1" applyBorder="1" applyAlignment="1"/>
    <xf numFmtId="0" fontId="0" fillId="0" borderId="32" xfId="0" applyNumberFormat="1" applyFont="1" applyFill="1" applyBorder="1" applyAlignment="1">
      <alignment horizontal="left"/>
    </xf>
    <xf numFmtId="49" fontId="0" fillId="0" borderId="33" xfId="0" applyNumberFormat="1" applyFont="1" applyFill="1" applyBorder="1" applyAlignment="1">
      <alignment horizontal="left"/>
    </xf>
    <xf numFmtId="0" fontId="0" fillId="0" borderId="33" xfId="0" applyFont="1" applyFill="1" applyBorder="1" applyAlignment="1">
      <alignment horizontal="left"/>
    </xf>
    <xf numFmtId="0" fontId="0" fillId="0" borderId="33" xfId="0" applyNumberFormat="1" applyFont="1" applyFill="1" applyBorder="1" applyAlignment="1">
      <alignment horizontal="left"/>
    </xf>
    <xf numFmtId="0" fontId="0" fillId="0" borderId="33" xfId="0" applyNumberFormat="1" applyFont="1" applyFill="1" applyBorder="1" applyAlignment="1"/>
    <xf numFmtId="0" fontId="0" fillId="0" borderId="33" xfId="0" applyFont="1" applyFill="1" applyBorder="1" applyAlignment="1"/>
    <xf numFmtId="0" fontId="4" fillId="0" borderId="33" xfId="0" applyFont="1" applyFill="1" applyBorder="1" applyAlignment="1">
      <alignment horizontal="left"/>
    </xf>
    <xf numFmtId="49" fontId="8" fillId="0" borderId="33" xfId="0" applyNumberFormat="1" applyFont="1" applyFill="1" applyBorder="1" applyAlignment="1"/>
    <xf numFmtId="169" fontId="9" fillId="0" borderId="33" xfId="0" applyNumberFormat="1" applyFont="1" applyFill="1" applyBorder="1" applyAlignment="1"/>
    <xf numFmtId="0" fontId="0" fillId="0" borderId="32" xfId="0" applyFont="1" applyFill="1" applyBorder="1" applyAlignment="1">
      <alignment horizontal="left"/>
    </xf>
    <xf numFmtId="0" fontId="11" fillId="0" borderId="33" xfId="0" applyFont="1" applyFill="1" applyBorder="1" applyAlignment="1">
      <alignment horizontal="left"/>
    </xf>
    <xf numFmtId="0" fontId="12" fillId="0" borderId="33" xfId="0" applyFont="1" applyFill="1" applyBorder="1" applyAlignment="1">
      <alignment horizontal="left"/>
    </xf>
    <xf numFmtId="177" fontId="12" fillId="0" borderId="33" xfId="0" applyNumberFormat="1" applyFont="1" applyFill="1" applyBorder="1" applyAlignment="1">
      <alignment horizontal="left"/>
    </xf>
    <xf numFmtId="0" fontId="0" fillId="0" borderId="32" xfId="0" applyNumberFormat="1" applyFont="1" applyFill="1" applyBorder="1" applyAlignment="1"/>
    <xf numFmtId="49" fontId="0" fillId="0" borderId="33" xfId="0" applyNumberFormat="1" applyFont="1" applyBorder="1" applyAlignment="1"/>
    <xf numFmtId="49" fontId="3" fillId="2" borderId="33" xfId="0" applyNumberFormat="1" applyFont="1" applyFill="1" applyBorder="1" applyAlignment="1">
      <alignment horizontal="left" wrapText="1"/>
    </xf>
    <xf numFmtId="0" fontId="0" fillId="0" borderId="33" xfId="0" applyNumberFormat="1" applyFont="1" applyBorder="1" applyAlignment="1"/>
    <xf numFmtId="0" fontId="0" fillId="0" borderId="33" xfId="0" applyFont="1" applyBorder="1" applyAlignment="1"/>
    <xf numFmtId="0" fontId="11" fillId="0" borderId="33" xfId="0" applyFont="1" applyBorder="1" applyAlignment="1">
      <alignment horizontal="left"/>
    </xf>
    <xf numFmtId="169" fontId="11" fillId="0" borderId="33" xfId="0" applyNumberFormat="1" applyFont="1" applyBorder="1" applyAlignment="1">
      <alignment horizontal="left"/>
    </xf>
    <xf numFmtId="0" fontId="11" fillId="0" borderId="33" xfId="0" applyFont="1" applyBorder="1"/>
    <xf numFmtId="0" fontId="15" fillId="0" borderId="33" xfId="0" applyFont="1" applyFill="1" applyBorder="1" applyAlignment="1"/>
    <xf numFmtId="0" fontId="15" fillId="0" borderId="33" xfId="0" applyFont="1" applyFill="1" applyBorder="1"/>
    <xf numFmtId="0" fontId="11" fillId="0" borderId="33" xfId="0" applyFont="1" applyBorder="1" applyAlignment="1">
      <alignment horizontal="left" vertical="justify" wrapText="1"/>
    </xf>
    <xf numFmtId="0" fontId="11" fillId="0" borderId="33" xfId="0" applyFont="1" applyFill="1" applyBorder="1" applyAlignment="1">
      <alignment horizontal="left" vertical="justify" wrapText="1"/>
    </xf>
    <xf numFmtId="0" fontId="11" fillId="0" borderId="33" xfId="0" applyFont="1" applyBorder="1" applyAlignment="1">
      <alignment horizontal="justify" vertical="justify" wrapText="1"/>
    </xf>
    <xf numFmtId="0" fontId="11" fillId="8" borderId="33" xfId="0" applyFont="1" applyFill="1" applyBorder="1" applyAlignment="1">
      <alignment horizontal="left"/>
    </xf>
    <xf numFmtId="0" fontId="16" fillId="8" borderId="33" xfId="0" applyFont="1" applyFill="1" applyBorder="1" applyAlignment="1">
      <alignment horizontal="left"/>
    </xf>
    <xf numFmtId="0" fontId="11" fillId="0" borderId="33" xfId="0" applyFont="1" applyFill="1" applyBorder="1" applyAlignment="1">
      <alignment horizontal="justify" vertical="justify" wrapText="1"/>
    </xf>
    <xf numFmtId="0" fontId="0" fillId="0" borderId="33" xfId="0" applyFill="1" applyBorder="1"/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/>
    <xf numFmtId="49" fontId="3" fillId="2" borderId="34" xfId="0" applyNumberFormat="1" applyFont="1" applyFill="1" applyBorder="1" applyAlignment="1">
      <alignment horizontal="left" wrapText="1"/>
    </xf>
    <xf numFmtId="49" fontId="0" fillId="0" borderId="35" xfId="0" applyNumberFormat="1" applyFont="1" applyBorder="1" applyAlignment="1">
      <alignment horizontal="left"/>
    </xf>
    <xf numFmtId="49" fontId="3" fillId="2" borderId="36" xfId="0" applyNumberFormat="1" applyFont="1" applyFill="1" applyBorder="1" applyAlignment="1">
      <alignment horizontal="left" wrapText="1"/>
    </xf>
    <xf numFmtId="49" fontId="17" fillId="0" borderId="33" xfId="15" applyNumberFormat="1" applyFont="1" applyFill="1" applyBorder="1" applyAlignment="1">
      <alignment horizontal="left"/>
    </xf>
    <xf numFmtId="49" fontId="17" fillId="0" borderId="33" xfId="15" applyNumberFormat="1" applyFont="1" applyFill="1" applyBorder="1" applyAlignment="1">
      <alignment horizontal="left" wrapText="1"/>
    </xf>
    <xf numFmtId="0" fontId="17" fillId="0" borderId="33" xfId="0" applyFont="1" applyBorder="1" applyAlignment="1">
      <alignment horizontal="left"/>
    </xf>
    <xf numFmtId="0" fontId="18" fillId="0" borderId="33" xfId="0" applyFont="1" applyFill="1" applyBorder="1" applyAlignment="1" applyProtection="1">
      <alignment horizontal="left" wrapText="1"/>
    </xf>
    <xf numFmtId="0" fontId="17" fillId="0" borderId="33" xfId="15" applyFont="1" applyFill="1" applyBorder="1" applyAlignment="1">
      <alignment horizontal="left"/>
    </xf>
    <xf numFmtId="169" fontId="17" fillId="0" borderId="33" xfId="0" applyNumberFormat="1" applyFont="1" applyBorder="1" applyAlignment="1">
      <alignment horizontal="left"/>
    </xf>
    <xf numFmtId="49" fontId="17" fillId="0" borderId="37" xfId="15" applyNumberFormat="1" applyFont="1" applyFill="1" applyBorder="1" applyAlignment="1">
      <alignment horizontal="left" wrapText="1"/>
    </xf>
    <xf numFmtId="173" fontId="17" fillId="0" borderId="3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9" xfId="15" applyFont="1" applyFill="1" applyBorder="1" applyAlignment="1">
      <alignment horizontal="left"/>
    </xf>
    <xf numFmtId="49" fontId="19" fillId="0" borderId="9" xfId="0" applyNumberFormat="1" applyFont="1" applyBorder="1" applyAlignment="1">
      <alignment horizontal="left"/>
    </xf>
    <xf numFmtId="0" fontId="21" fillId="0" borderId="9" xfId="46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9" fillId="0" borderId="9" xfId="0" applyNumberFormat="1" applyFont="1" applyBorder="1" applyAlignment="1">
      <alignment horizontal="left"/>
    </xf>
    <xf numFmtId="49" fontId="0" fillId="0" borderId="9" xfId="0" applyNumberFormat="1" applyFont="1" applyBorder="1" applyAlignment="1">
      <alignment horizontal="left"/>
    </xf>
    <xf numFmtId="0" fontId="21" fillId="0" borderId="9" xfId="46" applyFont="1" applyBorder="1" applyAlignment="1">
      <alignment horizontal="left"/>
    </xf>
    <xf numFmtId="0" fontId="21" fillId="8" borderId="9" xfId="46" applyFont="1" applyFill="1" applyBorder="1" applyAlignment="1">
      <alignment horizontal="left"/>
    </xf>
    <xf numFmtId="49" fontId="21" fillId="0" borderId="9" xfId="46" applyNumberFormat="1" applyFont="1" applyFill="1" applyBorder="1" applyAlignment="1">
      <alignment horizontal="left"/>
    </xf>
    <xf numFmtId="49" fontId="22" fillId="0" borderId="33" xfId="0" applyNumberFormat="1" applyFont="1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Normal 2" xfId="15"/>
    <cellStyle name="Normal_Sheet1" xfId="46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0000"/>
      <rgbColor rgb="FF222222"/>
      <rgbColor rgb="FF7891B0"/>
      <rgbColor rgb="FF231F20"/>
      <rgbColor rgb="FFBDC0BF"/>
      <rgbColor rgb="FFA5A5A5"/>
      <rgbColor rgb="FF3F3F3F"/>
      <rgbColor rgb="FFDBDBDB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o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15"/>
  <sheetViews>
    <sheetView showGridLines="0" topLeftCell="K1" workbookViewId="0">
      <selection activeCell="U4" sqref="U4"/>
    </sheetView>
  </sheetViews>
  <sheetFormatPr baseColWidth="10" defaultColWidth="11.83203125" defaultRowHeight="18" customHeight="1" x14ac:dyDescent="0"/>
  <cols>
    <col min="1" max="1" width="7.6640625" style="1" customWidth="1"/>
    <col min="2" max="2" width="12.83203125" style="1" customWidth="1"/>
    <col min="3" max="4" width="11.83203125" style="1" customWidth="1"/>
    <col min="5" max="5" width="29.83203125" style="1" customWidth="1"/>
    <col min="6" max="9" width="11.83203125" style="1" customWidth="1"/>
    <col min="10" max="10" width="17.1640625" style="1" customWidth="1"/>
    <col min="11" max="11" width="13.6640625" style="1" customWidth="1"/>
    <col min="12" max="12" width="11.83203125" style="1" customWidth="1"/>
    <col min="13" max="13" width="21.5" style="1" customWidth="1"/>
    <col min="14" max="14" width="19.5" style="1" customWidth="1"/>
    <col min="15" max="18" width="11.83203125" style="1" customWidth="1"/>
    <col min="19" max="20" width="11.83203125" style="106" customWidth="1"/>
    <col min="21" max="21" width="28.33203125" style="1" customWidth="1"/>
    <col min="22" max="258" width="11.83203125" style="1" customWidth="1"/>
  </cols>
  <sheetData>
    <row r="1" spans="1:37" ht="5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1573</v>
      </c>
      <c r="T1" s="2" t="s">
        <v>1572</v>
      </c>
      <c r="U1" s="2" t="s">
        <v>1574</v>
      </c>
      <c r="V1" s="2" t="s">
        <v>18</v>
      </c>
      <c r="W1" s="3"/>
      <c r="X1" s="3"/>
      <c r="Y1" s="4"/>
      <c r="Z1" s="5"/>
      <c r="AA1" s="4"/>
      <c r="AB1" s="4"/>
      <c r="AC1" s="6"/>
      <c r="AD1" s="6"/>
      <c r="AE1" s="4"/>
      <c r="AF1" s="6"/>
      <c r="AG1" s="4"/>
      <c r="AH1" s="6"/>
      <c r="AI1" s="6"/>
      <c r="AJ1" s="6"/>
      <c r="AK1" s="6"/>
    </row>
    <row r="2" spans="1:37" ht="19" customHeight="1">
      <c r="A2" s="7">
        <v>1</v>
      </c>
      <c r="B2" s="8" t="s">
        <v>19</v>
      </c>
      <c r="C2" s="9"/>
      <c r="D2" s="8" t="s">
        <v>20</v>
      </c>
      <c r="E2" s="8" t="s">
        <v>21</v>
      </c>
      <c r="F2" s="8" t="s">
        <v>22</v>
      </c>
      <c r="G2" s="7">
        <v>2007</v>
      </c>
      <c r="H2" s="7">
        <v>-27.633405810801001</v>
      </c>
      <c r="I2" s="7">
        <v>-52.275876897887102</v>
      </c>
      <c r="J2" s="9"/>
      <c r="K2" s="9"/>
      <c r="L2" s="8" t="s">
        <v>23</v>
      </c>
      <c r="M2" s="8" t="s">
        <v>24</v>
      </c>
      <c r="N2" s="8" t="s">
        <v>25</v>
      </c>
      <c r="O2" s="9"/>
      <c r="P2" s="9"/>
      <c r="Q2" s="9"/>
      <c r="R2" s="9"/>
      <c r="S2" s="8" t="s">
        <v>26</v>
      </c>
      <c r="T2" s="9"/>
      <c r="V2" s="9"/>
      <c r="W2" s="9"/>
      <c r="X2" s="9"/>
      <c r="Y2" s="10"/>
      <c r="Z2" s="9"/>
      <c r="AA2" s="10"/>
      <c r="AB2" s="10"/>
      <c r="AC2" s="9"/>
      <c r="AD2" s="9"/>
      <c r="AE2" s="10"/>
      <c r="AF2" s="9"/>
      <c r="AG2" s="10"/>
      <c r="AH2" s="9"/>
      <c r="AI2" s="9"/>
      <c r="AJ2" s="9"/>
      <c r="AK2" s="9"/>
    </row>
    <row r="3" spans="1:37" ht="19" customHeight="1">
      <c r="A3" s="11">
        <v>2</v>
      </c>
      <c r="B3" s="12" t="s">
        <v>19</v>
      </c>
      <c r="C3" s="13"/>
      <c r="D3" s="12" t="s">
        <v>20</v>
      </c>
      <c r="E3" s="12" t="s">
        <v>21</v>
      </c>
      <c r="F3" s="12" t="s">
        <v>22</v>
      </c>
      <c r="G3" s="11">
        <v>2007</v>
      </c>
      <c r="H3" s="11">
        <v>-27.633405810801001</v>
      </c>
      <c r="I3" s="11">
        <v>-52.275876897887102</v>
      </c>
      <c r="J3" s="13"/>
      <c r="K3" s="13"/>
      <c r="L3" s="12" t="s">
        <v>27</v>
      </c>
      <c r="M3" s="12" t="s">
        <v>28</v>
      </c>
      <c r="N3" s="12" t="s">
        <v>29</v>
      </c>
      <c r="O3" s="13"/>
      <c r="P3" s="13"/>
      <c r="Q3" s="13"/>
      <c r="R3" s="13"/>
      <c r="S3" s="12" t="s">
        <v>26</v>
      </c>
      <c r="T3" s="13"/>
      <c r="V3" s="13"/>
      <c r="W3" s="13"/>
      <c r="X3" s="13"/>
      <c r="Y3" s="14"/>
      <c r="Z3" s="13"/>
      <c r="AA3" s="14"/>
      <c r="AB3" s="14"/>
      <c r="AC3" s="13"/>
      <c r="AD3" s="13"/>
      <c r="AE3" s="14"/>
      <c r="AF3" s="13"/>
      <c r="AG3" s="14"/>
      <c r="AH3" s="13"/>
      <c r="AI3" s="13"/>
      <c r="AJ3" s="13"/>
      <c r="AK3" s="13"/>
    </row>
    <row r="4" spans="1:37" ht="19" customHeight="1">
      <c r="A4" s="11">
        <v>3</v>
      </c>
      <c r="B4" s="12" t="s">
        <v>19</v>
      </c>
      <c r="C4" s="13"/>
      <c r="D4" s="12" t="s">
        <v>20</v>
      </c>
      <c r="E4" s="12" t="s">
        <v>30</v>
      </c>
      <c r="F4" s="12" t="s">
        <v>22</v>
      </c>
      <c r="G4" s="11">
        <v>2007</v>
      </c>
      <c r="H4" s="11">
        <v>-27.617527449981399</v>
      </c>
      <c r="I4" s="11">
        <v>-52.843714350148197</v>
      </c>
      <c r="J4" s="13"/>
      <c r="K4" s="13"/>
      <c r="L4" s="12" t="s">
        <v>31</v>
      </c>
      <c r="M4" s="12" t="s">
        <v>32</v>
      </c>
      <c r="N4" s="12" t="s">
        <v>29</v>
      </c>
      <c r="O4" s="13"/>
      <c r="P4" s="13"/>
      <c r="Q4" s="13"/>
      <c r="R4" s="13"/>
      <c r="S4" s="12" t="s">
        <v>26</v>
      </c>
      <c r="T4" s="13"/>
      <c r="V4" s="13"/>
      <c r="W4" s="13"/>
      <c r="X4" s="13"/>
      <c r="Y4" s="14"/>
      <c r="Z4" s="13"/>
      <c r="AA4" s="14"/>
      <c r="AB4" s="14"/>
      <c r="AC4" s="13"/>
      <c r="AD4" s="13"/>
      <c r="AE4" s="14"/>
      <c r="AF4" s="13"/>
      <c r="AG4" s="14"/>
      <c r="AH4" s="13"/>
      <c r="AI4" s="13"/>
      <c r="AJ4" s="13"/>
      <c r="AK4" s="13"/>
    </row>
    <row r="5" spans="1:37" ht="19" customHeight="1">
      <c r="A5" s="11">
        <v>4</v>
      </c>
      <c r="B5" s="12" t="s">
        <v>19</v>
      </c>
      <c r="C5" s="13"/>
      <c r="D5" s="12" t="s">
        <v>20</v>
      </c>
      <c r="E5" s="12" t="s">
        <v>21</v>
      </c>
      <c r="F5" s="12" t="s">
        <v>22</v>
      </c>
      <c r="G5" s="11">
        <v>2007</v>
      </c>
      <c r="H5" s="11">
        <v>-27.633405810801001</v>
      </c>
      <c r="I5" s="11">
        <v>-52.275876897887102</v>
      </c>
      <c r="J5" s="13"/>
      <c r="K5" s="13"/>
      <c r="L5" s="12" t="s">
        <v>33</v>
      </c>
      <c r="M5" s="12" t="s">
        <v>34</v>
      </c>
      <c r="N5" s="12" t="s">
        <v>29</v>
      </c>
      <c r="O5" s="13"/>
      <c r="P5" s="13"/>
      <c r="Q5" s="13"/>
      <c r="R5" s="13"/>
      <c r="S5" s="12" t="s">
        <v>26</v>
      </c>
      <c r="T5" s="13"/>
      <c r="V5" s="13"/>
      <c r="W5" s="13"/>
      <c r="X5" s="13"/>
      <c r="Y5" s="14"/>
      <c r="Z5" s="13"/>
      <c r="AA5" s="14"/>
      <c r="AB5" s="14"/>
      <c r="AC5" s="13"/>
      <c r="AD5" s="13"/>
      <c r="AE5" s="14"/>
      <c r="AF5" s="13"/>
      <c r="AG5" s="14"/>
      <c r="AH5" s="13"/>
      <c r="AI5" s="13"/>
      <c r="AJ5" s="13"/>
      <c r="AK5" s="13"/>
    </row>
    <row r="6" spans="1:37" ht="19" customHeight="1">
      <c r="A6" s="11">
        <v>5</v>
      </c>
      <c r="B6" s="12" t="s">
        <v>19</v>
      </c>
      <c r="C6" s="13"/>
      <c r="D6" s="12" t="s">
        <v>20</v>
      </c>
      <c r="E6" s="12" t="s">
        <v>21</v>
      </c>
      <c r="F6" s="12" t="s">
        <v>22</v>
      </c>
      <c r="G6" s="11">
        <v>2007</v>
      </c>
      <c r="H6" s="11">
        <v>-27.633405810801001</v>
      </c>
      <c r="I6" s="11">
        <v>-52.275876897887102</v>
      </c>
      <c r="J6" s="12" t="s">
        <v>35</v>
      </c>
      <c r="K6" s="12" t="s">
        <v>36</v>
      </c>
      <c r="L6" s="12" t="s">
        <v>37</v>
      </c>
      <c r="M6" s="12" t="s">
        <v>38</v>
      </c>
      <c r="N6" s="12" t="s">
        <v>39</v>
      </c>
      <c r="O6" s="12" t="s">
        <v>39</v>
      </c>
      <c r="P6" s="13"/>
      <c r="Q6" s="13"/>
      <c r="R6" s="13"/>
      <c r="S6" s="12" t="s">
        <v>26</v>
      </c>
      <c r="T6" s="13"/>
      <c r="V6" s="13"/>
      <c r="W6" s="13"/>
      <c r="X6" s="13"/>
      <c r="Y6" s="14"/>
      <c r="Z6" s="13"/>
      <c r="AA6" s="14"/>
      <c r="AB6" s="14"/>
      <c r="AC6" s="13"/>
      <c r="AD6" s="13"/>
      <c r="AE6" s="14"/>
      <c r="AF6" s="13"/>
      <c r="AG6" s="14"/>
      <c r="AH6" s="13"/>
      <c r="AI6" s="13"/>
      <c r="AJ6" s="13"/>
      <c r="AK6" s="13"/>
    </row>
    <row r="7" spans="1:37" ht="19" customHeight="1">
      <c r="A7" s="11">
        <v>6</v>
      </c>
      <c r="B7" s="12" t="s">
        <v>19</v>
      </c>
      <c r="C7" s="13"/>
      <c r="D7" s="12" t="s">
        <v>20</v>
      </c>
      <c r="E7" s="12" t="s">
        <v>40</v>
      </c>
      <c r="F7" s="12" t="s">
        <v>22</v>
      </c>
      <c r="G7" s="11">
        <v>2007</v>
      </c>
      <c r="H7" s="11">
        <v>-28.502354395186401</v>
      </c>
      <c r="I7" s="11">
        <v>-50.936599164121098</v>
      </c>
      <c r="J7" s="13"/>
      <c r="K7" s="13"/>
      <c r="L7" s="12" t="s">
        <v>41</v>
      </c>
      <c r="M7" s="12" t="s">
        <v>42</v>
      </c>
      <c r="N7" s="12" t="s">
        <v>29</v>
      </c>
      <c r="O7" s="13"/>
      <c r="P7" s="13"/>
      <c r="Q7" s="13"/>
      <c r="R7" s="13"/>
      <c r="S7" s="12" t="s">
        <v>26</v>
      </c>
      <c r="T7" s="13"/>
      <c r="V7" s="13"/>
      <c r="W7" s="13"/>
      <c r="X7" s="13"/>
      <c r="Y7" s="14"/>
      <c r="Z7" s="13"/>
      <c r="AA7" s="14"/>
      <c r="AB7" s="14"/>
      <c r="AC7" s="13"/>
      <c r="AD7" s="13"/>
      <c r="AE7" s="14"/>
      <c r="AF7" s="13"/>
      <c r="AG7" s="14"/>
      <c r="AH7" s="13"/>
      <c r="AI7" s="13"/>
      <c r="AJ7" s="13"/>
      <c r="AK7" s="13"/>
    </row>
    <row r="8" spans="1:37" ht="19" customHeight="1">
      <c r="A8" s="11">
        <v>7</v>
      </c>
      <c r="B8" s="12" t="s">
        <v>19</v>
      </c>
      <c r="C8" s="13"/>
      <c r="D8" s="12" t="s">
        <v>20</v>
      </c>
      <c r="E8" s="12" t="s">
        <v>40</v>
      </c>
      <c r="F8" s="12" t="s">
        <v>22</v>
      </c>
      <c r="G8" s="11">
        <v>2007</v>
      </c>
      <c r="H8" s="11">
        <v>-28.502354395186401</v>
      </c>
      <c r="I8" s="11">
        <v>-50.936599164121098</v>
      </c>
      <c r="J8" s="13"/>
      <c r="K8" s="13"/>
      <c r="L8" s="12" t="s">
        <v>43</v>
      </c>
      <c r="M8" s="12" t="s">
        <v>44</v>
      </c>
      <c r="N8" s="12" t="s">
        <v>25</v>
      </c>
      <c r="O8" s="13"/>
      <c r="P8" s="13"/>
      <c r="Q8" s="13"/>
      <c r="R8" s="13"/>
      <c r="S8" s="12" t="s">
        <v>26</v>
      </c>
      <c r="T8" s="13"/>
      <c r="V8" s="13"/>
      <c r="W8" s="13"/>
      <c r="X8" s="13"/>
      <c r="Y8" s="14"/>
      <c r="Z8" s="13"/>
      <c r="AA8" s="14"/>
      <c r="AB8" s="14"/>
      <c r="AC8" s="13"/>
      <c r="AD8" s="13"/>
      <c r="AE8" s="14"/>
      <c r="AF8" s="13"/>
      <c r="AG8" s="14"/>
      <c r="AH8" s="13"/>
      <c r="AI8" s="13"/>
      <c r="AJ8" s="13"/>
      <c r="AK8" s="13"/>
    </row>
    <row r="9" spans="1:37" ht="19" customHeight="1">
      <c r="A9" s="11">
        <v>8</v>
      </c>
      <c r="B9" s="12" t="s">
        <v>19</v>
      </c>
      <c r="C9" s="13"/>
      <c r="D9" s="12" t="s">
        <v>20</v>
      </c>
      <c r="E9" s="12" t="s">
        <v>45</v>
      </c>
      <c r="F9" s="12" t="s">
        <v>22</v>
      </c>
      <c r="G9" s="11">
        <v>2007</v>
      </c>
      <c r="H9" s="11">
        <v>-28.121341710779198</v>
      </c>
      <c r="I9" s="11">
        <v>-52.3002778295103</v>
      </c>
      <c r="J9" s="13"/>
      <c r="K9" s="15"/>
      <c r="L9" s="12" t="s">
        <v>46</v>
      </c>
      <c r="M9" s="12" t="s">
        <v>47</v>
      </c>
      <c r="N9" s="12" t="s">
        <v>29</v>
      </c>
      <c r="O9" s="13"/>
      <c r="P9" s="13"/>
      <c r="Q9" s="13"/>
      <c r="R9" s="13"/>
      <c r="S9" s="12" t="s">
        <v>26</v>
      </c>
      <c r="T9" s="13"/>
      <c r="V9" s="13"/>
      <c r="W9" s="13"/>
      <c r="X9" s="13"/>
      <c r="Y9" s="14"/>
      <c r="Z9" s="13"/>
      <c r="AA9" s="14"/>
      <c r="AB9" s="14"/>
      <c r="AC9" s="13"/>
      <c r="AD9" s="13"/>
      <c r="AE9" s="14"/>
      <c r="AF9" s="13"/>
      <c r="AG9" s="14"/>
      <c r="AH9" s="13"/>
      <c r="AI9" s="13"/>
      <c r="AJ9" s="13"/>
      <c r="AK9" s="13"/>
    </row>
    <row r="10" spans="1:37" ht="19" customHeight="1">
      <c r="A10" s="11">
        <v>9</v>
      </c>
      <c r="B10" s="12" t="s">
        <v>19</v>
      </c>
      <c r="C10" s="13"/>
      <c r="D10" s="12" t="s">
        <v>20</v>
      </c>
      <c r="E10" s="12" t="s">
        <v>48</v>
      </c>
      <c r="F10" s="12" t="s">
        <v>22</v>
      </c>
      <c r="G10" s="11">
        <v>2007</v>
      </c>
      <c r="H10" s="11">
        <v>-27.900620875431901</v>
      </c>
      <c r="I10" s="11">
        <v>-53.314953910551402</v>
      </c>
      <c r="J10" s="16" t="s">
        <v>49</v>
      </c>
      <c r="K10" s="17" t="s">
        <v>50</v>
      </c>
      <c r="L10" s="18" t="s">
        <v>51</v>
      </c>
      <c r="M10" s="12" t="s">
        <v>52</v>
      </c>
      <c r="N10" s="12" t="s">
        <v>29</v>
      </c>
      <c r="O10" s="13"/>
      <c r="P10" s="13"/>
      <c r="Q10" s="13"/>
      <c r="R10" s="13"/>
      <c r="S10" s="12" t="s">
        <v>26</v>
      </c>
      <c r="T10" s="13"/>
      <c r="V10" s="13"/>
      <c r="W10" s="13"/>
      <c r="X10" s="13"/>
      <c r="Y10" s="14"/>
      <c r="Z10" s="13"/>
      <c r="AA10" s="14"/>
      <c r="AB10" s="14"/>
      <c r="AC10" s="13"/>
      <c r="AD10" s="13"/>
      <c r="AE10" s="14"/>
      <c r="AF10" s="13"/>
      <c r="AG10" s="14"/>
      <c r="AH10" s="13"/>
      <c r="AI10" s="13"/>
      <c r="AJ10" s="13"/>
      <c r="AK10" s="13"/>
    </row>
    <row r="11" spans="1:37" ht="19" customHeight="1">
      <c r="A11" s="11">
        <v>10</v>
      </c>
      <c r="B11" s="12" t="s">
        <v>19</v>
      </c>
      <c r="C11" s="19"/>
      <c r="D11" s="12" t="s">
        <v>20</v>
      </c>
      <c r="E11" s="12" t="s">
        <v>48</v>
      </c>
      <c r="F11" s="12" t="s">
        <v>22</v>
      </c>
      <c r="G11" s="11">
        <v>2007</v>
      </c>
      <c r="H11" s="11">
        <v>-27.900620875431901</v>
      </c>
      <c r="I11" s="11">
        <v>-53.314953910551402</v>
      </c>
      <c r="J11" s="12" t="s">
        <v>49</v>
      </c>
      <c r="K11" s="20" t="s">
        <v>36</v>
      </c>
      <c r="L11" s="12" t="s">
        <v>53</v>
      </c>
      <c r="M11" s="12" t="s">
        <v>54</v>
      </c>
      <c r="N11" s="12" t="s">
        <v>29</v>
      </c>
      <c r="O11" s="12" t="s">
        <v>29</v>
      </c>
      <c r="P11" s="13"/>
      <c r="Q11" s="13"/>
      <c r="R11" s="13"/>
      <c r="S11" s="12" t="s">
        <v>26</v>
      </c>
      <c r="T11" s="13"/>
      <c r="V11" s="13"/>
      <c r="W11" s="13"/>
      <c r="X11" s="13"/>
      <c r="Y11" s="14"/>
      <c r="Z11" s="13"/>
      <c r="AA11" s="14"/>
      <c r="AB11" s="14"/>
      <c r="AC11" s="13"/>
      <c r="AD11" s="13"/>
      <c r="AE11" s="14"/>
      <c r="AF11" s="13"/>
      <c r="AG11" s="14"/>
      <c r="AH11" s="13"/>
      <c r="AI11" s="13"/>
      <c r="AJ11" s="13"/>
      <c r="AK11" s="13"/>
    </row>
    <row r="12" spans="1:37" ht="19" customHeight="1">
      <c r="A12" s="11">
        <v>11</v>
      </c>
      <c r="B12" s="12" t="s">
        <v>19</v>
      </c>
      <c r="C12" s="13"/>
      <c r="D12" s="12" t="s">
        <v>20</v>
      </c>
      <c r="E12" s="12" t="s">
        <v>48</v>
      </c>
      <c r="F12" s="12" t="s">
        <v>22</v>
      </c>
      <c r="G12" s="11">
        <v>2007</v>
      </c>
      <c r="H12" s="11">
        <v>-27.900620875431901</v>
      </c>
      <c r="I12" s="11">
        <v>-53.314953910551402</v>
      </c>
      <c r="J12" s="13"/>
      <c r="K12" s="13"/>
      <c r="L12" s="12" t="s">
        <v>55</v>
      </c>
      <c r="M12" s="12" t="s">
        <v>56</v>
      </c>
      <c r="N12" s="12" t="s">
        <v>29</v>
      </c>
      <c r="O12" s="13"/>
      <c r="P12" s="13"/>
      <c r="Q12" s="13"/>
      <c r="R12" s="13"/>
      <c r="S12" s="12" t="s">
        <v>26</v>
      </c>
      <c r="T12" s="13"/>
      <c r="V12" s="13"/>
      <c r="W12" s="13"/>
      <c r="X12" s="13"/>
      <c r="Y12" s="14"/>
      <c r="Z12" s="13"/>
      <c r="AA12" s="14"/>
      <c r="AB12" s="14"/>
      <c r="AC12" s="13"/>
      <c r="AD12" s="13"/>
      <c r="AE12" s="14"/>
      <c r="AF12" s="13"/>
      <c r="AG12" s="14"/>
      <c r="AH12" s="13"/>
      <c r="AI12" s="13"/>
      <c r="AJ12" s="13"/>
      <c r="AK12" s="13"/>
    </row>
    <row r="13" spans="1:37" ht="19" customHeight="1">
      <c r="A13" s="11">
        <v>12</v>
      </c>
      <c r="B13" s="12" t="s">
        <v>19</v>
      </c>
      <c r="C13" s="13"/>
      <c r="D13" s="12" t="s">
        <v>20</v>
      </c>
      <c r="E13" s="12" t="s">
        <v>48</v>
      </c>
      <c r="F13" s="12" t="s">
        <v>22</v>
      </c>
      <c r="G13" s="11">
        <v>2007</v>
      </c>
      <c r="H13" s="11">
        <v>-27.900620875431901</v>
      </c>
      <c r="I13" s="11">
        <v>-53.314953910551402</v>
      </c>
      <c r="J13" s="13"/>
      <c r="K13" s="13"/>
      <c r="L13" s="12" t="s">
        <v>57</v>
      </c>
      <c r="M13" s="12" t="s">
        <v>58</v>
      </c>
      <c r="N13" s="12" t="s">
        <v>29</v>
      </c>
      <c r="O13" s="13"/>
      <c r="P13" s="13"/>
      <c r="Q13" s="13"/>
      <c r="R13" s="13"/>
      <c r="S13" s="12" t="s">
        <v>26</v>
      </c>
      <c r="T13" s="13"/>
      <c r="V13" s="13"/>
      <c r="W13" s="13"/>
      <c r="X13" s="13"/>
      <c r="Y13" s="14"/>
      <c r="Z13" s="13"/>
      <c r="AA13" s="14"/>
      <c r="AB13" s="14"/>
      <c r="AC13" s="13"/>
      <c r="AD13" s="13"/>
      <c r="AE13" s="14"/>
      <c r="AF13" s="13"/>
      <c r="AG13" s="14"/>
      <c r="AH13" s="13"/>
      <c r="AI13" s="13"/>
      <c r="AJ13" s="13"/>
      <c r="AK13" s="13"/>
    </row>
    <row r="14" spans="1:37" ht="19" customHeight="1">
      <c r="A14" s="11">
        <v>13</v>
      </c>
      <c r="B14" s="12" t="s">
        <v>19</v>
      </c>
      <c r="C14" s="13"/>
      <c r="D14" s="12" t="s">
        <v>20</v>
      </c>
      <c r="E14" s="12" t="s">
        <v>59</v>
      </c>
      <c r="F14" s="12" t="s">
        <v>22</v>
      </c>
      <c r="G14" s="11">
        <v>2007</v>
      </c>
      <c r="H14" s="11">
        <v>-28.208870246212399</v>
      </c>
      <c r="I14" s="11">
        <v>-51.527228529144701</v>
      </c>
      <c r="J14" s="13"/>
      <c r="K14" s="13"/>
      <c r="L14" s="12" t="s">
        <v>60</v>
      </c>
      <c r="M14" s="12" t="s">
        <v>61</v>
      </c>
      <c r="N14" s="12" t="s">
        <v>29</v>
      </c>
      <c r="O14" s="13"/>
      <c r="P14" s="13"/>
      <c r="Q14" s="13"/>
      <c r="R14" s="13"/>
      <c r="S14" s="12" t="s">
        <v>26</v>
      </c>
      <c r="T14" s="13"/>
      <c r="V14" s="13"/>
      <c r="W14" s="13"/>
      <c r="X14" s="13"/>
      <c r="Y14" s="14"/>
      <c r="Z14" s="13"/>
      <c r="AA14" s="14"/>
      <c r="AB14" s="14"/>
      <c r="AC14" s="13"/>
      <c r="AD14" s="13"/>
      <c r="AE14" s="14"/>
      <c r="AF14" s="13"/>
      <c r="AG14" s="14"/>
      <c r="AH14" s="13"/>
      <c r="AI14" s="13"/>
      <c r="AJ14" s="13"/>
      <c r="AK14" s="13"/>
    </row>
    <row r="15" spans="1:37" ht="19" customHeight="1">
      <c r="A15" s="11">
        <v>14</v>
      </c>
      <c r="B15" s="12" t="s">
        <v>19</v>
      </c>
      <c r="C15" s="13"/>
      <c r="D15" s="12" t="s">
        <v>20</v>
      </c>
      <c r="E15" s="12" t="s">
        <v>59</v>
      </c>
      <c r="F15" s="12" t="s">
        <v>22</v>
      </c>
      <c r="G15" s="11">
        <v>2007</v>
      </c>
      <c r="H15" s="11">
        <v>-28.208870246212399</v>
      </c>
      <c r="I15" s="11">
        <v>-51.527228529144701</v>
      </c>
      <c r="J15" s="12" t="s">
        <v>49</v>
      </c>
      <c r="K15" s="12" t="s">
        <v>36</v>
      </c>
      <c r="L15" s="12" t="s">
        <v>62</v>
      </c>
      <c r="M15" s="12" t="s">
        <v>63</v>
      </c>
      <c r="N15" s="12" t="s">
        <v>29</v>
      </c>
      <c r="O15" s="12" t="s">
        <v>29</v>
      </c>
      <c r="P15" s="13"/>
      <c r="Q15" s="13"/>
      <c r="R15" s="13"/>
      <c r="S15" s="12" t="s">
        <v>26</v>
      </c>
      <c r="T15" s="13"/>
      <c r="V15" s="13"/>
      <c r="W15" s="13"/>
      <c r="X15" s="13"/>
      <c r="Y15" s="14"/>
      <c r="Z15" s="13"/>
      <c r="AA15" s="14"/>
      <c r="AB15" s="14"/>
      <c r="AC15" s="13"/>
      <c r="AD15" s="13"/>
      <c r="AE15" s="14"/>
      <c r="AF15" s="13"/>
      <c r="AG15" s="14"/>
      <c r="AH15" s="13"/>
      <c r="AI15" s="13"/>
      <c r="AJ15" s="13"/>
      <c r="AK15" s="13"/>
    </row>
    <row r="16" spans="1:37" ht="19" customHeight="1">
      <c r="A16" s="11">
        <v>15</v>
      </c>
      <c r="B16" s="12" t="s">
        <v>19</v>
      </c>
      <c r="C16" s="13"/>
      <c r="D16" s="12" t="s">
        <v>20</v>
      </c>
      <c r="E16" s="12" t="s">
        <v>59</v>
      </c>
      <c r="F16" s="12" t="s">
        <v>22</v>
      </c>
      <c r="G16" s="11">
        <v>2007</v>
      </c>
      <c r="H16" s="11">
        <v>-28.208870246212399</v>
      </c>
      <c r="I16" s="11">
        <v>-51.527228529144701</v>
      </c>
      <c r="J16" s="13"/>
      <c r="K16" s="13"/>
      <c r="L16" s="12" t="s">
        <v>64</v>
      </c>
      <c r="M16" s="12" t="s">
        <v>65</v>
      </c>
      <c r="N16" s="12" t="s">
        <v>25</v>
      </c>
      <c r="O16" s="13"/>
      <c r="P16" s="13"/>
      <c r="Q16" s="13"/>
      <c r="R16" s="13"/>
      <c r="S16" s="12" t="s">
        <v>26</v>
      </c>
      <c r="T16" s="13"/>
      <c r="V16" s="13"/>
      <c r="W16" s="13"/>
      <c r="X16" s="13"/>
      <c r="Y16" s="14"/>
      <c r="Z16" s="13"/>
      <c r="AA16" s="14"/>
      <c r="AB16" s="14"/>
      <c r="AC16" s="13"/>
      <c r="AD16" s="13"/>
      <c r="AE16" s="14"/>
      <c r="AF16" s="13"/>
      <c r="AG16" s="14"/>
      <c r="AH16" s="13"/>
      <c r="AI16" s="13"/>
      <c r="AJ16" s="13"/>
      <c r="AK16" s="13"/>
    </row>
    <row r="17" spans="1:37" ht="19" customHeight="1">
      <c r="A17" s="11">
        <v>16</v>
      </c>
      <c r="B17" s="12" t="s">
        <v>19</v>
      </c>
      <c r="C17" s="13"/>
      <c r="D17" s="12" t="s">
        <v>20</v>
      </c>
      <c r="E17" s="12" t="s">
        <v>59</v>
      </c>
      <c r="F17" s="12" t="s">
        <v>22</v>
      </c>
      <c r="G17" s="11">
        <v>2007</v>
      </c>
      <c r="H17" s="11">
        <v>-28.208870246212399</v>
      </c>
      <c r="I17" s="11">
        <v>-51.527228529144701</v>
      </c>
      <c r="J17" s="13"/>
      <c r="K17" s="13"/>
      <c r="L17" s="12" t="s">
        <v>66</v>
      </c>
      <c r="M17" s="12" t="s">
        <v>67</v>
      </c>
      <c r="N17" s="12" t="s">
        <v>29</v>
      </c>
      <c r="O17" s="13"/>
      <c r="P17" s="13"/>
      <c r="Q17" s="13"/>
      <c r="R17" s="13"/>
      <c r="S17" s="12" t="s">
        <v>26</v>
      </c>
      <c r="T17" s="13"/>
      <c r="V17" s="13"/>
      <c r="W17" s="13"/>
      <c r="X17" s="13"/>
      <c r="Y17" s="14"/>
      <c r="Z17" s="13"/>
      <c r="AA17" s="14"/>
      <c r="AB17" s="14"/>
      <c r="AC17" s="13"/>
      <c r="AD17" s="13"/>
      <c r="AE17" s="14"/>
      <c r="AF17" s="13"/>
      <c r="AG17" s="14"/>
      <c r="AH17" s="13"/>
      <c r="AI17" s="13"/>
      <c r="AJ17" s="13"/>
      <c r="AK17" s="13"/>
    </row>
    <row r="18" spans="1:37" ht="19" customHeight="1">
      <c r="A18" s="11">
        <v>17</v>
      </c>
      <c r="B18" s="12" t="s">
        <v>19</v>
      </c>
      <c r="C18" s="13"/>
      <c r="D18" s="12" t="s">
        <v>20</v>
      </c>
      <c r="E18" s="12" t="s">
        <v>68</v>
      </c>
      <c r="F18" s="12" t="s">
        <v>22</v>
      </c>
      <c r="G18" s="11">
        <v>2007</v>
      </c>
      <c r="H18" s="11">
        <v>-31.405098248387102</v>
      </c>
      <c r="I18" s="11">
        <v>-53.867824794008698</v>
      </c>
      <c r="J18" s="12" t="s">
        <v>69</v>
      </c>
      <c r="K18" s="12" t="s">
        <v>36</v>
      </c>
      <c r="L18" s="12" t="s">
        <v>70</v>
      </c>
      <c r="M18" s="12" t="s">
        <v>71</v>
      </c>
      <c r="N18" s="12" t="s">
        <v>39</v>
      </c>
      <c r="O18" s="12" t="s">
        <v>39</v>
      </c>
      <c r="P18" s="13"/>
      <c r="Q18" s="13"/>
      <c r="R18" s="13"/>
      <c r="S18" s="12" t="s">
        <v>26</v>
      </c>
      <c r="T18" s="13"/>
      <c r="V18" s="13"/>
      <c r="W18" s="13"/>
      <c r="X18" s="13"/>
      <c r="Y18" s="14"/>
      <c r="Z18" s="13"/>
      <c r="AA18" s="14"/>
      <c r="AB18" s="14"/>
      <c r="AC18" s="13"/>
      <c r="AD18" s="13"/>
      <c r="AE18" s="14"/>
      <c r="AF18" s="13"/>
      <c r="AG18" s="14"/>
      <c r="AH18" s="13"/>
      <c r="AI18" s="13"/>
      <c r="AJ18" s="13"/>
      <c r="AK18" s="13"/>
    </row>
    <row r="19" spans="1:37" ht="19" customHeight="1">
      <c r="A19" s="11">
        <v>18</v>
      </c>
      <c r="B19" s="12" t="s">
        <v>19</v>
      </c>
      <c r="C19" s="13"/>
      <c r="D19" s="12" t="s">
        <v>20</v>
      </c>
      <c r="E19" s="12" t="s">
        <v>72</v>
      </c>
      <c r="F19" s="12" t="s">
        <v>22</v>
      </c>
      <c r="G19" s="11">
        <v>2007</v>
      </c>
      <c r="H19" s="11">
        <v>-31.330501841547498</v>
      </c>
      <c r="I19" s="11">
        <v>-54.107083285169999</v>
      </c>
      <c r="J19" s="13"/>
      <c r="K19" s="13"/>
      <c r="L19" s="12" t="s">
        <v>73</v>
      </c>
      <c r="M19" s="12" t="s">
        <v>74</v>
      </c>
      <c r="N19" s="12" t="s">
        <v>29</v>
      </c>
      <c r="O19" s="13"/>
      <c r="P19" s="13"/>
      <c r="Q19" s="13"/>
      <c r="R19" s="13"/>
      <c r="S19" s="12" t="s">
        <v>26</v>
      </c>
      <c r="T19" s="13"/>
      <c r="V19" s="13"/>
      <c r="W19" s="13"/>
      <c r="X19" s="13"/>
      <c r="Y19" s="14"/>
      <c r="Z19" s="13"/>
      <c r="AA19" s="14"/>
      <c r="AB19" s="14"/>
      <c r="AC19" s="13"/>
      <c r="AD19" s="13"/>
      <c r="AE19" s="14"/>
      <c r="AF19" s="13"/>
      <c r="AG19" s="14"/>
      <c r="AH19" s="13"/>
      <c r="AI19" s="13"/>
      <c r="AJ19" s="13"/>
      <c r="AK19" s="13"/>
    </row>
    <row r="20" spans="1:37" ht="19" customHeight="1">
      <c r="A20" s="11">
        <v>19</v>
      </c>
      <c r="B20" s="12" t="s">
        <v>19</v>
      </c>
      <c r="C20" s="13"/>
      <c r="D20" s="12" t="s">
        <v>20</v>
      </c>
      <c r="E20" s="12" t="s">
        <v>72</v>
      </c>
      <c r="F20" s="12" t="s">
        <v>22</v>
      </c>
      <c r="G20" s="11">
        <v>2007</v>
      </c>
      <c r="H20" s="11">
        <v>-31.330501841547498</v>
      </c>
      <c r="I20" s="11">
        <v>-54.107083285169999</v>
      </c>
      <c r="J20" s="13"/>
      <c r="K20" s="15"/>
      <c r="L20" s="12" t="s">
        <v>75</v>
      </c>
      <c r="M20" s="12" t="s">
        <v>76</v>
      </c>
      <c r="N20" s="12" t="s">
        <v>25</v>
      </c>
      <c r="O20" s="13"/>
      <c r="P20" s="13"/>
      <c r="Q20" s="13"/>
      <c r="R20" s="13"/>
      <c r="S20" s="12" t="s">
        <v>26</v>
      </c>
      <c r="T20" s="13"/>
      <c r="V20" s="13"/>
      <c r="W20" s="13"/>
      <c r="X20" s="13"/>
      <c r="Y20" s="14"/>
      <c r="Z20" s="13"/>
      <c r="AA20" s="14"/>
      <c r="AB20" s="14"/>
      <c r="AC20" s="13"/>
      <c r="AD20" s="13"/>
      <c r="AE20" s="14"/>
      <c r="AF20" s="13"/>
      <c r="AG20" s="14"/>
      <c r="AH20" s="13"/>
      <c r="AI20" s="13"/>
      <c r="AJ20" s="13"/>
      <c r="AK20" s="13"/>
    </row>
    <row r="21" spans="1:37" ht="19" customHeight="1">
      <c r="A21" s="11">
        <v>20</v>
      </c>
      <c r="B21" s="12" t="s">
        <v>19</v>
      </c>
      <c r="C21" s="13"/>
      <c r="D21" s="12" t="s">
        <v>20</v>
      </c>
      <c r="E21" s="12" t="s">
        <v>77</v>
      </c>
      <c r="F21" s="12" t="s">
        <v>22</v>
      </c>
      <c r="G21" s="11">
        <v>2007</v>
      </c>
      <c r="H21" s="11">
        <v>-31.508105168750099</v>
      </c>
      <c r="I21" s="11">
        <v>-53.563782419312098</v>
      </c>
      <c r="J21" s="16" t="s">
        <v>49</v>
      </c>
      <c r="K21" s="17" t="s">
        <v>50</v>
      </c>
      <c r="L21" s="18" t="s">
        <v>78</v>
      </c>
      <c r="M21" s="12" t="s">
        <v>79</v>
      </c>
      <c r="N21" s="12" t="s">
        <v>29</v>
      </c>
      <c r="O21" s="13"/>
      <c r="P21" s="13"/>
      <c r="Q21" s="13"/>
      <c r="R21" s="13"/>
      <c r="S21" s="12" t="s">
        <v>26</v>
      </c>
      <c r="T21" s="13"/>
      <c r="V21" s="13"/>
      <c r="W21" s="13"/>
      <c r="X21" s="13"/>
      <c r="Y21" s="14"/>
      <c r="Z21" s="13"/>
      <c r="AA21" s="14"/>
      <c r="AB21" s="14"/>
      <c r="AC21" s="13"/>
      <c r="AD21" s="13"/>
      <c r="AE21" s="14"/>
      <c r="AF21" s="13"/>
      <c r="AG21" s="14"/>
      <c r="AH21" s="13"/>
      <c r="AI21" s="13"/>
      <c r="AJ21" s="13"/>
      <c r="AK21" s="13"/>
    </row>
    <row r="22" spans="1:37" ht="19" customHeight="1">
      <c r="A22" s="11">
        <v>21</v>
      </c>
      <c r="B22" s="12" t="s">
        <v>19</v>
      </c>
      <c r="C22" s="13"/>
      <c r="D22" s="12" t="s">
        <v>20</v>
      </c>
      <c r="E22" s="12" t="s">
        <v>77</v>
      </c>
      <c r="F22" s="12" t="s">
        <v>22</v>
      </c>
      <c r="G22" s="11">
        <v>2007</v>
      </c>
      <c r="H22" s="11">
        <v>-31.508105168750099</v>
      </c>
      <c r="I22" s="11">
        <v>-53.563782419312098</v>
      </c>
      <c r="J22" s="13"/>
      <c r="K22" s="21"/>
      <c r="L22" s="12" t="s">
        <v>80</v>
      </c>
      <c r="M22" s="12" t="s">
        <v>81</v>
      </c>
      <c r="N22" s="12" t="s">
        <v>29</v>
      </c>
      <c r="O22" s="13"/>
      <c r="P22" s="13"/>
      <c r="Q22" s="13"/>
      <c r="R22" s="13"/>
      <c r="S22" s="12" t="s">
        <v>26</v>
      </c>
      <c r="T22" s="13"/>
      <c r="V22" s="13"/>
      <c r="W22" s="13"/>
      <c r="X22" s="13"/>
      <c r="Y22" s="14"/>
      <c r="Z22" s="13"/>
      <c r="AA22" s="14"/>
      <c r="AB22" s="14"/>
      <c r="AC22" s="13"/>
      <c r="AD22" s="13"/>
      <c r="AE22" s="14"/>
      <c r="AF22" s="13"/>
      <c r="AG22" s="14"/>
      <c r="AH22" s="13"/>
      <c r="AI22" s="13"/>
      <c r="AJ22" s="13"/>
      <c r="AK22" s="13"/>
    </row>
    <row r="23" spans="1:37" ht="19" customHeight="1">
      <c r="A23" s="11">
        <v>22</v>
      </c>
      <c r="B23" s="12" t="s">
        <v>19</v>
      </c>
      <c r="C23" s="13"/>
      <c r="D23" s="12" t="s">
        <v>20</v>
      </c>
      <c r="E23" s="12" t="s">
        <v>82</v>
      </c>
      <c r="F23" s="12" t="s">
        <v>22</v>
      </c>
      <c r="G23" s="11">
        <v>2007</v>
      </c>
      <c r="H23" s="11">
        <v>-31.733636939471001</v>
      </c>
      <c r="I23" s="11">
        <v>-53.587170319639597</v>
      </c>
      <c r="J23" s="13"/>
      <c r="K23" s="13"/>
      <c r="L23" s="12" t="s">
        <v>83</v>
      </c>
      <c r="M23" s="12" t="s">
        <v>84</v>
      </c>
      <c r="N23" s="12" t="s">
        <v>25</v>
      </c>
      <c r="O23" s="13"/>
      <c r="P23" s="13"/>
      <c r="Q23" s="13"/>
      <c r="R23" s="13"/>
      <c r="S23" s="12" t="s">
        <v>26</v>
      </c>
      <c r="T23" s="13"/>
      <c r="V23" s="13"/>
      <c r="W23" s="13"/>
      <c r="X23" s="13"/>
      <c r="Y23" s="14"/>
      <c r="Z23" s="13"/>
      <c r="AA23" s="14"/>
      <c r="AB23" s="14"/>
      <c r="AC23" s="13"/>
      <c r="AD23" s="13"/>
      <c r="AE23" s="14"/>
      <c r="AF23" s="13"/>
      <c r="AG23" s="14"/>
      <c r="AH23" s="13"/>
      <c r="AI23" s="13"/>
      <c r="AJ23" s="13"/>
      <c r="AK23" s="13"/>
    </row>
    <row r="24" spans="1:37" ht="19" customHeight="1">
      <c r="A24" s="11">
        <v>23</v>
      </c>
      <c r="B24" s="12" t="s">
        <v>19</v>
      </c>
      <c r="C24" s="13"/>
      <c r="D24" s="12" t="s">
        <v>20</v>
      </c>
      <c r="E24" s="12" t="s">
        <v>82</v>
      </c>
      <c r="F24" s="12" t="s">
        <v>22</v>
      </c>
      <c r="G24" s="11">
        <v>2007</v>
      </c>
      <c r="H24" s="11">
        <v>-31.733636939471001</v>
      </c>
      <c r="I24" s="11">
        <v>-53.587170319639597</v>
      </c>
      <c r="J24" s="13"/>
      <c r="K24" s="13"/>
      <c r="L24" s="12" t="s">
        <v>85</v>
      </c>
      <c r="M24" s="12" t="s">
        <v>86</v>
      </c>
      <c r="N24" s="12" t="s">
        <v>29</v>
      </c>
      <c r="O24" s="13"/>
      <c r="P24" s="13"/>
      <c r="Q24" s="13"/>
      <c r="R24" s="13"/>
      <c r="S24" s="12" t="s">
        <v>26</v>
      </c>
      <c r="T24" s="13"/>
      <c r="V24" s="13"/>
      <c r="W24" s="13"/>
      <c r="X24" s="13"/>
      <c r="Y24" s="14"/>
      <c r="Z24" s="13"/>
      <c r="AA24" s="14"/>
      <c r="AB24" s="14"/>
      <c r="AC24" s="13"/>
      <c r="AD24" s="13"/>
      <c r="AE24" s="14"/>
      <c r="AF24" s="13"/>
      <c r="AG24" s="14"/>
      <c r="AH24" s="13"/>
      <c r="AI24" s="13"/>
      <c r="AJ24" s="13"/>
      <c r="AK24" s="13"/>
    </row>
    <row r="25" spans="1:37" ht="19" customHeight="1">
      <c r="A25" s="11">
        <v>24</v>
      </c>
      <c r="B25" s="12" t="s">
        <v>19</v>
      </c>
      <c r="C25" s="13"/>
      <c r="D25" s="12" t="s">
        <v>20</v>
      </c>
      <c r="E25" s="12" t="s">
        <v>82</v>
      </c>
      <c r="F25" s="12" t="s">
        <v>22</v>
      </c>
      <c r="G25" s="11">
        <v>2007</v>
      </c>
      <c r="H25" s="11">
        <v>-31.733636939471001</v>
      </c>
      <c r="I25" s="11">
        <v>-53.587170319639597</v>
      </c>
      <c r="J25" s="13"/>
      <c r="K25" s="13"/>
      <c r="L25" s="12" t="s">
        <v>87</v>
      </c>
      <c r="M25" s="12" t="s">
        <v>88</v>
      </c>
      <c r="N25" s="12" t="s">
        <v>29</v>
      </c>
      <c r="O25" s="13"/>
      <c r="P25" s="13"/>
      <c r="Q25" s="13"/>
      <c r="R25" s="13"/>
      <c r="S25" s="12" t="s">
        <v>26</v>
      </c>
      <c r="T25" s="13"/>
      <c r="V25" s="13"/>
      <c r="W25" s="13"/>
      <c r="X25" s="13"/>
      <c r="Y25" s="14"/>
      <c r="Z25" s="13"/>
      <c r="AA25" s="14"/>
      <c r="AB25" s="14"/>
      <c r="AC25" s="13"/>
      <c r="AD25" s="13"/>
      <c r="AE25" s="14"/>
      <c r="AF25" s="13"/>
      <c r="AG25" s="14"/>
      <c r="AH25" s="13"/>
      <c r="AI25" s="13"/>
      <c r="AJ25" s="13"/>
      <c r="AK25" s="13"/>
    </row>
    <row r="26" spans="1:37" ht="19" customHeight="1">
      <c r="A26" s="11">
        <v>25</v>
      </c>
      <c r="B26" s="12" t="s">
        <v>19</v>
      </c>
      <c r="C26" s="13"/>
      <c r="D26" s="12" t="s">
        <v>20</v>
      </c>
      <c r="E26" s="12" t="s">
        <v>30</v>
      </c>
      <c r="F26" s="12" t="s">
        <v>22</v>
      </c>
      <c r="G26" s="11">
        <v>2007</v>
      </c>
      <c r="H26" s="11">
        <v>-27.617527449981399</v>
      </c>
      <c r="I26" s="11">
        <v>-52.843714350148197</v>
      </c>
      <c r="J26" s="13"/>
      <c r="K26" s="13"/>
      <c r="L26" s="12" t="s">
        <v>89</v>
      </c>
      <c r="M26" s="12" t="s">
        <v>90</v>
      </c>
      <c r="N26" s="13"/>
      <c r="O26" s="13"/>
      <c r="P26" s="13"/>
      <c r="Q26" s="13"/>
      <c r="R26" s="13"/>
      <c r="S26" s="12" t="s">
        <v>26</v>
      </c>
      <c r="T26" s="13"/>
      <c r="V26" s="13"/>
      <c r="W26" s="13"/>
      <c r="X26" s="13"/>
      <c r="Y26" s="14"/>
      <c r="Z26" s="13"/>
      <c r="AA26" s="14"/>
      <c r="AB26" s="14"/>
      <c r="AC26" s="13"/>
      <c r="AD26" s="13"/>
      <c r="AE26" s="14"/>
      <c r="AF26" s="13"/>
      <c r="AG26" s="14"/>
      <c r="AH26" s="13"/>
      <c r="AI26" s="13"/>
      <c r="AJ26" s="13"/>
      <c r="AK26" s="13"/>
    </row>
    <row r="27" spans="1:37" ht="19" customHeight="1">
      <c r="A27" s="11">
        <v>26</v>
      </c>
      <c r="B27" s="12" t="s">
        <v>19</v>
      </c>
      <c r="C27" s="13"/>
      <c r="D27" s="12" t="s">
        <v>20</v>
      </c>
      <c r="E27" s="12" t="s">
        <v>30</v>
      </c>
      <c r="F27" s="12" t="s">
        <v>22</v>
      </c>
      <c r="G27" s="11">
        <v>2007</v>
      </c>
      <c r="H27" s="11">
        <v>-27.617527449981399</v>
      </c>
      <c r="I27" s="11">
        <v>-52.843714350148197</v>
      </c>
      <c r="J27" s="13"/>
      <c r="K27" s="13"/>
      <c r="L27" s="12" t="s">
        <v>91</v>
      </c>
      <c r="M27" s="12" t="s">
        <v>92</v>
      </c>
      <c r="N27" s="13"/>
      <c r="O27" s="13"/>
      <c r="P27" s="13"/>
      <c r="Q27" s="13"/>
      <c r="R27" s="13"/>
      <c r="S27" s="12" t="s">
        <v>26</v>
      </c>
      <c r="T27" s="13"/>
      <c r="V27" s="13"/>
      <c r="W27" s="13"/>
      <c r="X27" s="13"/>
      <c r="Y27" s="14"/>
      <c r="Z27" s="13"/>
      <c r="AA27" s="14"/>
      <c r="AB27" s="14"/>
      <c r="AC27" s="13"/>
      <c r="AD27" s="13"/>
      <c r="AE27" s="14"/>
      <c r="AF27" s="13"/>
      <c r="AG27" s="14"/>
      <c r="AH27" s="13"/>
      <c r="AI27" s="13"/>
      <c r="AJ27" s="13"/>
      <c r="AK27" s="13"/>
    </row>
    <row r="28" spans="1:37" ht="19" customHeight="1">
      <c r="A28" s="11">
        <v>27</v>
      </c>
      <c r="B28" s="12" t="s">
        <v>19</v>
      </c>
      <c r="C28" s="13"/>
      <c r="D28" s="12" t="s">
        <v>20</v>
      </c>
      <c r="E28" s="12" t="s">
        <v>21</v>
      </c>
      <c r="F28" s="12" t="s">
        <v>22</v>
      </c>
      <c r="G28" s="11">
        <v>2007</v>
      </c>
      <c r="H28" s="11">
        <v>-27.633405810801001</v>
      </c>
      <c r="I28" s="11">
        <v>-52.275876897887102</v>
      </c>
      <c r="J28" s="13"/>
      <c r="K28" s="13"/>
      <c r="L28" s="12" t="s">
        <v>93</v>
      </c>
      <c r="M28" s="12" t="s">
        <v>94</v>
      </c>
      <c r="N28" s="13"/>
      <c r="O28" s="13"/>
      <c r="P28" s="13"/>
      <c r="Q28" s="13"/>
      <c r="R28" s="13"/>
      <c r="S28" s="12" t="s">
        <v>26</v>
      </c>
      <c r="T28" s="13"/>
      <c r="V28" s="13"/>
      <c r="W28" s="13"/>
      <c r="X28" s="13"/>
      <c r="Y28" s="14"/>
      <c r="Z28" s="13"/>
      <c r="AA28" s="14"/>
      <c r="AB28" s="14"/>
      <c r="AC28" s="13"/>
      <c r="AD28" s="13"/>
      <c r="AE28" s="14"/>
      <c r="AF28" s="13"/>
      <c r="AG28" s="14"/>
      <c r="AH28" s="13"/>
      <c r="AI28" s="13"/>
      <c r="AJ28" s="13"/>
      <c r="AK28" s="13"/>
    </row>
    <row r="29" spans="1:37" ht="19" customHeight="1">
      <c r="A29" s="11">
        <v>28</v>
      </c>
      <c r="B29" s="12" t="s">
        <v>19</v>
      </c>
      <c r="C29" s="13"/>
      <c r="D29" s="12" t="s">
        <v>20</v>
      </c>
      <c r="E29" s="12" t="s">
        <v>21</v>
      </c>
      <c r="F29" s="12" t="s">
        <v>22</v>
      </c>
      <c r="G29" s="11">
        <v>2007</v>
      </c>
      <c r="H29" s="11">
        <v>-27.633405810801001</v>
      </c>
      <c r="I29" s="11">
        <v>-52.275876897887102</v>
      </c>
      <c r="J29" s="13"/>
      <c r="K29" s="13"/>
      <c r="L29" s="12" t="s">
        <v>95</v>
      </c>
      <c r="M29" s="12" t="s">
        <v>96</v>
      </c>
      <c r="N29" s="13"/>
      <c r="O29" s="13"/>
      <c r="P29" s="13"/>
      <c r="Q29" s="13"/>
      <c r="R29" s="13"/>
      <c r="S29" s="12" t="s">
        <v>26</v>
      </c>
      <c r="T29" s="13"/>
      <c r="V29" s="13"/>
      <c r="W29" s="13"/>
      <c r="X29" s="13"/>
      <c r="Y29" s="14"/>
      <c r="Z29" s="13"/>
      <c r="AA29" s="14"/>
      <c r="AB29" s="14"/>
      <c r="AC29" s="13"/>
      <c r="AD29" s="13"/>
      <c r="AE29" s="14"/>
      <c r="AF29" s="13"/>
      <c r="AG29" s="14"/>
      <c r="AH29" s="13"/>
      <c r="AI29" s="13"/>
      <c r="AJ29" s="13"/>
      <c r="AK29" s="13"/>
    </row>
    <row r="30" spans="1:37" ht="19" customHeight="1">
      <c r="A30" s="11">
        <v>29</v>
      </c>
      <c r="B30" s="12" t="s">
        <v>19</v>
      </c>
      <c r="C30" s="13"/>
      <c r="D30" s="12" t="s">
        <v>20</v>
      </c>
      <c r="E30" s="12" t="s">
        <v>45</v>
      </c>
      <c r="F30" s="12" t="s">
        <v>22</v>
      </c>
      <c r="G30" s="11">
        <v>2007</v>
      </c>
      <c r="H30" s="11">
        <v>-28.121341710779198</v>
      </c>
      <c r="I30" s="11">
        <v>-52.3002778295103</v>
      </c>
      <c r="J30" s="13"/>
      <c r="K30" s="13"/>
      <c r="L30" s="12" t="s">
        <v>97</v>
      </c>
      <c r="M30" s="12" t="s">
        <v>98</v>
      </c>
      <c r="N30" s="13"/>
      <c r="O30" s="13"/>
      <c r="P30" s="13"/>
      <c r="Q30" s="13"/>
      <c r="R30" s="13"/>
      <c r="S30" s="12" t="s">
        <v>26</v>
      </c>
      <c r="T30" s="13"/>
      <c r="V30" s="13"/>
      <c r="W30" s="13"/>
      <c r="X30" s="13"/>
      <c r="Y30" s="14"/>
      <c r="Z30" s="13"/>
      <c r="AA30" s="14"/>
      <c r="AB30" s="14"/>
      <c r="AC30" s="13"/>
      <c r="AD30" s="13"/>
      <c r="AE30" s="14"/>
      <c r="AF30" s="13"/>
      <c r="AG30" s="14"/>
      <c r="AH30" s="13"/>
      <c r="AI30" s="13"/>
      <c r="AJ30" s="13"/>
      <c r="AK30" s="13"/>
    </row>
    <row r="31" spans="1:37" ht="19" customHeight="1">
      <c r="A31" s="11">
        <v>30</v>
      </c>
      <c r="B31" s="12" t="s">
        <v>19</v>
      </c>
      <c r="C31" s="13"/>
      <c r="D31" s="12" t="s">
        <v>20</v>
      </c>
      <c r="E31" s="12" t="s">
        <v>45</v>
      </c>
      <c r="F31" s="12" t="s">
        <v>22</v>
      </c>
      <c r="G31" s="11">
        <v>2007</v>
      </c>
      <c r="H31" s="11">
        <v>-28.121341710779198</v>
      </c>
      <c r="I31" s="11">
        <v>-52.3002778295103</v>
      </c>
      <c r="J31" s="13"/>
      <c r="K31" s="13"/>
      <c r="L31" s="12" t="s">
        <v>99</v>
      </c>
      <c r="M31" s="12" t="s">
        <v>100</v>
      </c>
      <c r="N31" s="13"/>
      <c r="O31" s="13"/>
      <c r="P31" s="13"/>
      <c r="Q31" s="13"/>
      <c r="R31" s="13"/>
      <c r="S31" s="12" t="s">
        <v>26</v>
      </c>
      <c r="T31" s="13"/>
      <c r="V31" s="13"/>
      <c r="W31" s="13"/>
      <c r="X31" s="13"/>
      <c r="Y31" s="14"/>
      <c r="Z31" s="13"/>
      <c r="AA31" s="14"/>
      <c r="AB31" s="14"/>
      <c r="AC31" s="13"/>
      <c r="AD31" s="13"/>
      <c r="AE31" s="14"/>
      <c r="AF31" s="13"/>
      <c r="AG31" s="14"/>
      <c r="AH31" s="13"/>
      <c r="AI31" s="13"/>
      <c r="AJ31" s="13"/>
      <c r="AK31" s="13"/>
    </row>
    <row r="32" spans="1:37" ht="19" customHeight="1">
      <c r="A32" s="11">
        <v>31</v>
      </c>
      <c r="B32" s="12" t="s">
        <v>19</v>
      </c>
      <c r="C32" s="13"/>
      <c r="D32" s="12" t="s">
        <v>20</v>
      </c>
      <c r="E32" s="12" t="s">
        <v>48</v>
      </c>
      <c r="F32" s="12" t="s">
        <v>22</v>
      </c>
      <c r="G32" s="11">
        <v>2007</v>
      </c>
      <c r="H32" s="11">
        <v>-27.900620875431901</v>
      </c>
      <c r="I32" s="11">
        <v>-53.314953910551402</v>
      </c>
      <c r="J32" s="13"/>
      <c r="K32" s="13"/>
      <c r="L32" s="12" t="s">
        <v>101</v>
      </c>
      <c r="M32" s="12" t="s">
        <v>102</v>
      </c>
      <c r="N32" s="13"/>
      <c r="O32" s="13"/>
      <c r="P32" s="13"/>
      <c r="Q32" s="13"/>
      <c r="R32" s="13"/>
      <c r="S32" s="12" t="s">
        <v>26</v>
      </c>
      <c r="T32" s="13"/>
      <c r="V32" s="13"/>
      <c r="W32" s="13"/>
      <c r="X32" s="13"/>
      <c r="Y32" s="14"/>
      <c r="Z32" s="13"/>
      <c r="AA32" s="14"/>
      <c r="AB32" s="14"/>
      <c r="AC32" s="13"/>
      <c r="AD32" s="13"/>
      <c r="AE32" s="14"/>
      <c r="AF32" s="13"/>
      <c r="AG32" s="14"/>
      <c r="AH32" s="13"/>
      <c r="AI32" s="13"/>
      <c r="AJ32" s="13"/>
      <c r="AK32" s="13"/>
    </row>
    <row r="33" spans="1:37" ht="19" customHeight="1">
      <c r="A33" s="11">
        <v>32</v>
      </c>
      <c r="B33" s="12" t="s">
        <v>19</v>
      </c>
      <c r="C33" s="13"/>
      <c r="D33" s="12" t="s">
        <v>20</v>
      </c>
      <c r="E33" s="12" t="s">
        <v>103</v>
      </c>
      <c r="F33" s="12" t="s">
        <v>22</v>
      </c>
      <c r="G33" s="11">
        <v>2007</v>
      </c>
      <c r="H33" s="13"/>
      <c r="I33" s="13"/>
      <c r="J33" s="13"/>
      <c r="K33" s="13"/>
      <c r="L33" s="12" t="s">
        <v>104</v>
      </c>
      <c r="M33" s="12" t="s">
        <v>105</v>
      </c>
      <c r="N33" s="13"/>
      <c r="O33" s="13"/>
      <c r="P33" s="13"/>
      <c r="Q33" s="13"/>
      <c r="R33" s="13"/>
      <c r="S33" s="12" t="s">
        <v>26</v>
      </c>
      <c r="T33" s="13"/>
      <c r="V33" s="13"/>
      <c r="W33" s="13"/>
      <c r="X33" s="13"/>
      <c r="Y33" s="14"/>
      <c r="Z33" s="13"/>
      <c r="AA33" s="14"/>
      <c r="AB33" s="14"/>
      <c r="AC33" s="13"/>
      <c r="AD33" s="13"/>
      <c r="AE33" s="14"/>
      <c r="AF33" s="13"/>
      <c r="AG33" s="14"/>
      <c r="AH33" s="13"/>
      <c r="AI33" s="13"/>
      <c r="AJ33" s="13"/>
      <c r="AK33" s="13"/>
    </row>
    <row r="34" spans="1:37" ht="19" customHeight="1">
      <c r="A34" s="11">
        <v>33</v>
      </c>
      <c r="B34" s="12" t="s">
        <v>19</v>
      </c>
      <c r="C34" s="13"/>
      <c r="D34" s="12" t="s">
        <v>20</v>
      </c>
      <c r="E34" s="12" t="s">
        <v>103</v>
      </c>
      <c r="F34" s="12" t="s">
        <v>22</v>
      </c>
      <c r="G34" s="11">
        <v>2007</v>
      </c>
      <c r="H34" s="13"/>
      <c r="I34" s="13"/>
      <c r="J34" s="13"/>
      <c r="K34" s="13"/>
      <c r="L34" s="12" t="s">
        <v>106</v>
      </c>
      <c r="M34" s="12" t="s">
        <v>107</v>
      </c>
      <c r="N34" s="13"/>
      <c r="O34" s="13"/>
      <c r="P34" s="13"/>
      <c r="Q34" s="13"/>
      <c r="R34" s="13"/>
      <c r="S34" s="12" t="s">
        <v>26</v>
      </c>
      <c r="T34" s="13"/>
      <c r="V34" s="13"/>
      <c r="W34" s="13"/>
      <c r="X34" s="13"/>
      <c r="Y34" s="14"/>
      <c r="Z34" s="13"/>
      <c r="AA34" s="14"/>
      <c r="AB34" s="14"/>
      <c r="AC34" s="13"/>
      <c r="AD34" s="13"/>
      <c r="AE34" s="14"/>
      <c r="AF34" s="13"/>
      <c r="AG34" s="14"/>
      <c r="AH34" s="13"/>
      <c r="AI34" s="13"/>
      <c r="AJ34" s="13"/>
      <c r="AK34" s="13"/>
    </row>
    <row r="35" spans="1:37" ht="19" customHeight="1">
      <c r="A35" s="11">
        <v>34</v>
      </c>
      <c r="B35" s="12" t="s">
        <v>19</v>
      </c>
      <c r="C35" s="13"/>
      <c r="D35" s="12" t="s">
        <v>20</v>
      </c>
      <c r="E35" s="12" t="s">
        <v>45</v>
      </c>
      <c r="F35" s="12" t="s">
        <v>22</v>
      </c>
      <c r="G35" s="11">
        <v>2008</v>
      </c>
      <c r="H35" s="11">
        <v>-28.121341710779198</v>
      </c>
      <c r="I35" s="11">
        <v>-52.3002778295103</v>
      </c>
      <c r="J35" s="13"/>
      <c r="K35" s="15"/>
      <c r="L35" s="12" t="s">
        <v>108</v>
      </c>
      <c r="M35" s="12" t="s">
        <v>109</v>
      </c>
      <c r="N35" s="12" t="s">
        <v>29</v>
      </c>
      <c r="O35" s="13"/>
      <c r="P35" s="13"/>
      <c r="Q35" s="13"/>
      <c r="R35" s="13"/>
      <c r="S35" s="12" t="s">
        <v>26</v>
      </c>
      <c r="T35" s="13"/>
      <c r="V35" s="13"/>
      <c r="W35" s="13"/>
      <c r="X35" s="13"/>
      <c r="Y35" s="14"/>
      <c r="Z35" s="13"/>
      <c r="AA35" s="14"/>
      <c r="AB35" s="14"/>
      <c r="AC35" s="13"/>
      <c r="AD35" s="13"/>
      <c r="AE35" s="14"/>
      <c r="AF35" s="13"/>
      <c r="AG35" s="14"/>
      <c r="AH35" s="13"/>
      <c r="AI35" s="13"/>
      <c r="AJ35" s="13"/>
      <c r="AK35" s="13"/>
    </row>
    <row r="36" spans="1:37" ht="19" customHeight="1">
      <c r="A36" s="11">
        <v>35</v>
      </c>
      <c r="B36" s="12" t="s">
        <v>19</v>
      </c>
      <c r="C36" s="13"/>
      <c r="D36" s="12" t="s">
        <v>20</v>
      </c>
      <c r="E36" s="12" t="s">
        <v>45</v>
      </c>
      <c r="F36" s="12" t="s">
        <v>22</v>
      </c>
      <c r="G36" s="11">
        <v>2008</v>
      </c>
      <c r="H36" s="11">
        <v>-28.121341710779198</v>
      </c>
      <c r="I36" s="11">
        <v>-52.3002778295103</v>
      </c>
      <c r="J36" s="16" t="s">
        <v>49</v>
      </c>
      <c r="K36" s="17" t="s">
        <v>50</v>
      </c>
      <c r="L36" s="18" t="s">
        <v>110</v>
      </c>
      <c r="M36" s="12" t="s">
        <v>111</v>
      </c>
      <c r="N36" s="12" t="s">
        <v>29</v>
      </c>
      <c r="O36" s="13"/>
      <c r="P36" s="13"/>
      <c r="Q36" s="13"/>
      <c r="R36" s="13"/>
      <c r="S36" s="12" t="s">
        <v>26</v>
      </c>
      <c r="T36" s="13"/>
      <c r="V36" s="13"/>
      <c r="W36" s="13"/>
      <c r="X36" s="13"/>
      <c r="Y36" s="14"/>
      <c r="Z36" s="13"/>
      <c r="AA36" s="14"/>
      <c r="AB36" s="14"/>
      <c r="AC36" s="13"/>
      <c r="AD36" s="13"/>
      <c r="AE36" s="14"/>
      <c r="AF36" s="13"/>
      <c r="AG36" s="14"/>
      <c r="AH36" s="13"/>
      <c r="AI36" s="13"/>
      <c r="AJ36" s="13"/>
      <c r="AK36" s="13"/>
    </row>
    <row r="37" spans="1:37" ht="19" customHeight="1">
      <c r="A37" s="11">
        <v>36</v>
      </c>
      <c r="B37" s="12" t="s">
        <v>19</v>
      </c>
      <c r="C37" s="13"/>
      <c r="D37" s="12" t="s">
        <v>20</v>
      </c>
      <c r="E37" s="22" t="s">
        <v>112</v>
      </c>
      <c r="F37" s="12" t="s">
        <v>22</v>
      </c>
      <c r="G37" s="11">
        <v>2008</v>
      </c>
      <c r="H37" s="11">
        <v>-28.1644511049731</v>
      </c>
      <c r="I37" s="11">
        <v>-51.926671261095599</v>
      </c>
      <c r="J37" s="12" t="s">
        <v>35</v>
      </c>
      <c r="K37" s="20" t="s">
        <v>36</v>
      </c>
      <c r="L37" s="12" t="s">
        <v>113</v>
      </c>
      <c r="M37" s="12" t="s">
        <v>114</v>
      </c>
      <c r="N37" s="12" t="s">
        <v>39</v>
      </c>
      <c r="O37" s="12" t="s">
        <v>39</v>
      </c>
      <c r="P37" s="13"/>
      <c r="Q37" s="13"/>
      <c r="R37" s="13"/>
      <c r="S37" s="12" t="s">
        <v>26</v>
      </c>
      <c r="T37" s="13"/>
      <c r="V37" s="13"/>
      <c r="W37" s="13"/>
      <c r="X37" s="13"/>
      <c r="Y37" s="14"/>
      <c r="Z37" s="13"/>
      <c r="AA37" s="14"/>
      <c r="AB37" s="14"/>
      <c r="AC37" s="13"/>
      <c r="AD37" s="13"/>
      <c r="AE37" s="14"/>
      <c r="AF37" s="13"/>
      <c r="AG37" s="14"/>
      <c r="AH37" s="13"/>
      <c r="AI37" s="13"/>
      <c r="AJ37" s="13"/>
      <c r="AK37" s="13"/>
    </row>
    <row r="38" spans="1:37" ht="19" customHeight="1">
      <c r="A38" s="11">
        <v>37</v>
      </c>
      <c r="B38" s="12" t="s">
        <v>19</v>
      </c>
      <c r="C38" s="13"/>
      <c r="D38" s="12" t="s">
        <v>20</v>
      </c>
      <c r="E38" s="12" t="s">
        <v>115</v>
      </c>
      <c r="F38" s="12" t="s">
        <v>22</v>
      </c>
      <c r="G38" s="11">
        <v>2008</v>
      </c>
      <c r="H38" s="11">
        <v>-28.2617671279049</v>
      </c>
      <c r="I38" s="11">
        <v>-52.407095092617197</v>
      </c>
      <c r="J38" s="13"/>
      <c r="K38" s="13"/>
      <c r="L38" s="12" t="s">
        <v>116</v>
      </c>
      <c r="M38" s="12" t="s">
        <v>117</v>
      </c>
      <c r="N38" s="12" t="s">
        <v>29</v>
      </c>
      <c r="O38" s="13"/>
      <c r="P38" s="13"/>
      <c r="Q38" s="13"/>
      <c r="R38" s="13"/>
      <c r="S38" s="12" t="s">
        <v>26</v>
      </c>
      <c r="T38" s="13"/>
      <c r="V38" s="13"/>
      <c r="W38" s="13"/>
      <c r="X38" s="13"/>
      <c r="Y38" s="14"/>
      <c r="Z38" s="13"/>
      <c r="AA38" s="14"/>
      <c r="AB38" s="14"/>
      <c r="AC38" s="13"/>
      <c r="AD38" s="13"/>
      <c r="AE38" s="14"/>
      <c r="AF38" s="13"/>
      <c r="AG38" s="14"/>
      <c r="AH38" s="13"/>
      <c r="AI38" s="13"/>
      <c r="AJ38" s="13"/>
      <c r="AK38" s="13"/>
    </row>
    <row r="39" spans="1:37" ht="19" customHeight="1">
      <c r="A39" s="11">
        <v>38</v>
      </c>
      <c r="B39" s="12" t="s">
        <v>19</v>
      </c>
      <c r="C39" s="13"/>
      <c r="D39" s="12" t="s">
        <v>20</v>
      </c>
      <c r="E39" s="12" t="s">
        <v>115</v>
      </c>
      <c r="F39" s="12" t="s">
        <v>22</v>
      </c>
      <c r="G39" s="11">
        <v>2008</v>
      </c>
      <c r="H39" s="11">
        <v>-28.2617671279049</v>
      </c>
      <c r="I39" s="11">
        <v>-52.407095092617197</v>
      </c>
      <c r="J39" s="13"/>
      <c r="K39" s="13"/>
      <c r="L39" s="12" t="s">
        <v>118</v>
      </c>
      <c r="M39" s="12" t="s">
        <v>119</v>
      </c>
      <c r="N39" s="12" t="s">
        <v>29</v>
      </c>
      <c r="O39" s="13"/>
      <c r="P39" s="13"/>
      <c r="Q39" s="13"/>
      <c r="R39" s="13"/>
      <c r="S39" s="12" t="s">
        <v>26</v>
      </c>
      <c r="T39" s="13"/>
      <c r="V39" s="13"/>
      <c r="W39" s="13"/>
      <c r="X39" s="13"/>
      <c r="Y39" s="14"/>
      <c r="Z39" s="13"/>
      <c r="AA39" s="14"/>
      <c r="AB39" s="14"/>
      <c r="AC39" s="13"/>
      <c r="AD39" s="13"/>
      <c r="AE39" s="14"/>
      <c r="AF39" s="13"/>
      <c r="AG39" s="14"/>
      <c r="AH39" s="13"/>
      <c r="AI39" s="13"/>
      <c r="AJ39" s="13"/>
      <c r="AK39" s="13"/>
    </row>
    <row r="40" spans="1:37" ht="19" customHeight="1">
      <c r="A40" s="11">
        <v>39</v>
      </c>
      <c r="B40" s="12" t="s">
        <v>19</v>
      </c>
      <c r="C40" s="13"/>
      <c r="D40" s="12" t="s">
        <v>20</v>
      </c>
      <c r="E40" s="12" t="s">
        <v>45</v>
      </c>
      <c r="F40" s="12" t="s">
        <v>22</v>
      </c>
      <c r="G40" s="11">
        <v>2008</v>
      </c>
      <c r="H40" s="11">
        <v>-28.121341710779198</v>
      </c>
      <c r="I40" s="11">
        <v>-52.3002778295103</v>
      </c>
      <c r="J40" s="13"/>
      <c r="K40" s="13"/>
      <c r="L40" s="12" t="s">
        <v>120</v>
      </c>
      <c r="M40" s="12" t="s">
        <v>121</v>
      </c>
      <c r="N40" s="12" t="s">
        <v>29</v>
      </c>
      <c r="O40" s="13"/>
      <c r="P40" s="13"/>
      <c r="Q40" s="13"/>
      <c r="R40" s="13"/>
      <c r="S40" s="12" t="s">
        <v>26</v>
      </c>
      <c r="T40" s="13"/>
      <c r="V40" s="13"/>
      <c r="W40" s="13"/>
      <c r="X40" s="13"/>
      <c r="Y40" s="14"/>
      <c r="Z40" s="13"/>
      <c r="AA40" s="14"/>
      <c r="AB40" s="14"/>
      <c r="AC40" s="13"/>
      <c r="AD40" s="13"/>
      <c r="AE40" s="14"/>
      <c r="AF40" s="13"/>
      <c r="AG40" s="14"/>
      <c r="AH40" s="13"/>
      <c r="AI40" s="13"/>
      <c r="AJ40" s="13"/>
      <c r="AK40" s="13"/>
    </row>
    <row r="41" spans="1:37" ht="19" customHeight="1">
      <c r="A41" s="11">
        <v>40</v>
      </c>
      <c r="B41" s="12" t="s">
        <v>19</v>
      </c>
      <c r="C41" s="13"/>
      <c r="D41" s="12" t="s">
        <v>20</v>
      </c>
      <c r="E41" s="23" t="s">
        <v>122</v>
      </c>
      <c r="F41" s="12" t="s">
        <v>22</v>
      </c>
      <c r="G41" s="24">
        <v>2008</v>
      </c>
      <c r="H41" s="24">
        <v>-27.711601416101502</v>
      </c>
      <c r="I41" s="24">
        <v>-52.6331044777763</v>
      </c>
      <c r="J41" s="15"/>
      <c r="K41" s="13"/>
      <c r="L41" s="23" t="s">
        <v>123</v>
      </c>
      <c r="M41" s="23" t="s">
        <v>124</v>
      </c>
      <c r="N41" s="23" t="s">
        <v>29</v>
      </c>
      <c r="O41" s="15"/>
      <c r="P41" s="13"/>
      <c r="Q41" s="13"/>
      <c r="R41" s="13"/>
      <c r="S41" s="12" t="s">
        <v>26</v>
      </c>
      <c r="T41" s="13"/>
      <c r="V41" s="13"/>
      <c r="W41" s="13"/>
      <c r="X41" s="13"/>
      <c r="Y41" s="14"/>
      <c r="Z41" s="13"/>
      <c r="AA41" s="14"/>
      <c r="AB41" s="14"/>
      <c r="AC41" s="13"/>
      <c r="AD41" s="13"/>
      <c r="AE41" s="14"/>
      <c r="AF41" s="13"/>
      <c r="AG41" s="14"/>
      <c r="AH41" s="13"/>
      <c r="AI41" s="13"/>
      <c r="AJ41" s="13"/>
      <c r="AK41" s="13"/>
    </row>
    <row r="42" spans="1:37" ht="19" customHeight="1">
      <c r="A42" s="11">
        <v>41</v>
      </c>
      <c r="B42" s="12" t="s">
        <v>19</v>
      </c>
      <c r="C42" s="13"/>
      <c r="D42" s="16" t="s">
        <v>20</v>
      </c>
      <c r="E42" s="25" t="s">
        <v>125</v>
      </c>
      <c r="F42" s="26" t="s">
        <v>22</v>
      </c>
      <c r="G42" s="27">
        <v>2008</v>
      </c>
      <c r="H42" s="27">
        <v>-27.8211966886801</v>
      </c>
      <c r="I42" s="27">
        <v>-52.442768604506199</v>
      </c>
      <c r="J42" s="28"/>
      <c r="K42" s="29"/>
      <c r="L42" s="25" t="s">
        <v>126</v>
      </c>
      <c r="M42" s="25" t="s">
        <v>127</v>
      </c>
      <c r="N42" s="25" t="s">
        <v>128</v>
      </c>
      <c r="O42" s="28"/>
      <c r="P42" s="30"/>
      <c r="Q42" s="13"/>
      <c r="R42" s="13"/>
      <c r="S42" s="12" t="s">
        <v>26</v>
      </c>
      <c r="T42" s="13"/>
      <c r="V42" s="13"/>
      <c r="W42" s="13"/>
      <c r="X42" s="13"/>
      <c r="Y42" s="14"/>
      <c r="Z42" s="13"/>
      <c r="AA42" s="14"/>
      <c r="AB42" s="14"/>
      <c r="AC42" s="13"/>
      <c r="AD42" s="13"/>
      <c r="AE42" s="14"/>
      <c r="AF42" s="13"/>
      <c r="AG42" s="14"/>
      <c r="AH42" s="13"/>
      <c r="AI42" s="13"/>
      <c r="AJ42" s="13"/>
      <c r="AK42" s="13"/>
    </row>
    <row r="43" spans="1:37" ht="19" customHeight="1">
      <c r="A43" s="11">
        <v>42</v>
      </c>
      <c r="B43" s="12" t="s">
        <v>19</v>
      </c>
      <c r="C43" s="13"/>
      <c r="D43" s="12" t="s">
        <v>20</v>
      </c>
      <c r="E43" s="20" t="s">
        <v>125</v>
      </c>
      <c r="F43" s="12" t="s">
        <v>22</v>
      </c>
      <c r="G43" s="31">
        <v>2008</v>
      </c>
      <c r="H43" s="31">
        <v>-27.8211966886801</v>
      </c>
      <c r="I43" s="31">
        <v>-52.442768604506199</v>
      </c>
      <c r="J43" s="21"/>
      <c r="K43" s="13"/>
      <c r="L43" s="20" t="s">
        <v>129</v>
      </c>
      <c r="M43" s="20" t="s">
        <v>130</v>
      </c>
      <c r="N43" s="20" t="s">
        <v>29</v>
      </c>
      <c r="O43" s="21"/>
      <c r="P43" s="13"/>
      <c r="Q43" s="13"/>
      <c r="R43" s="13"/>
      <c r="S43" s="12" t="s">
        <v>26</v>
      </c>
      <c r="T43" s="13"/>
      <c r="V43" s="13"/>
      <c r="W43" s="13"/>
      <c r="X43" s="13"/>
      <c r="Y43" s="14"/>
      <c r="Z43" s="13"/>
      <c r="AA43" s="14"/>
      <c r="AB43" s="14"/>
      <c r="AC43" s="13"/>
      <c r="AD43" s="13"/>
      <c r="AE43" s="14"/>
      <c r="AF43" s="13"/>
      <c r="AG43" s="14"/>
      <c r="AH43" s="13"/>
      <c r="AI43" s="13"/>
      <c r="AJ43" s="13"/>
      <c r="AK43" s="13"/>
    </row>
    <row r="44" spans="1:37" ht="19" customHeight="1">
      <c r="A44" s="11">
        <v>43</v>
      </c>
      <c r="B44" s="12" t="s">
        <v>19</v>
      </c>
      <c r="C44" s="13"/>
      <c r="D44" s="12" t="s">
        <v>20</v>
      </c>
      <c r="E44" s="12" t="s">
        <v>131</v>
      </c>
      <c r="F44" s="12" t="s">
        <v>22</v>
      </c>
      <c r="G44" s="11">
        <v>2008</v>
      </c>
      <c r="H44" s="11">
        <v>-28.4484539272764</v>
      </c>
      <c r="I44" s="11">
        <v>-52.196776934000098</v>
      </c>
      <c r="J44" s="13"/>
      <c r="K44" s="13"/>
      <c r="L44" s="12" t="s">
        <v>132</v>
      </c>
      <c r="M44" s="12" t="s">
        <v>133</v>
      </c>
      <c r="N44" s="12" t="s">
        <v>25</v>
      </c>
      <c r="O44" s="13"/>
      <c r="P44" s="13"/>
      <c r="Q44" s="13"/>
      <c r="R44" s="13"/>
      <c r="S44" s="12" t="s">
        <v>26</v>
      </c>
      <c r="T44" s="13"/>
      <c r="V44" s="13"/>
      <c r="W44" s="13"/>
      <c r="X44" s="13"/>
      <c r="Y44" s="14"/>
      <c r="Z44" s="13"/>
      <c r="AA44" s="14"/>
      <c r="AB44" s="14"/>
      <c r="AC44" s="13"/>
      <c r="AD44" s="13"/>
      <c r="AE44" s="14"/>
      <c r="AF44" s="13"/>
      <c r="AG44" s="14"/>
      <c r="AH44" s="13"/>
      <c r="AI44" s="13"/>
      <c r="AJ44" s="13"/>
      <c r="AK44" s="13"/>
    </row>
    <row r="45" spans="1:37" ht="19" customHeight="1">
      <c r="A45" s="11">
        <v>44</v>
      </c>
      <c r="B45" s="12" t="s">
        <v>19</v>
      </c>
      <c r="C45" s="13"/>
      <c r="D45" s="12" t="s">
        <v>20</v>
      </c>
      <c r="E45" s="12" t="s">
        <v>131</v>
      </c>
      <c r="F45" s="12" t="s">
        <v>22</v>
      </c>
      <c r="G45" s="11">
        <v>2008</v>
      </c>
      <c r="H45" s="11">
        <v>-28.4484539272764</v>
      </c>
      <c r="I45" s="11">
        <v>-52.196776934000098</v>
      </c>
      <c r="J45" s="13"/>
      <c r="K45" s="15"/>
      <c r="L45" s="12" t="s">
        <v>134</v>
      </c>
      <c r="M45" s="12" t="s">
        <v>135</v>
      </c>
      <c r="N45" s="12" t="s">
        <v>25</v>
      </c>
      <c r="O45" s="13"/>
      <c r="P45" s="13"/>
      <c r="Q45" s="13"/>
      <c r="R45" s="13"/>
      <c r="S45" s="12" t="s">
        <v>26</v>
      </c>
      <c r="T45" s="13"/>
      <c r="V45" s="13"/>
      <c r="W45" s="13"/>
      <c r="X45" s="13"/>
      <c r="Y45" s="14"/>
      <c r="Z45" s="13"/>
      <c r="AA45" s="14"/>
      <c r="AB45" s="14"/>
      <c r="AC45" s="13"/>
      <c r="AD45" s="13"/>
      <c r="AE45" s="14"/>
      <c r="AF45" s="13"/>
      <c r="AG45" s="14"/>
      <c r="AH45" s="13"/>
      <c r="AI45" s="13"/>
      <c r="AJ45" s="13"/>
      <c r="AK45" s="13"/>
    </row>
    <row r="46" spans="1:37" ht="19" customHeight="1">
      <c r="A46" s="11">
        <v>45</v>
      </c>
      <c r="B46" s="12" t="s">
        <v>19</v>
      </c>
      <c r="C46" s="13"/>
      <c r="D46" s="12" t="s">
        <v>20</v>
      </c>
      <c r="E46" s="12" t="s">
        <v>45</v>
      </c>
      <c r="F46" s="12" t="s">
        <v>22</v>
      </c>
      <c r="G46" s="11">
        <v>2008</v>
      </c>
      <c r="H46" s="11">
        <v>-28.121341710779198</v>
      </c>
      <c r="I46" s="11">
        <v>-52.3002778295103</v>
      </c>
      <c r="J46" s="16" t="s">
        <v>136</v>
      </c>
      <c r="K46" s="17" t="s">
        <v>50</v>
      </c>
      <c r="L46" s="18" t="s">
        <v>137</v>
      </c>
      <c r="M46" s="12" t="s">
        <v>138</v>
      </c>
      <c r="N46" s="12" t="s">
        <v>25</v>
      </c>
      <c r="O46" s="13"/>
      <c r="P46" s="13"/>
      <c r="Q46" s="13"/>
      <c r="R46" s="13"/>
      <c r="S46" s="12" t="s">
        <v>26</v>
      </c>
      <c r="T46" s="13"/>
      <c r="V46" s="13"/>
      <c r="W46" s="13"/>
      <c r="X46" s="13"/>
      <c r="Y46" s="14"/>
      <c r="Z46" s="13"/>
      <c r="AA46" s="14"/>
      <c r="AB46" s="14"/>
      <c r="AC46" s="13"/>
      <c r="AD46" s="13"/>
      <c r="AE46" s="14"/>
      <c r="AF46" s="13"/>
      <c r="AG46" s="14"/>
      <c r="AH46" s="13"/>
      <c r="AI46" s="13"/>
      <c r="AJ46" s="13"/>
      <c r="AK46" s="13"/>
    </row>
    <row r="47" spans="1:37" ht="19" customHeight="1">
      <c r="A47" s="11">
        <v>46</v>
      </c>
      <c r="B47" s="12" t="s">
        <v>19</v>
      </c>
      <c r="C47" s="13"/>
      <c r="D47" s="12" t="s">
        <v>20</v>
      </c>
      <c r="E47" s="12" t="s">
        <v>45</v>
      </c>
      <c r="F47" s="12" t="s">
        <v>22</v>
      </c>
      <c r="G47" s="11">
        <v>2008</v>
      </c>
      <c r="H47" s="11">
        <v>-28.121341710779198</v>
      </c>
      <c r="I47" s="11">
        <v>-52.3002778295103</v>
      </c>
      <c r="J47" s="12" t="s">
        <v>136</v>
      </c>
      <c r="K47" s="20" t="s">
        <v>36</v>
      </c>
      <c r="L47" s="12" t="s">
        <v>139</v>
      </c>
      <c r="M47" s="12" t="s">
        <v>140</v>
      </c>
      <c r="N47" s="12" t="s">
        <v>25</v>
      </c>
      <c r="O47" s="12" t="s">
        <v>25</v>
      </c>
      <c r="P47" s="13"/>
      <c r="Q47" s="13"/>
      <c r="R47" s="13"/>
      <c r="S47" s="12" t="s">
        <v>26</v>
      </c>
      <c r="T47" s="13"/>
      <c r="V47" s="13"/>
      <c r="W47" s="13"/>
      <c r="X47" s="13"/>
      <c r="Y47" s="14"/>
      <c r="Z47" s="13"/>
      <c r="AA47" s="14"/>
      <c r="AB47" s="14"/>
      <c r="AC47" s="13"/>
      <c r="AD47" s="13"/>
      <c r="AE47" s="14"/>
      <c r="AF47" s="13"/>
      <c r="AG47" s="14"/>
      <c r="AH47" s="13"/>
      <c r="AI47" s="13"/>
      <c r="AJ47" s="13"/>
      <c r="AK47" s="13"/>
    </row>
    <row r="48" spans="1:37" ht="19" customHeight="1">
      <c r="A48" s="11">
        <v>47</v>
      </c>
      <c r="B48" s="12" t="s">
        <v>19</v>
      </c>
      <c r="C48" s="13"/>
      <c r="D48" s="12" t="s">
        <v>20</v>
      </c>
      <c r="E48" s="12" t="s">
        <v>141</v>
      </c>
      <c r="F48" s="12" t="s">
        <v>22</v>
      </c>
      <c r="G48" s="11">
        <v>2008</v>
      </c>
      <c r="H48" s="11">
        <v>-27.680229871389699</v>
      </c>
      <c r="I48" s="11">
        <v>-51.460151458378498</v>
      </c>
      <c r="J48" s="13"/>
      <c r="K48" s="13"/>
      <c r="L48" s="12" t="s">
        <v>142</v>
      </c>
      <c r="M48" s="12" t="s">
        <v>143</v>
      </c>
      <c r="N48" s="12" t="s">
        <v>128</v>
      </c>
      <c r="O48" s="13"/>
      <c r="P48" s="13"/>
      <c r="Q48" s="13"/>
      <c r="R48" s="13"/>
      <c r="S48" s="12" t="s">
        <v>26</v>
      </c>
      <c r="T48" s="13"/>
      <c r="V48" s="13"/>
      <c r="W48" s="13"/>
      <c r="X48" s="13"/>
      <c r="Y48" s="14"/>
      <c r="Z48" s="13"/>
      <c r="AA48" s="14"/>
      <c r="AB48" s="14"/>
      <c r="AC48" s="13"/>
      <c r="AD48" s="13"/>
      <c r="AE48" s="14"/>
      <c r="AF48" s="13"/>
      <c r="AG48" s="14"/>
      <c r="AH48" s="13"/>
      <c r="AI48" s="13"/>
      <c r="AJ48" s="13"/>
      <c r="AK48" s="13"/>
    </row>
    <row r="49" spans="1:37" ht="19" customHeight="1">
      <c r="A49" s="11">
        <v>48</v>
      </c>
      <c r="B49" s="12" t="s">
        <v>19</v>
      </c>
      <c r="C49" s="13"/>
      <c r="D49" s="12" t="s">
        <v>20</v>
      </c>
      <c r="E49" s="12" t="s">
        <v>144</v>
      </c>
      <c r="F49" s="12" t="s">
        <v>22</v>
      </c>
      <c r="G49" s="11">
        <v>2008</v>
      </c>
      <c r="H49" s="11">
        <v>-28.175054748511901</v>
      </c>
      <c r="I49" s="11">
        <v>-52.034632789162302</v>
      </c>
      <c r="J49" s="13"/>
      <c r="K49" s="13"/>
      <c r="L49" s="12" t="s">
        <v>145</v>
      </c>
      <c r="M49" s="12" t="s">
        <v>146</v>
      </c>
      <c r="N49" s="12" t="s">
        <v>29</v>
      </c>
      <c r="O49" s="13"/>
      <c r="P49" s="13"/>
      <c r="Q49" s="13"/>
      <c r="R49" s="13"/>
      <c r="S49" s="12" t="s">
        <v>26</v>
      </c>
      <c r="T49" s="13"/>
      <c r="V49" s="13"/>
      <c r="W49" s="13"/>
      <c r="X49" s="13"/>
      <c r="Y49" s="14"/>
      <c r="Z49" s="13"/>
      <c r="AA49" s="14"/>
      <c r="AB49" s="14"/>
      <c r="AC49" s="13"/>
      <c r="AD49" s="13"/>
      <c r="AE49" s="14"/>
      <c r="AF49" s="13"/>
      <c r="AG49" s="14"/>
      <c r="AH49" s="13"/>
      <c r="AI49" s="13"/>
      <c r="AJ49" s="13"/>
      <c r="AK49" s="13"/>
    </row>
    <row r="50" spans="1:37" ht="19" customHeight="1">
      <c r="A50" s="11">
        <v>49</v>
      </c>
      <c r="B50" s="12" t="s">
        <v>19</v>
      </c>
      <c r="C50" s="13"/>
      <c r="D50" s="12" t="s">
        <v>20</v>
      </c>
      <c r="E50" s="12" t="s">
        <v>147</v>
      </c>
      <c r="F50" s="12" t="s">
        <v>22</v>
      </c>
      <c r="G50" s="11">
        <v>2008</v>
      </c>
      <c r="H50" s="11">
        <v>-28.344302543514601</v>
      </c>
      <c r="I50" s="11">
        <v>-51.883031291955803</v>
      </c>
      <c r="J50" s="13"/>
      <c r="K50" s="13"/>
      <c r="L50" s="12" t="s">
        <v>148</v>
      </c>
      <c r="M50" s="12" t="s">
        <v>149</v>
      </c>
      <c r="N50" s="12" t="s">
        <v>25</v>
      </c>
      <c r="O50" s="13"/>
      <c r="P50" s="13"/>
      <c r="Q50" s="13"/>
      <c r="R50" s="13"/>
      <c r="S50" s="12" t="s">
        <v>26</v>
      </c>
      <c r="T50" s="13"/>
      <c r="V50" s="13"/>
      <c r="W50" s="13"/>
      <c r="X50" s="13"/>
      <c r="Y50" s="14"/>
      <c r="Z50" s="13"/>
      <c r="AA50" s="14"/>
      <c r="AB50" s="14"/>
      <c r="AC50" s="13"/>
      <c r="AD50" s="13"/>
      <c r="AE50" s="14"/>
      <c r="AF50" s="13"/>
      <c r="AG50" s="14"/>
      <c r="AH50" s="13"/>
      <c r="AI50" s="13"/>
      <c r="AJ50" s="13"/>
      <c r="AK50" s="13"/>
    </row>
    <row r="51" spans="1:37" ht="19" customHeight="1">
      <c r="A51" s="11">
        <v>50</v>
      </c>
      <c r="B51" s="12" t="s">
        <v>19</v>
      </c>
      <c r="C51" s="13"/>
      <c r="D51" s="12" t="s">
        <v>20</v>
      </c>
      <c r="E51" s="12" t="s">
        <v>147</v>
      </c>
      <c r="F51" s="12" t="s">
        <v>22</v>
      </c>
      <c r="G51" s="11">
        <v>2008</v>
      </c>
      <c r="H51" s="11">
        <v>-28.344302543514601</v>
      </c>
      <c r="I51" s="11">
        <v>-51.883031291955803</v>
      </c>
      <c r="J51" s="13"/>
      <c r="K51" s="13"/>
      <c r="L51" s="12" t="s">
        <v>150</v>
      </c>
      <c r="M51" s="12" t="s">
        <v>151</v>
      </c>
      <c r="N51" s="12" t="s">
        <v>25</v>
      </c>
      <c r="O51" s="13"/>
      <c r="P51" s="13"/>
      <c r="Q51" s="13"/>
      <c r="R51" s="13"/>
      <c r="S51" s="12" t="s">
        <v>26</v>
      </c>
      <c r="T51" s="13"/>
      <c r="V51" s="13"/>
      <c r="W51" s="13"/>
      <c r="X51" s="13"/>
      <c r="Y51" s="14"/>
      <c r="Z51" s="13"/>
      <c r="AA51" s="14"/>
      <c r="AB51" s="14"/>
      <c r="AC51" s="13"/>
      <c r="AD51" s="13"/>
      <c r="AE51" s="14"/>
      <c r="AF51" s="13"/>
      <c r="AG51" s="14"/>
      <c r="AH51" s="13"/>
      <c r="AI51" s="13"/>
      <c r="AJ51" s="13"/>
      <c r="AK51" s="13"/>
    </row>
    <row r="52" spans="1:37" ht="19" customHeight="1">
      <c r="A52" s="11">
        <v>51</v>
      </c>
      <c r="B52" s="12" t="s">
        <v>19</v>
      </c>
      <c r="C52" s="13"/>
      <c r="D52" s="12" t="s">
        <v>20</v>
      </c>
      <c r="E52" s="12" t="s">
        <v>152</v>
      </c>
      <c r="F52" s="12" t="s">
        <v>22</v>
      </c>
      <c r="G52" s="11">
        <v>2008</v>
      </c>
      <c r="H52" s="11">
        <v>-29.2264491192748</v>
      </c>
      <c r="I52" s="11">
        <v>-53.683099614611002</v>
      </c>
      <c r="J52" s="13"/>
      <c r="K52" s="13"/>
      <c r="L52" s="12" t="s">
        <v>153</v>
      </c>
      <c r="M52" s="12" t="s">
        <v>154</v>
      </c>
      <c r="N52" s="12" t="s">
        <v>29</v>
      </c>
      <c r="O52" s="13"/>
      <c r="P52" s="13"/>
      <c r="Q52" s="13"/>
      <c r="R52" s="13"/>
      <c r="S52" s="12" t="s">
        <v>26</v>
      </c>
      <c r="T52" s="13"/>
      <c r="V52" s="13"/>
      <c r="W52" s="13"/>
      <c r="X52" s="13"/>
      <c r="Y52" s="14"/>
      <c r="Z52" s="13"/>
      <c r="AA52" s="14"/>
      <c r="AB52" s="14"/>
      <c r="AC52" s="13"/>
      <c r="AD52" s="13"/>
      <c r="AE52" s="14"/>
      <c r="AF52" s="13"/>
      <c r="AG52" s="14"/>
      <c r="AH52" s="13"/>
      <c r="AI52" s="13"/>
      <c r="AJ52" s="13"/>
      <c r="AK52" s="13"/>
    </row>
    <row r="53" spans="1:37" ht="19" customHeight="1">
      <c r="A53" s="11">
        <v>52</v>
      </c>
      <c r="B53" s="12" t="s">
        <v>19</v>
      </c>
      <c r="C53" s="13"/>
      <c r="D53" s="12" t="s">
        <v>20</v>
      </c>
      <c r="E53" s="12" t="s">
        <v>115</v>
      </c>
      <c r="F53" s="12" t="s">
        <v>22</v>
      </c>
      <c r="G53" s="11">
        <v>2008</v>
      </c>
      <c r="H53" s="11">
        <v>-28.2617671279049</v>
      </c>
      <c r="I53" s="11">
        <v>-52.407095092617197</v>
      </c>
      <c r="J53" s="13"/>
      <c r="K53" s="13"/>
      <c r="L53" s="12" t="s">
        <v>155</v>
      </c>
      <c r="M53" s="12" t="s">
        <v>156</v>
      </c>
      <c r="N53" s="12" t="s">
        <v>25</v>
      </c>
      <c r="O53" s="13"/>
      <c r="P53" s="13"/>
      <c r="Q53" s="13"/>
      <c r="R53" s="13"/>
      <c r="S53" s="12" t="s">
        <v>26</v>
      </c>
      <c r="T53" s="13"/>
      <c r="V53" s="13"/>
      <c r="W53" s="13"/>
      <c r="X53" s="13"/>
      <c r="Y53" s="14"/>
      <c r="Z53" s="13"/>
      <c r="AA53" s="14"/>
      <c r="AB53" s="14"/>
      <c r="AC53" s="13"/>
      <c r="AD53" s="13"/>
      <c r="AE53" s="14"/>
      <c r="AF53" s="13"/>
      <c r="AG53" s="14"/>
      <c r="AH53" s="13"/>
      <c r="AI53" s="13"/>
      <c r="AJ53" s="13"/>
      <c r="AK53" s="13"/>
    </row>
    <row r="54" spans="1:37" ht="19" customHeight="1">
      <c r="A54" s="11">
        <v>53</v>
      </c>
      <c r="B54" s="12" t="s">
        <v>19</v>
      </c>
      <c r="C54" s="13"/>
      <c r="D54" s="12" t="s">
        <v>20</v>
      </c>
      <c r="E54" s="12" t="s">
        <v>48</v>
      </c>
      <c r="F54" s="12" t="s">
        <v>22</v>
      </c>
      <c r="G54" s="11">
        <v>2008</v>
      </c>
      <c r="H54" s="11">
        <v>-27.900620875431901</v>
      </c>
      <c r="I54" s="11">
        <v>-53.314953910551402</v>
      </c>
      <c r="J54" s="13"/>
      <c r="K54" s="13"/>
      <c r="L54" s="12" t="s">
        <v>157</v>
      </c>
      <c r="M54" s="12" t="s">
        <v>158</v>
      </c>
      <c r="N54" s="12" t="s">
        <v>29</v>
      </c>
      <c r="O54" s="13"/>
      <c r="P54" s="13"/>
      <c r="Q54" s="13"/>
      <c r="R54" s="13"/>
      <c r="S54" s="12" t="s">
        <v>26</v>
      </c>
      <c r="T54" s="13"/>
      <c r="V54" s="13"/>
      <c r="W54" s="13"/>
      <c r="X54" s="13"/>
      <c r="Y54" s="14"/>
      <c r="Z54" s="13"/>
      <c r="AA54" s="14"/>
      <c r="AB54" s="14"/>
      <c r="AC54" s="13"/>
      <c r="AD54" s="13"/>
      <c r="AE54" s="14"/>
      <c r="AF54" s="13"/>
      <c r="AG54" s="14"/>
      <c r="AH54" s="13"/>
      <c r="AI54" s="13"/>
      <c r="AJ54" s="13"/>
      <c r="AK54" s="13"/>
    </row>
    <row r="55" spans="1:37" ht="19" customHeight="1">
      <c r="A55" s="11">
        <v>54</v>
      </c>
      <c r="B55" s="12" t="s">
        <v>19</v>
      </c>
      <c r="C55" s="13"/>
      <c r="D55" s="12" t="s">
        <v>20</v>
      </c>
      <c r="E55" s="12" t="s">
        <v>48</v>
      </c>
      <c r="F55" s="12" t="s">
        <v>22</v>
      </c>
      <c r="G55" s="11">
        <v>2008</v>
      </c>
      <c r="H55" s="11">
        <v>-27.900620875431901</v>
      </c>
      <c r="I55" s="11">
        <v>-53.314953910551402</v>
      </c>
      <c r="J55" s="13"/>
      <c r="K55" s="13"/>
      <c r="L55" s="12" t="s">
        <v>159</v>
      </c>
      <c r="M55" s="12" t="s">
        <v>160</v>
      </c>
      <c r="N55" s="12" t="s">
        <v>29</v>
      </c>
      <c r="O55" s="13"/>
      <c r="P55" s="13"/>
      <c r="Q55" s="13"/>
      <c r="R55" s="13"/>
      <c r="S55" s="12" t="s">
        <v>26</v>
      </c>
      <c r="T55" s="13"/>
      <c r="V55" s="13"/>
      <c r="W55" s="13"/>
      <c r="X55" s="13"/>
      <c r="Y55" s="14"/>
      <c r="Z55" s="13"/>
      <c r="AA55" s="14"/>
      <c r="AB55" s="14"/>
      <c r="AC55" s="13"/>
      <c r="AD55" s="13"/>
      <c r="AE55" s="14"/>
      <c r="AF55" s="13"/>
      <c r="AG55" s="14"/>
      <c r="AH55" s="13"/>
      <c r="AI55" s="13"/>
      <c r="AJ55" s="13"/>
      <c r="AK55" s="13"/>
    </row>
    <row r="56" spans="1:37" ht="19" customHeight="1">
      <c r="A56" s="11">
        <v>55</v>
      </c>
      <c r="B56" s="12" t="s">
        <v>19</v>
      </c>
      <c r="C56" s="13"/>
      <c r="D56" s="12" t="s">
        <v>20</v>
      </c>
      <c r="E56" s="12" t="s">
        <v>30</v>
      </c>
      <c r="F56" s="12" t="s">
        <v>22</v>
      </c>
      <c r="G56" s="11">
        <v>2008</v>
      </c>
      <c r="H56" s="11">
        <v>-27.617527449981399</v>
      </c>
      <c r="I56" s="11">
        <v>-52.843714350148197</v>
      </c>
      <c r="J56" s="13"/>
      <c r="K56" s="13"/>
      <c r="L56" s="12" t="s">
        <v>161</v>
      </c>
      <c r="M56" s="12" t="s">
        <v>162</v>
      </c>
      <c r="N56" s="12" t="s">
        <v>29</v>
      </c>
      <c r="O56" s="13"/>
      <c r="P56" s="13"/>
      <c r="Q56" s="13"/>
      <c r="R56" s="13"/>
      <c r="S56" s="12" t="s">
        <v>26</v>
      </c>
      <c r="T56" s="13"/>
      <c r="V56" s="13"/>
      <c r="W56" s="13"/>
      <c r="X56" s="13"/>
      <c r="Y56" s="14"/>
      <c r="Z56" s="13"/>
      <c r="AA56" s="14"/>
      <c r="AB56" s="14"/>
      <c r="AC56" s="13"/>
      <c r="AD56" s="13"/>
      <c r="AE56" s="14"/>
      <c r="AF56" s="13"/>
      <c r="AG56" s="14"/>
      <c r="AH56" s="13"/>
      <c r="AI56" s="13"/>
      <c r="AJ56" s="13"/>
      <c r="AK56" s="13"/>
    </row>
    <row r="57" spans="1:37" ht="19" customHeight="1">
      <c r="A57" s="11">
        <v>56</v>
      </c>
      <c r="B57" s="12" t="s">
        <v>19</v>
      </c>
      <c r="C57" s="13"/>
      <c r="D57" s="12" t="s">
        <v>20</v>
      </c>
      <c r="E57" s="12" t="s">
        <v>30</v>
      </c>
      <c r="F57" s="12" t="s">
        <v>22</v>
      </c>
      <c r="G57" s="11">
        <v>2008</v>
      </c>
      <c r="H57" s="11">
        <v>-27.617527449981399</v>
      </c>
      <c r="I57" s="11">
        <v>-52.843714350148197</v>
      </c>
      <c r="J57" s="12" t="s">
        <v>136</v>
      </c>
      <c r="K57" s="12" t="s">
        <v>36</v>
      </c>
      <c r="L57" s="12" t="s">
        <v>163</v>
      </c>
      <c r="M57" s="12" t="s">
        <v>164</v>
      </c>
      <c r="N57" s="12" t="s">
        <v>25</v>
      </c>
      <c r="O57" s="12" t="s">
        <v>25</v>
      </c>
      <c r="P57" s="13"/>
      <c r="Q57" s="13"/>
      <c r="R57" s="13"/>
      <c r="S57" s="12" t="s">
        <v>26</v>
      </c>
      <c r="T57" s="13"/>
      <c r="V57" s="13"/>
      <c r="W57" s="13"/>
      <c r="X57" s="13"/>
      <c r="Y57" s="14"/>
      <c r="Z57" s="13"/>
      <c r="AA57" s="14"/>
      <c r="AB57" s="14"/>
      <c r="AC57" s="13"/>
      <c r="AD57" s="13"/>
      <c r="AE57" s="14"/>
      <c r="AF57" s="13"/>
      <c r="AG57" s="14"/>
      <c r="AH57" s="13"/>
      <c r="AI57" s="13"/>
      <c r="AJ57" s="13"/>
      <c r="AK57" s="13"/>
    </row>
    <row r="58" spans="1:37" ht="19" customHeight="1">
      <c r="A58" s="11">
        <v>57</v>
      </c>
      <c r="B58" s="12" t="s">
        <v>19</v>
      </c>
      <c r="C58" s="13"/>
      <c r="D58" s="12" t="s">
        <v>20</v>
      </c>
      <c r="E58" s="12" t="s">
        <v>165</v>
      </c>
      <c r="F58" s="12" t="s">
        <v>22</v>
      </c>
      <c r="G58" s="11">
        <v>2008</v>
      </c>
      <c r="H58" s="11">
        <v>-28.0584504612393</v>
      </c>
      <c r="I58" s="11">
        <v>-53.067276904420602</v>
      </c>
      <c r="J58" s="13"/>
      <c r="K58" s="13"/>
      <c r="L58" s="12" t="s">
        <v>166</v>
      </c>
      <c r="M58" s="12" t="s">
        <v>167</v>
      </c>
      <c r="N58" s="12" t="s">
        <v>29</v>
      </c>
      <c r="O58" s="13"/>
      <c r="P58" s="13"/>
      <c r="Q58" s="13"/>
      <c r="R58" s="13"/>
      <c r="S58" s="12" t="s">
        <v>26</v>
      </c>
      <c r="T58" s="13"/>
      <c r="V58" s="13"/>
      <c r="W58" s="13"/>
      <c r="X58" s="13"/>
      <c r="Y58" s="14"/>
      <c r="Z58" s="13"/>
      <c r="AA58" s="14"/>
      <c r="AB58" s="14"/>
      <c r="AC58" s="13"/>
      <c r="AD58" s="13"/>
      <c r="AE58" s="14"/>
      <c r="AF58" s="13"/>
      <c r="AG58" s="14"/>
      <c r="AH58" s="13"/>
      <c r="AI58" s="13"/>
      <c r="AJ58" s="13"/>
      <c r="AK58" s="13"/>
    </row>
    <row r="59" spans="1:37" ht="19" customHeight="1">
      <c r="A59" s="11">
        <v>58</v>
      </c>
      <c r="B59" s="12" t="s">
        <v>19</v>
      </c>
      <c r="C59" s="13"/>
      <c r="D59" s="12" t="s">
        <v>20</v>
      </c>
      <c r="E59" s="12" t="s">
        <v>168</v>
      </c>
      <c r="F59" s="12" t="s">
        <v>22</v>
      </c>
      <c r="G59" s="11">
        <v>2008</v>
      </c>
      <c r="H59" s="11">
        <v>-27.980773554847499</v>
      </c>
      <c r="I59" s="11">
        <v>-52.259737861145503</v>
      </c>
      <c r="J59" s="13"/>
      <c r="K59" s="13"/>
      <c r="L59" s="12" t="s">
        <v>169</v>
      </c>
      <c r="M59" s="12" t="s">
        <v>170</v>
      </c>
      <c r="N59" s="12" t="s">
        <v>128</v>
      </c>
      <c r="O59" s="13"/>
      <c r="P59" s="13"/>
      <c r="Q59" s="13"/>
      <c r="R59" s="13"/>
      <c r="S59" s="12" t="s">
        <v>26</v>
      </c>
      <c r="T59" s="13"/>
      <c r="V59" s="13"/>
      <c r="W59" s="13"/>
      <c r="X59" s="13"/>
      <c r="Y59" s="14"/>
      <c r="Z59" s="13"/>
      <c r="AA59" s="14"/>
      <c r="AB59" s="14"/>
      <c r="AC59" s="13"/>
      <c r="AD59" s="13"/>
      <c r="AE59" s="14"/>
      <c r="AF59" s="13"/>
      <c r="AG59" s="14"/>
      <c r="AH59" s="13"/>
      <c r="AI59" s="13"/>
      <c r="AJ59" s="13"/>
      <c r="AK59" s="13"/>
    </row>
    <row r="60" spans="1:37" ht="19" customHeight="1">
      <c r="A60" s="11">
        <v>59</v>
      </c>
      <c r="B60" s="12" t="s">
        <v>19</v>
      </c>
      <c r="C60" s="13"/>
      <c r="D60" s="12" t="s">
        <v>20</v>
      </c>
      <c r="E60" s="23" t="s">
        <v>168</v>
      </c>
      <c r="F60" s="12" t="s">
        <v>22</v>
      </c>
      <c r="G60" s="24">
        <v>2008</v>
      </c>
      <c r="H60" s="24">
        <v>-27.980773554847499</v>
      </c>
      <c r="I60" s="24">
        <v>-52.259737861145503</v>
      </c>
      <c r="J60" s="23" t="s">
        <v>136</v>
      </c>
      <c r="K60" s="12" t="s">
        <v>36</v>
      </c>
      <c r="L60" s="23" t="s">
        <v>171</v>
      </c>
      <c r="M60" s="23" t="s">
        <v>172</v>
      </c>
      <c r="N60" s="23" t="s">
        <v>25</v>
      </c>
      <c r="O60" s="23" t="s">
        <v>25</v>
      </c>
      <c r="P60" s="13"/>
      <c r="Q60" s="13"/>
      <c r="R60" s="13"/>
      <c r="S60" s="12" t="s">
        <v>26</v>
      </c>
      <c r="T60" s="13"/>
      <c r="V60" s="13"/>
      <c r="W60" s="13"/>
      <c r="X60" s="13"/>
      <c r="Y60" s="14"/>
      <c r="Z60" s="13"/>
      <c r="AA60" s="14"/>
      <c r="AB60" s="14"/>
      <c r="AC60" s="13"/>
      <c r="AD60" s="13"/>
      <c r="AE60" s="14"/>
      <c r="AF60" s="13"/>
      <c r="AG60" s="14"/>
      <c r="AH60" s="13"/>
      <c r="AI60" s="13"/>
      <c r="AJ60" s="13"/>
      <c r="AK60" s="13"/>
    </row>
    <row r="61" spans="1:37" ht="19" customHeight="1">
      <c r="A61" s="11">
        <v>60</v>
      </c>
      <c r="B61" s="12" t="s">
        <v>19</v>
      </c>
      <c r="C61" s="13"/>
      <c r="D61" s="16" t="s">
        <v>20</v>
      </c>
      <c r="E61" s="25" t="s">
        <v>173</v>
      </c>
      <c r="F61" s="26" t="s">
        <v>22</v>
      </c>
      <c r="G61" s="27">
        <v>2008</v>
      </c>
      <c r="H61" s="27">
        <v>-28.084171059706001</v>
      </c>
      <c r="I61" s="27">
        <v>-52.022132527664098</v>
      </c>
      <c r="J61" s="28"/>
      <c r="K61" s="29"/>
      <c r="L61" s="25" t="s">
        <v>174</v>
      </c>
      <c r="M61" s="25" t="s">
        <v>175</v>
      </c>
      <c r="N61" s="25" t="s">
        <v>25</v>
      </c>
      <c r="O61" s="28"/>
      <c r="P61" s="30"/>
      <c r="Q61" s="13"/>
      <c r="R61" s="13"/>
      <c r="S61" s="12" t="s">
        <v>26</v>
      </c>
      <c r="T61" s="13"/>
      <c r="V61" s="13"/>
      <c r="W61" s="13"/>
      <c r="X61" s="13"/>
      <c r="Y61" s="14"/>
      <c r="Z61" s="13"/>
      <c r="AA61" s="14"/>
      <c r="AB61" s="14"/>
      <c r="AC61" s="13"/>
      <c r="AD61" s="13"/>
      <c r="AE61" s="14"/>
      <c r="AF61" s="13"/>
      <c r="AG61" s="14"/>
      <c r="AH61" s="13"/>
      <c r="AI61" s="13"/>
      <c r="AJ61" s="13"/>
      <c r="AK61" s="13"/>
    </row>
    <row r="62" spans="1:37" ht="19" customHeight="1">
      <c r="A62" s="11">
        <v>61</v>
      </c>
      <c r="B62" s="12" t="s">
        <v>19</v>
      </c>
      <c r="C62" s="13"/>
      <c r="D62" s="12" t="s">
        <v>20</v>
      </c>
      <c r="E62" s="20" t="s">
        <v>176</v>
      </c>
      <c r="F62" s="12" t="s">
        <v>22</v>
      </c>
      <c r="G62" s="31">
        <v>2008</v>
      </c>
      <c r="H62" s="31">
        <v>-27.9440065101962</v>
      </c>
      <c r="I62" s="31">
        <v>-51.813501913945601</v>
      </c>
      <c r="J62" s="21"/>
      <c r="K62" s="13"/>
      <c r="L62" s="20" t="s">
        <v>177</v>
      </c>
      <c r="M62" s="20" t="s">
        <v>178</v>
      </c>
      <c r="N62" s="20" t="s">
        <v>25</v>
      </c>
      <c r="O62" s="21"/>
      <c r="P62" s="13"/>
      <c r="Q62" s="13"/>
      <c r="R62" s="13"/>
      <c r="S62" s="12" t="s">
        <v>26</v>
      </c>
      <c r="T62" s="13"/>
      <c r="V62" s="13"/>
      <c r="W62" s="13"/>
      <c r="X62" s="13"/>
      <c r="Y62" s="14"/>
      <c r="Z62" s="13"/>
      <c r="AA62" s="14"/>
      <c r="AB62" s="14"/>
      <c r="AC62" s="13"/>
      <c r="AD62" s="13"/>
      <c r="AE62" s="14"/>
      <c r="AF62" s="13"/>
      <c r="AG62" s="14"/>
      <c r="AH62" s="13"/>
      <c r="AI62" s="13"/>
      <c r="AJ62" s="13"/>
      <c r="AK62" s="13"/>
    </row>
    <row r="63" spans="1:37" ht="19" customHeight="1">
      <c r="A63" s="11">
        <v>62</v>
      </c>
      <c r="B63" s="12" t="s">
        <v>19</v>
      </c>
      <c r="C63" s="13"/>
      <c r="D63" s="12" t="s">
        <v>20</v>
      </c>
      <c r="E63" s="23" t="s">
        <v>179</v>
      </c>
      <c r="F63" s="12" t="s">
        <v>22</v>
      </c>
      <c r="G63" s="24">
        <v>2008</v>
      </c>
      <c r="H63" s="24">
        <v>-30.5436573247692</v>
      </c>
      <c r="I63" s="24">
        <v>-52.522045389855798</v>
      </c>
      <c r="J63" s="15"/>
      <c r="K63" s="13"/>
      <c r="L63" s="23" t="s">
        <v>180</v>
      </c>
      <c r="M63" s="23" t="s">
        <v>181</v>
      </c>
      <c r="N63" s="23" t="s">
        <v>29</v>
      </c>
      <c r="O63" s="15"/>
      <c r="P63" s="13"/>
      <c r="Q63" s="13"/>
      <c r="R63" s="13"/>
      <c r="S63" s="12" t="s">
        <v>26</v>
      </c>
      <c r="T63" s="13"/>
      <c r="V63" s="13"/>
      <c r="W63" s="13"/>
      <c r="X63" s="13"/>
      <c r="Y63" s="14"/>
      <c r="Z63" s="13"/>
      <c r="AA63" s="14"/>
      <c r="AB63" s="14"/>
      <c r="AC63" s="13"/>
      <c r="AD63" s="13"/>
      <c r="AE63" s="14"/>
      <c r="AF63" s="13"/>
      <c r="AG63" s="14"/>
      <c r="AH63" s="13"/>
      <c r="AI63" s="13"/>
      <c r="AJ63" s="13"/>
      <c r="AK63" s="13"/>
    </row>
    <row r="64" spans="1:37" ht="19" customHeight="1">
      <c r="A64" s="11">
        <v>63</v>
      </c>
      <c r="B64" s="12" t="s">
        <v>19</v>
      </c>
      <c r="C64" s="13"/>
      <c r="D64" s="16" t="s">
        <v>20</v>
      </c>
      <c r="E64" s="25" t="s">
        <v>179</v>
      </c>
      <c r="F64" s="26" t="s">
        <v>22</v>
      </c>
      <c r="G64" s="27">
        <v>2008</v>
      </c>
      <c r="H64" s="27">
        <v>-30.5436573247692</v>
      </c>
      <c r="I64" s="27">
        <v>-52.522045389855798</v>
      </c>
      <c r="J64" s="25" t="s">
        <v>128</v>
      </c>
      <c r="K64" s="29"/>
      <c r="L64" s="25" t="s">
        <v>182</v>
      </c>
      <c r="M64" s="25" t="s">
        <v>183</v>
      </c>
      <c r="N64" s="25" t="s">
        <v>25</v>
      </c>
      <c r="O64" s="25" t="s">
        <v>128</v>
      </c>
      <c r="P64" s="30"/>
      <c r="Q64" s="13"/>
      <c r="R64" s="13"/>
      <c r="S64" s="12" t="s">
        <v>26</v>
      </c>
      <c r="T64" s="13"/>
      <c r="V64" s="13"/>
      <c r="W64" s="13"/>
      <c r="X64" s="13"/>
      <c r="Y64" s="14"/>
      <c r="Z64" s="13"/>
      <c r="AA64" s="14"/>
      <c r="AB64" s="14"/>
      <c r="AC64" s="13"/>
      <c r="AD64" s="13"/>
      <c r="AE64" s="14"/>
      <c r="AF64" s="13"/>
      <c r="AG64" s="14"/>
      <c r="AH64" s="13"/>
      <c r="AI64" s="13"/>
      <c r="AJ64" s="13"/>
      <c r="AK64" s="13"/>
    </row>
    <row r="65" spans="1:37" ht="19" customHeight="1">
      <c r="A65" s="11">
        <v>64</v>
      </c>
      <c r="B65" s="12" t="s">
        <v>19</v>
      </c>
      <c r="C65" s="13"/>
      <c r="D65" s="12" t="s">
        <v>20</v>
      </c>
      <c r="E65" s="20" t="s">
        <v>184</v>
      </c>
      <c r="F65" s="12" t="s">
        <v>22</v>
      </c>
      <c r="G65" s="31">
        <v>2008</v>
      </c>
      <c r="H65" s="21"/>
      <c r="I65" s="21"/>
      <c r="J65" s="21"/>
      <c r="K65" s="13"/>
      <c r="L65" s="20" t="s">
        <v>185</v>
      </c>
      <c r="M65" s="20" t="s">
        <v>186</v>
      </c>
      <c r="N65" s="20" t="s">
        <v>128</v>
      </c>
      <c r="O65" s="21"/>
      <c r="P65" s="13"/>
      <c r="Q65" s="13"/>
      <c r="R65" s="13"/>
      <c r="S65" s="12" t="s">
        <v>26</v>
      </c>
      <c r="T65" s="13"/>
      <c r="V65" s="13"/>
      <c r="W65" s="13"/>
      <c r="X65" s="13"/>
      <c r="Y65" s="14"/>
      <c r="Z65" s="13"/>
      <c r="AA65" s="14"/>
      <c r="AB65" s="14"/>
      <c r="AC65" s="13"/>
      <c r="AD65" s="13"/>
      <c r="AE65" s="14"/>
      <c r="AF65" s="13"/>
      <c r="AG65" s="14"/>
      <c r="AH65" s="13"/>
      <c r="AI65" s="13"/>
      <c r="AJ65" s="13"/>
      <c r="AK65" s="13"/>
    </row>
    <row r="66" spans="1:37" ht="19" customHeight="1">
      <c r="A66" s="11">
        <v>65</v>
      </c>
      <c r="B66" s="12" t="s">
        <v>19</v>
      </c>
      <c r="C66" s="13"/>
      <c r="D66" s="12" t="s">
        <v>20</v>
      </c>
      <c r="E66" s="12" t="s">
        <v>187</v>
      </c>
      <c r="F66" s="12" t="s">
        <v>22</v>
      </c>
      <c r="G66" s="11">
        <v>2008</v>
      </c>
      <c r="H66" s="11">
        <v>-30.981267056751101</v>
      </c>
      <c r="I66" s="11">
        <v>-54.674130183823699</v>
      </c>
      <c r="J66" s="13"/>
      <c r="K66" s="13"/>
      <c r="L66" s="12" t="s">
        <v>188</v>
      </c>
      <c r="M66" s="12" t="s">
        <v>189</v>
      </c>
      <c r="N66" s="12" t="s">
        <v>128</v>
      </c>
      <c r="O66" s="13"/>
      <c r="P66" s="13"/>
      <c r="Q66" s="13"/>
      <c r="R66" s="13"/>
      <c r="S66" s="12" t="s">
        <v>26</v>
      </c>
      <c r="T66" s="13"/>
      <c r="V66" s="13"/>
      <c r="W66" s="13"/>
      <c r="X66" s="13"/>
      <c r="Y66" s="14"/>
      <c r="Z66" s="13"/>
      <c r="AA66" s="14"/>
      <c r="AB66" s="14"/>
      <c r="AC66" s="13"/>
      <c r="AD66" s="13"/>
      <c r="AE66" s="14"/>
      <c r="AF66" s="13"/>
      <c r="AG66" s="14"/>
      <c r="AH66" s="13"/>
      <c r="AI66" s="13"/>
      <c r="AJ66" s="13"/>
      <c r="AK66" s="13"/>
    </row>
    <row r="67" spans="1:37" ht="19" customHeight="1">
      <c r="A67" s="11">
        <v>66</v>
      </c>
      <c r="B67" s="12" t="s">
        <v>19</v>
      </c>
      <c r="C67" s="13"/>
      <c r="D67" s="12" t="s">
        <v>20</v>
      </c>
      <c r="E67" s="12" t="s">
        <v>72</v>
      </c>
      <c r="F67" s="12" t="s">
        <v>22</v>
      </c>
      <c r="G67" s="11">
        <v>2008</v>
      </c>
      <c r="H67" s="11">
        <v>-31.330501841547498</v>
      </c>
      <c r="I67" s="11">
        <v>-54.107083285169999</v>
      </c>
      <c r="J67" s="13"/>
      <c r="K67" s="13"/>
      <c r="L67" s="12" t="s">
        <v>190</v>
      </c>
      <c r="M67" s="12" t="s">
        <v>191</v>
      </c>
      <c r="N67" s="12" t="s">
        <v>128</v>
      </c>
      <c r="O67" s="13"/>
      <c r="P67" s="13"/>
      <c r="Q67" s="13"/>
      <c r="R67" s="13"/>
      <c r="S67" s="12" t="s">
        <v>26</v>
      </c>
      <c r="T67" s="13"/>
      <c r="V67" s="13"/>
      <c r="W67" s="13"/>
      <c r="X67" s="13"/>
      <c r="Y67" s="14"/>
      <c r="Z67" s="13"/>
      <c r="AA67" s="14"/>
      <c r="AB67" s="14"/>
      <c r="AC67" s="13"/>
      <c r="AD67" s="13"/>
      <c r="AE67" s="14"/>
      <c r="AF67" s="13"/>
      <c r="AG67" s="14"/>
      <c r="AH67" s="13"/>
      <c r="AI67" s="13"/>
      <c r="AJ67" s="13"/>
      <c r="AK67" s="13"/>
    </row>
    <row r="68" spans="1:37" ht="19" customHeight="1">
      <c r="A68" s="11">
        <v>67</v>
      </c>
      <c r="B68" s="12" t="s">
        <v>19</v>
      </c>
      <c r="C68" s="13"/>
      <c r="D68" s="12" t="s">
        <v>20</v>
      </c>
      <c r="E68" s="12" t="s">
        <v>72</v>
      </c>
      <c r="F68" s="12" t="s">
        <v>22</v>
      </c>
      <c r="G68" s="11">
        <v>2008</v>
      </c>
      <c r="H68" s="11">
        <v>-31.330501841547498</v>
      </c>
      <c r="I68" s="11">
        <v>-54.107083285169999</v>
      </c>
      <c r="J68" s="13"/>
      <c r="K68" s="13"/>
      <c r="L68" s="12" t="s">
        <v>192</v>
      </c>
      <c r="M68" s="12" t="s">
        <v>193</v>
      </c>
      <c r="N68" s="12" t="s">
        <v>25</v>
      </c>
      <c r="O68" s="13"/>
      <c r="P68" s="13"/>
      <c r="Q68" s="13"/>
      <c r="R68" s="13"/>
      <c r="S68" s="12" t="s">
        <v>26</v>
      </c>
      <c r="T68" s="13"/>
      <c r="V68" s="13"/>
      <c r="W68" s="13"/>
      <c r="X68" s="13"/>
      <c r="Y68" s="14"/>
      <c r="Z68" s="13"/>
      <c r="AA68" s="14"/>
      <c r="AB68" s="14"/>
      <c r="AC68" s="13"/>
      <c r="AD68" s="13"/>
      <c r="AE68" s="14"/>
      <c r="AF68" s="13"/>
      <c r="AG68" s="14"/>
      <c r="AH68" s="13"/>
      <c r="AI68" s="13"/>
      <c r="AJ68" s="13"/>
      <c r="AK68" s="13"/>
    </row>
    <row r="69" spans="1:37" ht="19" customHeight="1">
      <c r="A69" s="11">
        <v>68</v>
      </c>
      <c r="B69" s="12" t="s">
        <v>19</v>
      </c>
      <c r="C69" s="13"/>
      <c r="D69" s="12" t="s">
        <v>20</v>
      </c>
      <c r="E69" s="12" t="s">
        <v>72</v>
      </c>
      <c r="F69" s="12" t="s">
        <v>22</v>
      </c>
      <c r="G69" s="11">
        <v>2008</v>
      </c>
      <c r="H69" s="11">
        <v>-31.330501841547498</v>
      </c>
      <c r="I69" s="11">
        <v>-54.107083285169999</v>
      </c>
      <c r="J69" s="13"/>
      <c r="K69" s="13"/>
      <c r="L69" s="12" t="s">
        <v>194</v>
      </c>
      <c r="M69" s="12" t="s">
        <v>195</v>
      </c>
      <c r="N69" s="12" t="s">
        <v>25</v>
      </c>
      <c r="O69" s="13"/>
      <c r="P69" s="13"/>
      <c r="Q69" s="13"/>
      <c r="R69" s="13"/>
      <c r="S69" s="12" t="s">
        <v>26</v>
      </c>
      <c r="T69" s="13"/>
      <c r="V69" s="13"/>
      <c r="W69" s="13"/>
      <c r="X69" s="13"/>
      <c r="Y69" s="14"/>
      <c r="Z69" s="13"/>
      <c r="AA69" s="14"/>
      <c r="AB69" s="14"/>
      <c r="AC69" s="13"/>
      <c r="AD69" s="13"/>
      <c r="AE69" s="14"/>
      <c r="AF69" s="13"/>
      <c r="AG69" s="14"/>
      <c r="AH69" s="13"/>
      <c r="AI69" s="13"/>
      <c r="AJ69" s="13"/>
      <c r="AK69" s="13"/>
    </row>
    <row r="70" spans="1:37" ht="19" customHeight="1">
      <c r="A70" s="11">
        <v>69</v>
      </c>
      <c r="B70" s="12" t="s">
        <v>19</v>
      </c>
      <c r="C70" s="13"/>
      <c r="D70" s="12" t="s">
        <v>20</v>
      </c>
      <c r="E70" s="12" t="s">
        <v>196</v>
      </c>
      <c r="F70" s="12" t="s">
        <v>22</v>
      </c>
      <c r="G70" s="11">
        <v>2008</v>
      </c>
      <c r="H70" s="11">
        <v>-31.444112473353599</v>
      </c>
      <c r="I70" s="11">
        <v>-53.1047344539721</v>
      </c>
      <c r="J70" s="13"/>
      <c r="K70" s="13"/>
      <c r="L70" s="12" t="s">
        <v>197</v>
      </c>
      <c r="M70" s="12" t="s">
        <v>198</v>
      </c>
      <c r="N70" s="12" t="s">
        <v>29</v>
      </c>
      <c r="O70" s="13"/>
      <c r="P70" s="13"/>
      <c r="Q70" s="13"/>
      <c r="R70" s="13"/>
      <c r="S70" s="12" t="s">
        <v>26</v>
      </c>
      <c r="T70" s="13"/>
      <c r="V70" s="13"/>
      <c r="W70" s="13"/>
      <c r="X70" s="13"/>
      <c r="Y70" s="14"/>
      <c r="Z70" s="13"/>
      <c r="AA70" s="14"/>
      <c r="AB70" s="14"/>
      <c r="AC70" s="13"/>
      <c r="AD70" s="13"/>
      <c r="AE70" s="14"/>
      <c r="AF70" s="13"/>
      <c r="AG70" s="14"/>
      <c r="AH70" s="13"/>
      <c r="AI70" s="13"/>
      <c r="AJ70" s="13"/>
      <c r="AK70" s="13"/>
    </row>
    <row r="71" spans="1:37" ht="19" customHeight="1">
      <c r="A71" s="11">
        <v>70</v>
      </c>
      <c r="B71" s="12" t="s">
        <v>19</v>
      </c>
      <c r="C71" s="13"/>
      <c r="D71" s="12" t="s">
        <v>20</v>
      </c>
      <c r="E71" s="12" t="s">
        <v>196</v>
      </c>
      <c r="F71" s="12" t="s">
        <v>22</v>
      </c>
      <c r="G71" s="11">
        <v>2008</v>
      </c>
      <c r="H71" s="11">
        <v>-31.444112473353599</v>
      </c>
      <c r="I71" s="11">
        <v>-53.1047344539721</v>
      </c>
      <c r="J71" s="12" t="s">
        <v>128</v>
      </c>
      <c r="K71" s="12" t="s">
        <v>36</v>
      </c>
      <c r="L71" s="12" t="s">
        <v>199</v>
      </c>
      <c r="M71" s="12" t="s">
        <v>200</v>
      </c>
      <c r="N71" s="12" t="s">
        <v>29</v>
      </c>
      <c r="O71" s="12" t="s">
        <v>128</v>
      </c>
      <c r="P71" s="13"/>
      <c r="Q71" s="13"/>
      <c r="R71" s="13"/>
      <c r="S71" s="12" t="s">
        <v>26</v>
      </c>
      <c r="T71" s="13"/>
      <c r="V71" s="13"/>
      <c r="W71" s="13"/>
      <c r="X71" s="13"/>
      <c r="Y71" s="14"/>
      <c r="Z71" s="13"/>
      <c r="AA71" s="14"/>
      <c r="AB71" s="14"/>
      <c r="AC71" s="13"/>
      <c r="AD71" s="13"/>
      <c r="AE71" s="14"/>
      <c r="AF71" s="13"/>
      <c r="AG71" s="14"/>
      <c r="AH71" s="13"/>
      <c r="AI71" s="13"/>
      <c r="AJ71" s="13"/>
      <c r="AK71" s="13"/>
    </row>
    <row r="72" spans="1:37" ht="19" customHeight="1">
      <c r="A72" s="11">
        <v>71</v>
      </c>
      <c r="B72" s="12" t="s">
        <v>19</v>
      </c>
      <c r="C72" s="13"/>
      <c r="D72" s="12" t="s">
        <v>20</v>
      </c>
      <c r="E72" s="12" t="s">
        <v>201</v>
      </c>
      <c r="F72" s="12" t="s">
        <v>22</v>
      </c>
      <c r="G72" s="11">
        <v>2008</v>
      </c>
      <c r="H72" s="11">
        <v>-32.026743551158503</v>
      </c>
      <c r="I72" s="11">
        <v>-53.394337860891099</v>
      </c>
      <c r="J72" s="13"/>
      <c r="K72" s="13"/>
      <c r="L72" s="12" t="s">
        <v>202</v>
      </c>
      <c r="M72" s="12" t="s">
        <v>203</v>
      </c>
      <c r="N72" s="12" t="s">
        <v>29</v>
      </c>
      <c r="O72" s="13"/>
      <c r="P72" s="13"/>
      <c r="Q72" s="13"/>
      <c r="R72" s="13"/>
      <c r="S72" s="12" t="s">
        <v>26</v>
      </c>
      <c r="T72" s="13"/>
      <c r="V72" s="13"/>
      <c r="W72" s="13"/>
      <c r="X72" s="13"/>
      <c r="Y72" s="14"/>
      <c r="Z72" s="13"/>
      <c r="AA72" s="14"/>
      <c r="AB72" s="14"/>
      <c r="AC72" s="13"/>
      <c r="AD72" s="13"/>
      <c r="AE72" s="14"/>
      <c r="AF72" s="13"/>
      <c r="AG72" s="14"/>
      <c r="AH72" s="13"/>
      <c r="AI72" s="13"/>
      <c r="AJ72" s="13"/>
      <c r="AK72" s="13"/>
    </row>
    <row r="73" spans="1:37" ht="19" customHeight="1">
      <c r="A73" s="11">
        <v>72</v>
      </c>
      <c r="B73" s="12" t="s">
        <v>19</v>
      </c>
      <c r="C73" s="13"/>
      <c r="D73" s="12" t="s">
        <v>20</v>
      </c>
      <c r="E73" s="12" t="s">
        <v>68</v>
      </c>
      <c r="F73" s="12" t="s">
        <v>22</v>
      </c>
      <c r="G73" s="11">
        <v>2008</v>
      </c>
      <c r="H73" s="11">
        <v>-31.405098248387102</v>
      </c>
      <c r="I73" s="11">
        <v>-53.867824794008698</v>
      </c>
      <c r="J73" s="13"/>
      <c r="K73" s="13"/>
      <c r="L73" s="12" t="s">
        <v>204</v>
      </c>
      <c r="M73" s="12" t="s">
        <v>205</v>
      </c>
      <c r="N73" s="12" t="s">
        <v>29</v>
      </c>
      <c r="O73" s="13"/>
      <c r="P73" s="13"/>
      <c r="Q73" s="13"/>
      <c r="R73" s="13"/>
      <c r="S73" s="12" t="s">
        <v>26</v>
      </c>
      <c r="T73" s="13"/>
      <c r="V73" s="13"/>
      <c r="W73" s="13"/>
      <c r="X73" s="13"/>
      <c r="Y73" s="14"/>
      <c r="Z73" s="13"/>
      <c r="AA73" s="14"/>
      <c r="AB73" s="14"/>
      <c r="AC73" s="13"/>
      <c r="AD73" s="13"/>
      <c r="AE73" s="14"/>
      <c r="AF73" s="13"/>
      <c r="AG73" s="14"/>
      <c r="AH73" s="13"/>
      <c r="AI73" s="13"/>
      <c r="AJ73" s="13"/>
      <c r="AK73" s="13"/>
    </row>
    <row r="74" spans="1:37" ht="19" customHeight="1">
      <c r="A74" s="11">
        <v>73</v>
      </c>
      <c r="B74" s="12" t="s">
        <v>19</v>
      </c>
      <c r="C74" s="13"/>
      <c r="D74" s="12" t="s">
        <v>20</v>
      </c>
      <c r="E74" s="12" t="s">
        <v>72</v>
      </c>
      <c r="F74" s="12" t="s">
        <v>22</v>
      </c>
      <c r="G74" s="11">
        <v>2008</v>
      </c>
      <c r="H74" s="11">
        <v>-31.330501841547498</v>
      </c>
      <c r="I74" s="11">
        <v>-54.107083285169999</v>
      </c>
      <c r="J74" s="13"/>
      <c r="K74" s="13"/>
      <c r="L74" s="12" t="s">
        <v>206</v>
      </c>
      <c r="M74" s="12" t="s">
        <v>207</v>
      </c>
      <c r="N74" s="12" t="s">
        <v>29</v>
      </c>
      <c r="O74" s="13"/>
      <c r="P74" s="13"/>
      <c r="Q74" s="13"/>
      <c r="R74" s="13"/>
      <c r="S74" s="12" t="s">
        <v>26</v>
      </c>
      <c r="T74" s="13"/>
      <c r="V74" s="13"/>
      <c r="W74" s="13"/>
      <c r="X74" s="13"/>
      <c r="Y74" s="14"/>
      <c r="Z74" s="13"/>
      <c r="AA74" s="14"/>
      <c r="AB74" s="14"/>
      <c r="AC74" s="13"/>
      <c r="AD74" s="13"/>
      <c r="AE74" s="14"/>
      <c r="AF74" s="13"/>
      <c r="AG74" s="14"/>
      <c r="AH74" s="13"/>
      <c r="AI74" s="13"/>
      <c r="AJ74" s="13"/>
      <c r="AK74" s="13"/>
    </row>
    <row r="75" spans="1:37" ht="19" customHeight="1">
      <c r="A75" s="11">
        <v>74</v>
      </c>
      <c r="B75" s="12" t="s">
        <v>19</v>
      </c>
      <c r="C75" s="13"/>
      <c r="D75" s="12" t="s">
        <v>20</v>
      </c>
      <c r="E75" s="12" t="s">
        <v>72</v>
      </c>
      <c r="F75" s="12" t="s">
        <v>22</v>
      </c>
      <c r="G75" s="11">
        <v>2008</v>
      </c>
      <c r="H75" s="11">
        <v>-31.330501841547498</v>
      </c>
      <c r="I75" s="11">
        <v>-54.107083285169999</v>
      </c>
      <c r="J75" s="12" t="s">
        <v>128</v>
      </c>
      <c r="K75" s="12" t="s">
        <v>36</v>
      </c>
      <c r="L75" s="12" t="s">
        <v>208</v>
      </c>
      <c r="M75" s="12" t="s">
        <v>209</v>
      </c>
      <c r="N75" s="12" t="s">
        <v>29</v>
      </c>
      <c r="O75" s="12" t="s">
        <v>128</v>
      </c>
      <c r="P75" s="13"/>
      <c r="Q75" s="13"/>
      <c r="R75" s="13"/>
      <c r="S75" s="12" t="s">
        <v>26</v>
      </c>
      <c r="T75" s="13"/>
      <c r="V75" s="13"/>
      <c r="W75" s="13"/>
      <c r="X75" s="13"/>
      <c r="Y75" s="14"/>
      <c r="Z75" s="13"/>
      <c r="AA75" s="14"/>
      <c r="AB75" s="14"/>
      <c r="AC75" s="13"/>
      <c r="AD75" s="13"/>
      <c r="AE75" s="14"/>
      <c r="AF75" s="13"/>
      <c r="AG75" s="14"/>
      <c r="AH75" s="13"/>
      <c r="AI75" s="13"/>
      <c r="AJ75" s="13"/>
      <c r="AK75" s="13"/>
    </row>
    <row r="76" spans="1:37" ht="19" customHeight="1">
      <c r="A76" s="11">
        <v>75</v>
      </c>
      <c r="B76" s="12" t="s">
        <v>19</v>
      </c>
      <c r="C76" s="13"/>
      <c r="D76" s="12" t="s">
        <v>20</v>
      </c>
      <c r="E76" s="12" t="s">
        <v>210</v>
      </c>
      <c r="F76" s="12" t="s">
        <v>22</v>
      </c>
      <c r="G76" s="11">
        <v>2008</v>
      </c>
      <c r="H76" s="11">
        <v>-28.048849521490499</v>
      </c>
      <c r="I76" s="11">
        <v>-51.857252090220101</v>
      </c>
      <c r="J76" s="13"/>
      <c r="K76" s="13"/>
      <c r="L76" s="12" t="s">
        <v>211</v>
      </c>
      <c r="M76" s="12" t="s">
        <v>212</v>
      </c>
      <c r="N76" s="12" t="s">
        <v>29</v>
      </c>
      <c r="O76" s="13"/>
      <c r="P76" s="13"/>
      <c r="Q76" s="13"/>
      <c r="R76" s="13"/>
      <c r="S76" s="12" t="s">
        <v>26</v>
      </c>
      <c r="T76" s="13"/>
      <c r="V76" s="13"/>
      <c r="W76" s="13"/>
      <c r="X76" s="13"/>
      <c r="Y76" s="14"/>
      <c r="Z76" s="13"/>
      <c r="AA76" s="14"/>
      <c r="AB76" s="14"/>
      <c r="AC76" s="13"/>
      <c r="AD76" s="13"/>
      <c r="AE76" s="14"/>
      <c r="AF76" s="13"/>
      <c r="AG76" s="14"/>
      <c r="AH76" s="13"/>
      <c r="AI76" s="13"/>
      <c r="AJ76" s="13"/>
      <c r="AK76" s="13"/>
    </row>
    <row r="77" spans="1:37" ht="19" customHeight="1">
      <c r="A77" s="11">
        <v>76</v>
      </c>
      <c r="B77" s="12" t="s">
        <v>19</v>
      </c>
      <c r="C77" s="13"/>
      <c r="D77" s="12" t="s">
        <v>20</v>
      </c>
      <c r="E77" s="12" t="s">
        <v>210</v>
      </c>
      <c r="F77" s="12" t="s">
        <v>22</v>
      </c>
      <c r="G77" s="11">
        <v>2008</v>
      </c>
      <c r="H77" s="11">
        <v>-28.048849521490499</v>
      </c>
      <c r="I77" s="11">
        <v>-51.857252090220101</v>
      </c>
      <c r="J77" s="12" t="s">
        <v>49</v>
      </c>
      <c r="K77" s="12" t="s">
        <v>36</v>
      </c>
      <c r="L77" s="12" t="s">
        <v>213</v>
      </c>
      <c r="M77" s="12" t="s">
        <v>214</v>
      </c>
      <c r="N77" s="12" t="s">
        <v>29</v>
      </c>
      <c r="O77" s="12" t="s">
        <v>29</v>
      </c>
      <c r="P77" s="13"/>
      <c r="Q77" s="13"/>
      <c r="R77" s="13"/>
      <c r="S77" s="12" t="s">
        <v>26</v>
      </c>
      <c r="T77" s="13"/>
      <c r="V77" s="13"/>
      <c r="W77" s="13"/>
      <c r="X77" s="13"/>
      <c r="Y77" s="14"/>
      <c r="Z77" s="13"/>
      <c r="AA77" s="14"/>
      <c r="AB77" s="14"/>
      <c r="AC77" s="13"/>
      <c r="AD77" s="13"/>
      <c r="AE77" s="14"/>
      <c r="AF77" s="13"/>
      <c r="AG77" s="14"/>
      <c r="AH77" s="13"/>
      <c r="AI77" s="13"/>
      <c r="AJ77" s="13"/>
      <c r="AK77" s="13"/>
    </row>
    <row r="78" spans="1:37" ht="19" customHeight="1">
      <c r="A78" s="11">
        <v>77</v>
      </c>
      <c r="B78" s="12" t="s">
        <v>19</v>
      </c>
      <c r="C78" s="13"/>
      <c r="D78" s="12" t="s">
        <v>20</v>
      </c>
      <c r="E78" s="12" t="s">
        <v>196</v>
      </c>
      <c r="F78" s="12" t="s">
        <v>22</v>
      </c>
      <c r="G78" s="11">
        <v>2008</v>
      </c>
      <c r="H78" s="11">
        <v>-31.444112473353599</v>
      </c>
      <c r="I78" s="11">
        <v>-53.1047344539721</v>
      </c>
      <c r="J78" s="13"/>
      <c r="K78" s="13"/>
      <c r="L78" s="12" t="s">
        <v>215</v>
      </c>
      <c r="M78" s="12" t="s">
        <v>216</v>
      </c>
      <c r="N78" s="12" t="s">
        <v>25</v>
      </c>
      <c r="O78" s="13"/>
      <c r="P78" s="13"/>
      <c r="Q78" s="13"/>
      <c r="R78" s="13"/>
      <c r="S78" s="12" t="s">
        <v>26</v>
      </c>
      <c r="T78" s="13"/>
      <c r="V78" s="13"/>
      <c r="W78" s="13"/>
      <c r="X78" s="13"/>
      <c r="Y78" s="14"/>
      <c r="Z78" s="13"/>
      <c r="AA78" s="14"/>
      <c r="AB78" s="14"/>
      <c r="AC78" s="13"/>
      <c r="AD78" s="13"/>
      <c r="AE78" s="14"/>
      <c r="AF78" s="13"/>
      <c r="AG78" s="14"/>
      <c r="AH78" s="13"/>
      <c r="AI78" s="13"/>
      <c r="AJ78" s="13"/>
      <c r="AK78" s="13"/>
    </row>
    <row r="79" spans="1:37" ht="19" customHeight="1">
      <c r="A79" s="11">
        <v>78</v>
      </c>
      <c r="B79" s="12" t="s">
        <v>19</v>
      </c>
      <c r="C79" s="13"/>
      <c r="D79" s="12" t="s">
        <v>20</v>
      </c>
      <c r="E79" s="12" t="s">
        <v>173</v>
      </c>
      <c r="F79" s="12" t="s">
        <v>22</v>
      </c>
      <c r="G79" s="11">
        <v>2008</v>
      </c>
      <c r="H79" s="11">
        <v>-28.084171059706001</v>
      </c>
      <c r="I79" s="11">
        <v>-52.022132527664098</v>
      </c>
      <c r="J79" s="13"/>
      <c r="K79" s="13"/>
      <c r="L79" s="12" t="s">
        <v>217</v>
      </c>
      <c r="M79" s="12" t="s">
        <v>218</v>
      </c>
      <c r="N79" s="13"/>
      <c r="O79" s="13"/>
      <c r="P79" s="13"/>
      <c r="Q79" s="13"/>
      <c r="R79" s="13"/>
      <c r="S79" s="12" t="s">
        <v>26</v>
      </c>
      <c r="T79" s="13"/>
      <c r="V79" s="13"/>
      <c r="W79" s="13"/>
      <c r="X79" s="13"/>
      <c r="Y79" s="14"/>
      <c r="Z79" s="13"/>
      <c r="AA79" s="14"/>
      <c r="AB79" s="14"/>
      <c r="AC79" s="13"/>
      <c r="AD79" s="13"/>
      <c r="AE79" s="14"/>
      <c r="AF79" s="13"/>
      <c r="AG79" s="14"/>
      <c r="AH79" s="13"/>
      <c r="AI79" s="13"/>
      <c r="AJ79" s="13"/>
      <c r="AK79" s="13"/>
    </row>
    <row r="80" spans="1:37" ht="19" customHeight="1">
      <c r="A80" s="11">
        <v>79</v>
      </c>
      <c r="B80" s="12" t="s">
        <v>19</v>
      </c>
      <c r="C80" s="13"/>
      <c r="D80" s="12" t="s">
        <v>20</v>
      </c>
      <c r="E80" s="12" t="s">
        <v>115</v>
      </c>
      <c r="F80" s="12" t="s">
        <v>22</v>
      </c>
      <c r="G80" s="11">
        <v>2009</v>
      </c>
      <c r="H80" s="11">
        <v>-28.2617671279049</v>
      </c>
      <c r="I80" s="11">
        <v>-52.407095092617197</v>
      </c>
      <c r="J80" s="13"/>
      <c r="K80" s="13"/>
      <c r="L80" s="11">
        <v>1</v>
      </c>
      <c r="M80" s="12" t="s">
        <v>219</v>
      </c>
      <c r="N80" s="12" t="s">
        <v>29</v>
      </c>
      <c r="O80" s="13"/>
      <c r="P80" s="13"/>
      <c r="Q80" s="13"/>
      <c r="R80" s="13"/>
      <c r="S80" s="12" t="s">
        <v>26</v>
      </c>
      <c r="T80" s="13"/>
      <c r="V80" s="13"/>
      <c r="W80" s="13"/>
      <c r="X80" s="13"/>
      <c r="Y80" s="14"/>
      <c r="Z80" s="13"/>
      <c r="AA80" s="14"/>
      <c r="AB80" s="14"/>
      <c r="AC80" s="13"/>
      <c r="AD80" s="13"/>
      <c r="AE80" s="14"/>
      <c r="AF80" s="13"/>
      <c r="AG80" s="14"/>
      <c r="AH80" s="13"/>
      <c r="AI80" s="13"/>
      <c r="AJ80" s="13"/>
      <c r="AK80" s="13"/>
    </row>
    <row r="81" spans="1:37" ht="19" customHeight="1">
      <c r="A81" s="11">
        <v>80</v>
      </c>
      <c r="B81" s="12" t="s">
        <v>19</v>
      </c>
      <c r="C81" s="13"/>
      <c r="D81" s="12" t="s">
        <v>20</v>
      </c>
      <c r="E81" s="12" t="s">
        <v>115</v>
      </c>
      <c r="F81" s="12" t="s">
        <v>22</v>
      </c>
      <c r="G81" s="11">
        <v>2009</v>
      </c>
      <c r="H81" s="11">
        <v>-28.2617671279049</v>
      </c>
      <c r="I81" s="11">
        <v>-52.407095092617197</v>
      </c>
      <c r="J81" s="13"/>
      <c r="K81" s="13"/>
      <c r="L81" s="11">
        <v>2</v>
      </c>
      <c r="M81" s="12" t="s">
        <v>220</v>
      </c>
      <c r="N81" s="12" t="s">
        <v>29</v>
      </c>
      <c r="O81" s="13"/>
      <c r="P81" s="13"/>
      <c r="Q81" s="13"/>
      <c r="R81" s="13"/>
      <c r="S81" s="12" t="s">
        <v>26</v>
      </c>
      <c r="T81" s="13"/>
      <c r="V81" s="13"/>
      <c r="W81" s="13"/>
      <c r="X81" s="13"/>
      <c r="Y81" s="14"/>
      <c r="Z81" s="13"/>
      <c r="AA81" s="14"/>
      <c r="AB81" s="14"/>
      <c r="AC81" s="13"/>
      <c r="AD81" s="13"/>
      <c r="AE81" s="14"/>
      <c r="AF81" s="13"/>
      <c r="AG81" s="14"/>
      <c r="AH81" s="13"/>
      <c r="AI81" s="13"/>
      <c r="AJ81" s="13"/>
      <c r="AK81" s="13"/>
    </row>
    <row r="82" spans="1:37" ht="19" customHeight="1">
      <c r="A82" s="11">
        <v>81</v>
      </c>
      <c r="B82" s="12" t="s">
        <v>19</v>
      </c>
      <c r="C82" s="13"/>
      <c r="D82" s="12" t="s">
        <v>20</v>
      </c>
      <c r="E82" s="12" t="s">
        <v>115</v>
      </c>
      <c r="F82" s="12" t="s">
        <v>22</v>
      </c>
      <c r="G82" s="11">
        <v>2009</v>
      </c>
      <c r="H82" s="11">
        <v>-28.2617671279049</v>
      </c>
      <c r="I82" s="11">
        <v>-52.407095092617197</v>
      </c>
      <c r="J82" s="13"/>
      <c r="K82" s="13"/>
      <c r="L82" s="11">
        <v>3</v>
      </c>
      <c r="M82" s="12" t="s">
        <v>221</v>
      </c>
      <c r="N82" s="12" t="s">
        <v>25</v>
      </c>
      <c r="O82" s="13"/>
      <c r="P82" s="13"/>
      <c r="Q82" s="13"/>
      <c r="R82" s="13"/>
      <c r="S82" s="12" t="s">
        <v>26</v>
      </c>
      <c r="T82" s="13"/>
      <c r="V82" s="13"/>
      <c r="W82" s="13"/>
      <c r="X82" s="13"/>
      <c r="Y82" s="14"/>
      <c r="Z82" s="13"/>
      <c r="AA82" s="14"/>
      <c r="AB82" s="14"/>
      <c r="AC82" s="13"/>
      <c r="AD82" s="13"/>
      <c r="AE82" s="14"/>
      <c r="AF82" s="13"/>
      <c r="AG82" s="14"/>
      <c r="AH82" s="13"/>
      <c r="AI82" s="13"/>
      <c r="AJ82" s="13"/>
      <c r="AK82" s="13"/>
    </row>
    <row r="83" spans="1:37" ht="19" customHeight="1">
      <c r="A83" s="11">
        <v>82</v>
      </c>
      <c r="B83" s="12" t="s">
        <v>19</v>
      </c>
      <c r="C83" s="13"/>
      <c r="D83" s="12" t="s">
        <v>20</v>
      </c>
      <c r="E83" s="12" t="s">
        <v>103</v>
      </c>
      <c r="F83" s="12" t="s">
        <v>22</v>
      </c>
      <c r="G83" s="11">
        <v>2009</v>
      </c>
      <c r="H83" s="13"/>
      <c r="I83" s="13"/>
      <c r="J83" s="13"/>
      <c r="K83" s="15"/>
      <c r="L83" s="11">
        <v>4</v>
      </c>
      <c r="M83" s="12" t="s">
        <v>222</v>
      </c>
      <c r="N83" s="12" t="s">
        <v>128</v>
      </c>
      <c r="O83" s="13"/>
      <c r="P83" s="13"/>
      <c r="Q83" s="13"/>
      <c r="R83" s="13"/>
      <c r="S83" s="12" t="s">
        <v>26</v>
      </c>
      <c r="T83" s="13"/>
      <c r="V83" s="13"/>
      <c r="W83" s="13"/>
      <c r="X83" s="13"/>
      <c r="Y83" s="14"/>
      <c r="Z83" s="13"/>
      <c r="AA83" s="14"/>
      <c r="AB83" s="14"/>
      <c r="AC83" s="13"/>
      <c r="AD83" s="13"/>
      <c r="AE83" s="14"/>
      <c r="AF83" s="13"/>
      <c r="AG83" s="14"/>
      <c r="AH83" s="13"/>
      <c r="AI83" s="13"/>
      <c r="AJ83" s="13"/>
      <c r="AK83" s="13"/>
    </row>
    <row r="84" spans="1:37" ht="19" customHeight="1">
      <c r="A84" s="11">
        <v>83</v>
      </c>
      <c r="B84" s="12" t="s">
        <v>19</v>
      </c>
      <c r="C84" s="13"/>
      <c r="D84" s="12" t="s">
        <v>20</v>
      </c>
      <c r="E84" s="12" t="s">
        <v>115</v>
      </c>
      <c r="F84" s="12" t="s">
        <v>22</v>
      </c>
      <c r="G84" s="11">
        <v>2009</v>
      </c>
      <c r="H84" s="11">
        <v>-28.2617671279049</v>
      </c>
      <c r="I84" s="11">
        <v>-52.407095092617197</v>
      </c>
      <c r="J84" s="16" t="s">
        <v>49</v>
      </c>
      <c r="K84" s="17" t="s">
        <v>50</v>
      </c>
      <c r="L84" s="32">
        <v>5</v>
      </c>
      <c r="M84" s="12" t="s">
        <v>223</v>
      </c>
      <c r="N84" s="12" t="s">
        <v>29</v>
      </c>
      <c r="O84" s="13"/>
      <c r="P84" s="13"/>
      <c r="Q84" s="13"/>
      <c r="R84" s="13"/>
      <c r="S84" s="12" t="s">
        <v>26</v>
      </c>
      <c r="T84" s="13"/>
      <c r="V84" s="13"/>
      <c r="W84" s="13"/>
      <c r="X84" s="13"/>
      <c r="Y84" s="14"/>
      <c r="Z84" s="13"/>
      <c r="AA84" s="14"/>
      <c r="AB84" s="14"/>
      <c r="AC84" s="13"/>
      <c r="AD84" s="13"/>
      <c r="AE84" s="14"/>
      <c r="AF84" s="13"/>
      <c r="AG84" s="14"/>
      <c r="AH84" s="13"/>
      <c r="AI84" s="13"/>
      <c r="AJ84" s="13"/>
      <c r="AK84" s="13"/>
    </row>
    <row r="85" spans="1:37" ht="19" customHeight="1">
      <c r="A85" s="11">
        <v>84</v>
      </c>
      <c r="B85" s="12" t="s">
        <v>19</v>
      </c>
      <c r="C85" s="13"/>
      <c r="D85" s="12" t="s">
        <v>20</v>
      </c>
      <c r="E85" s="12" t="s">
        <v>196</v>
      </c>
      <c r="F85" s="12" t="s">
        <v>22</v>
      </c>
      <c r="G85" s="11">
        <v>2009</v>
      </c>
      <c r="H85" s="11">
        <v>-31.444112473353599</v>
      </c>
      <c r="I85" s="11">
        <v>-53.1047344539721</v>
      </c>
      <c r="J85" s="13"/>
      <c r="K85" s="21"/>
      <c r="L85" s="11">
        <v>6</v>
      </c>
      <c r="M85" s="12" t="s">
        <v>224</v>
      </c>
      <c r="N85" s="12" t="s">
        <v>29</v>
      </c>
      <c r="O85" s="13"/>
      <c r="P85" s="13"/>
      <c r="Q85" s="13"/>
      <c r="R85" s="13"/>
      <c r="S85" s="12" t="s">
        <v>26</v>
      </c>
      <c r="T85" s="13"/>
      <c r="V85" s="13"/>
      <c r="W85" s="13"/>
      <c r="X85" s="13"/>
      <c r="Y85" s="14"/>
      <c r="Z85" s="13"/>
      <c r="AA85" s="14"/>
      <c r="AB85" s="14"/>
      <c r="AC85" s="13"/>
      <c r="AD85" s="13"/>
      <c r="AE85" s="14"/>
      <c r="AF85" s="13"/>
      <c r="AG85" s="14"/>
      <c r="AH85" s="13"/>
      <c r="AI85" s="13"/>
      <c r="AJ85" s="13"/>
      <c r="AK85" s="13"/>
    </row>
    <row r="86" spans="1:37" ht="19" customHeight="1">
      <c r="A86" s="11">
        <v>85</v>
      </c>
      <c r="B86" s="12" t="s">
        <v>19</v>
      </c>
      <c r="C86" s="13"/>
      <c r="D86" s="12" t="s">
        <v>20</v>
      </c>
      <c r="E86" s="12" t="s">
        <v>196</v>
      </c>
      <c r="F86" s="12" t="s">
        <v>22</v>
      </c>
      <c r="G86" s="11">
        <v>2009</v>
      </c>
      <c r="H86" s="11">
        <v>-31.444112473353599</v>
      </c>
      <c r="I86" s="11">
        <v>-53.1047344539721</v>
      </c>
      <c r="J86" s="13"/>
      <c r="K86" s="13"/>
      <c r="L86" s="11">
        <v>7</v>
      </c>
      <c r="M86" s="12" t="s">
        <v>225</v>
      </c>
      <c r="N86" s="12" t="s">
        <v>29</v>
      </c>
      <c r="O86" s="13"/>
      <c r="P86" s="13"/>
      <c r="Q86" s="13"/>
      <c r="R86" s="13"/>
      <c r="S86" s="12" t="s">
        <v>26</v>
      </c>
      <c r="T86" s="13"/>
      <c r="V86" s="13"/>
      <c r="W86" s="13"/>
      <c r="X86" s="13"/>
      <c r="Y86" s="14"/>
      <c r="Z86" s="13"/>
      <c r="AA86" s="14"/>
      <c r="AB86" s="14"/>
      <c r="AC86" s="13"/>
      <c r="AD86" s="13"/>
      <c r="AE86" s="14"/>
      <c r="AF86" s="13"/>
      <c r="AG86" s="14"/>
      <c r="AH86" s="13"/>
      <c r="AI86" s="13"/>
      <c r="AJ86" s="13"/>
      <c r="AK86" s="13"/>
    </row>
    <row r="87" spans="1:37" ht="19" customHeight="1">
      <c r="A87" s="11">
        <v>86</v>
      </c>
      <c r="B87" s="12" t="s">
        <v>19</v>
      </c>
      <c r="C87" s="13"/>
      <c r="D87" s="12" t="s">
        <v>20</v>
      </c>
      <c r="E87" s="12" t="s">
        <v>196</v>
      </c>
      <c r="F87" s="12" t="s">
        <v>22</v>
      </c>
      <c r="G87" s="11">
        <v>2009</v>
      </c>
      <c r="H87" s="11">
        <v>-31.444112473353599</v>
      </c>
      <c r="I87" s="11">
        <v>-53.1047344539721</v>
      </c>
      <c r="J87" s="13"/>
      <c r="K87" s="13"/>
      <c r="L87" s="11">
        <v>8</v>
      </c>
      <c r="M87" s="12" t="s">
        <v>226</v>
      </c>
      <c r="N87" s="12" t="s">
        <v>25</v>
      </c>
      <c r="O87" s="13"/>
      <c r="P87" s="13"/>
      <c r="Q87" s="13"/>
      <c r="R87" s="13"/>
      <c r="S87" s="12" t="s">
        <v>26</v>
      </c>
      <c r="T87" s="13"/>
      <c r="V87" s="13"/>
      <c r="W87" s="13"/>
      <c r="X87" s="13"/>
      <c r="Y87" s="14"/>
      <c r="Z87" s="13"/>
      <c r="AA87" s="14"/>
      <c r="AB87" s="14"/>
      <c r="AC87" s="13"/>
      <c r="AD87" s="13"/>
      <c r="AE87" s="14"/>
      <c r="AF87" s="13"/>
      <c r="AG87" s="14"/>
      <c r="AH87" s="13"/>
      <c r="AI87" s="13"/>
      <c r="AJ87" s="13"/>
      <c r="AK87" s="13"/>
    </row>
    <row r="88" spans="1:37" ht="19" customHeight="1">
      <c r="A88" s="11">
        <v>87</v>
      </c>
      <c r="B88" s="12" t="s">
        <v>19</v>
      </c>
      <c r="C88" s="13"/>
      <c r="D88" s="12" t="s">
        <v>20</v>
      </c>
      <c r="E88" s="12" t="s">
        <v>48</v>
      </c>
      <c r="F88" s="12" t="s">
        <v>22</v>
      </c>
      <c r="G88" s="11">
        <v>2009</v>
      </c>
      <c r="H88" s="11">
        <v>-27.900620875431901</v>
      </c>
      <c r="I88" s="11">
        <v>-53.314953910551402</v>
      </c>
      <c r="J88" s="13"/>
      <c r="K88" s="13"/>
      <c r="L88" s="11">
        <v>9</v>
      </c>
      <c r="M88" s="12" t="s">
        <v>227</v>
      </c>
      <c r="N88" s="12" t="s">
        <v>29</v>
      </c>
      <c r="O88" s="13"/>
      <c r="P88" s="13"/>
      <c r="Q88" s="13"/>
      <c r="R88" s="13"/>
      <c r="S88" s="12" t="s">
        <v>26</v>
      </c>
      <c r="T88" s="13"/>
      <c r="V88" s="13"/>
      <c r="W88" s="13"/>
      <c r="X88" s="13"/>
      <c r="Y88" s="14"/>
      <c r="Z88" s="13"/>
      <c r="AA88" s="14"/>
      <c r="AB88" s="14"/>
      <c r="AC88" s="13"/>
      <c r="AD88" s="13"/>
      <c r="AE88" s="14"/>
      <c r="AF88" s="13"/>
      <c r="AG88" s="14"/>
      <c r="AH88" s="13"/>
      <c r="AI88" s="13"/>
      <c r="AJ88" s="13"/>
      <c r="AK88" s="13"/>
    </row>
    <row r="89" spans="1:37" ht="19" customHeight="1">
      <c r="A89" s="11">
        <v>88</v>
      </c>
      <c r="B89" s="12" t="s">
        <v>19</v>
      </c>
      <c r="C89" s="13"/>
      <c r="D89" s="12" t="s">
        <v>20</v>
      </c>
      <c r="E89" s="12" t="s">
        <v>48</v>
      </c>
      <c r="F89" s="12" t="s">
        <v>22</v>
      </c>
      <c r="G89" s="11">
        <v>2009</v>
      </c>
      <c r="H89" s="11">
        <v>-27.900620875431901</v>
      </c>
      <c r="I89" s="11">
        <v>-53.314953910551402</v>
      </c>
      <c r="J89" s="13"/>
      <c r="K89" s="13"/>
      <c r="L89" s="11">
        <v>10</v>
      </c>
      <c r="M89" s="12" t="s">
        <v>228</v>
      </c>
      <c r="N89" s="12" t="s">
        <v>29</v>
      </c>
      <c r="O89" s="13"/>
      <c r="P89" s="13"/>
      <c r="Q89" s="13"/>
      <c r="R89" s="13"/>
      <c r="S89" s="12" t="s">
        <v>26</v>
      </c>
      <c r="T89" s="13"/>
      <c r="V89" s="13"/>
      <c r="W89" s="13"/>
      <c r="X89" s="13"/>
      <c r="Y89" s="14"/>
      <c r="Z89" s="13"/>
      <c r="AA89" s="14"/>
      <c r="AB89" s="14"/>
      <c r="AC89" s="13"/>
      <c r="AD89" s="13"/>
      <c r="AE89" s="14"/>
      <c r="AF89" s="13"/>
      <c r="AG89" s="14"/>
      <c r="AH89" s="13"/>
      <c r="AI89" s="13"/>
      <c r="AJ89" s="13"/>
      <c r="AK89" s="13"/>
    </row>
    <row r="90" spans="1:37" ht="19" customHeight="1">
      <c r="A90" s="11">
        <v>89</v>
      </c>
      <c r="B90" s="12" t="s">
        <v>19</v>
      </c>
      <c r="C90" s="13"/>
      <c r="D90" s="12" t="s">
        <v>20</v>
      </c>
      <c r="E90" s="12" t="s">
        <v>103</v>
      </c>
      <c r="F90" s="12" t="s">
        <v>22</v>
      </c>
      <c r="G90" s="11">
        <v>2009</v>
      </c>
      <c r="H90" s="13"/>
      <c r="I90" s="13"/>
      <c r="J90" s="13"/>
      <c r="K90" s="15"/>
      <c r="L90" s="11">
        <v>11</v>
      </c>
      <c r="M90" s="12" t="s">
        <v>229</v>
      </c>
      <c r="N90" s="12" t="s">
        <v>128</v>
      </c>
      <c r="O90" s="13"/>
      <c r="P90" s="13"/>
      <c r="Q90" s="13"/>
      <c r="R90" s="13"/>
      <c r="S90" s="12" t="s">
        <v>26</v>
      </c>
      <c r="T90" s="13"/>
      <c r="V90" s="13"/>
      <c r="W90" s="13"/>
      <c r="X90" s="13"/>
      <c r="Y90" s="14"/>
      <c r="Z90" s="13"/>
      <c r="AA90" s="14"/>
      <c r="AB90" s="14"/>
      <c r="AC90" s="13"/>
      <c r="AD90" s="13"/>
      <c r="AE90" s="14"/>
      <c r="AF90" s="13"/>
      <c r="AG90" s="14"/>
      <c r="AH90" s="13"/>
      <c r="AI90" s="13"/>
      <c r="AJ90" s="13"/>
      <c r="AK90" s="13"/>
    </row>
    <row r="91" spans="1:37" ht="19" customHeight="1">
      <c r="A91" s="11">
        <v>90</v>
      </c>
      <c r="B91" s="12" t="s">
        <v>19</v>
      </c>
      <c r="C91" s="13"/>
      <c r="D91" s="12" t="s">
        <v>20</v>
      </c>
      <c r="E91" s="12" t="s">
        <v>230</v>
      </c>
      <c r="F91" s="12" t="s">
        <v>22</v>
      </c>
      <c r="G91" s="11">
        <v>2009</v>
      </c>
      <c r="H91" s="11">
        <v>-28.4599067658751</v>
      </c>
      <c r="I91" s="11">
        <v>-52.819279492423398</v>
      </c>
      <c r="J91" s="16" t="s">
        <v>231</v>
      </c>
      <c r="K91" s="17" t="s">
        <v>50</v>
      </c>
      <c r="L91" s="32">
        <v>12</v>
      </c>
      <c r="M91" s="12" t="s">
        <v>232</v>
      </c>
      <c r="N91" s="12" t="s">
        <v>39</v>
      </c>
      <c r="O91" s="12" t="s">
        <v>128</v>
      </c>
      <c r="P91" s="13"/>
      <c r="Q91" s="13"/>
      <c r="R91" s="13"/>
      <c r="S91" s="12" t="s">
        <v>26</v>
      </c>
      <c r="T91" s="13"/>
      <c r="V91" s="13"/>
      <c r="W91" s="13"/>
      <c r="X91" s="13"/>
      <c r="Y91" s="14"/>
      <c r="Z91" s="13"/>
      <c r="AA91" s="14"/>
      <c r="AB91" s="14"/>
      <c r="AC91" s="13"/>
      <c r="AD91" s="13"/>
      <c r="AE91" s="14"/>
      <c r="AF91" s="13"/>
      <c r="AG91" s="14"/>
      <c r="AH91" s="13"/>
      <c r="AI91" s="13"/>
      <c r="AJ91" s="13"/>
      <c r="AK91" s="13"/>
    </row>
    <row r="92" spans="1:37" ht="19" customHeight="1">
      <c r="A92" s="11">
        <v>91</v>
      </c>
      <c r="B92" s="12" t="s">
        <v>19</v>
      </c>
      <c r="C92" s="13"/>
      <c r="D92" s="12" t="s">
        <v>20</v>
      </c>
      <c r="E92" s="12" t="s">
        <v>230</v>
      </c>
      <c r="F92" s="12" t="s">
        <v>22</v>
      </c>
      <c r="G92" s="11">
        <v>2009</v>
      </c>
      <c r="H92" s="11">
        <v>-28.4599067658751</v>
      </c>
      <c r="I92" s="11">
        <v>-52.819279492423398</v>
      </c>
      <c r="J92" s="13"/>
      <c r="K92" s="21"/>
      <c r="L92" s="11">
        <v>13</v>
      </c>
      <c r="M92" s="12" t="s">
        <v>233</v>
      </c>
      <c r="N92" s="12" t="s">
        <v>29</v>
      </c>
      <c r="O92" s="13"/>
      <c r="P92" s="13"/>
      <c r="Q92" s="13"/>
      <c r="R92" s="13"/>
      <c r="S92" s="12" t="s">
        <v>26</v>
      </c>
      <c r="T92" s="13"/>
      <c r="V92" s="13"/>
      <c r="W92" s="13"/>
      <c r="X92" s="13"/>
      <c r="Y92" s="14"/>
      <c r="Z92" s="13"/>
      <c r="AA92" s="14"/>
      <c r="AB92" s="14"/>
      <c r="AC92" s="13"/>
      <c r="AD92" s="13"/>
      <c r="AE92" s="14"/>
      <c r="AF92" s="13"/>
      <c r="AG92" s="14"/>
      <c r="AH92" s="13"/>
      <c r="AI92" s="13"/>
      <c r="AJ92" s="13"/>
      <c r="AK92" s="13"/>
    </row>
    <row r="93" spans="1:37" ht="19" customHeight="1">
      <c r="A93" s="11">
        <v>92</v>
      </c>
      <c r="B93" s="12" t="s">
        <v>19</v>
      </c>
      <c r="C93" s="13"/>
      <c r="D93" s="12" t="s">
        <v>20</v>
      </c>
      <c r="E93" s="12" t="s">
        <v>40</v>
      </c>
      <c r="F93" s="12" t="s">
        <v>22</v>
      </c>
      <c r="G93" s="11">
        <v>2009</v>
      </c>
      <c r="H93" s="11">
        <v>-28.502354395186401</v>
      </c>
      <c r="I93" s="11">
        <v>-50.936599164121098</v>
      </c>
      <c r="J93" s="13"/>
      <c r="K93" s="13"/>
      <c r="L93" s="11">
        <v>14</v>
      </c>
      <c r="M93" s="12" t="s">
        <v>234</v>
      </c>
      <c r="N93" s="12" t="s">
        <v>29</v>
      </c>
      <c r="O93" s="13"/>
      <c r="P93" s="13"/>
      <c r="Q93" s="13"/>
      <c r="R93" s="13"/>
      <c r="S93" s="12" t="s">
        <v>26</v>
      </c>
      <c r="T93" s="13"/>
      <c r="V93" s="13"/>
      <c r="W93" s="13"/>
      <c r="X93" s="13"/>
      <c r="Y93" s="14"/>
      <c r="Z93" s="13"/>
      <c r="AA93" s="14"/>
      <c r="AB93" s="14"/>
      <c r="AC93" s="13"/>
      <c r="AD93" s="13"/>
      <c r="AE93" s="14"/>
      <c r="AF93" s="13"/>
      <c r="AG93" s="14"/>
      <c r="AH93" s="13"/>
      <c r="AI93" s="13"/>
      <c r="AJ93" s="13"/>
      <c r="AK93" s="13"/>
    </row>
    <row r="94" spans="1:37" ht="19" customHeight="1">
      <c r="A94" s="11">
        <v>93</v>
      </c>
      <c r="B94" s="12" t="s">
        <v>19</v>
      </c>
      <c r="C94" s="13"/>
      <c r="D94" s="12" t="s">
        <v>20</v>
      </c>
      <c r="E94" s="12" t="s">
        <v>40</v>
      </c>
      <c r="F94" s="12" t="s">
        <v>22</v>
      </c>
      <c r="G94" s="11">
        <v>2009</v>
      </c>
      <c r="H94" s="11">
        <v>-28.502354395186401</v>
      </c>
      <c r="I94" s="11">
        <v>-50.936599164121098</v>
      </c>
      <c r="J94" s="12" t="s">
        <v>136</v>
      </c>
      <c r="K94" s="12" t="s">
        <v>36</v>
      </c>
      <c r="L94" s="11">
        <v>15</v>
      </c>
      <c r="M94" s="12" t="s">
        <v>235</v>
      </c>
      <c r="N94" s="12" t="s">
        <v>25</v>
      </c>
      <c r="O94" s="12" t="s">
        <v>25</v>
      </c>
      <c r="P94" s="13"/>
      <c r="Q94" s="13"/>
      <c r="R94" s="13"/>
      <c r="S94" s="12" t="s">
        <v>26</v>
      </c>
      <c r="T94" s="13"/>
      <c r="V94" s="13"/>
      <c r="W94" s="13"/>
      <c r="X94" s="13"/>
      <c r="Y94" s="14"/>
      <c r="Z94" s="13"/>
      <c r="AA94" s="14"/>
      <c r="AB94" s="14"/>
      <c r="AC94" s="13"/>
      <c r="AD94" s="13"/>
      <c r="AE94" s="14"/>
      <c r="AF94" s="13"/>
      <c r="AG94" s="14"/>
      <c r="AH94" s="13"/>
      <c r="AI94" s="13"/>
      <c r="AJ94" s="13"/>
      <c r="AK94" s="13"/>
    </row>
    <row r="95" spans="1:37" ht="19" customHeight="1">
      <c r="A95" s="11">
        <v>94</v>
      </c>
      <c r="B95" s="12" t="s">
        <v>19</v>
      </c>
      <c r="C95" s="13"/>
      <c r="D95" s="12" t="s">
        <v>20</v>
      </c>
      <c r="E95" s="12" t="s">
        <v>236</v>
      </c>
      <c r="F95" s="12" t="s">
        <v>22</v>
      </c>
      <c r="G95" s="11">
        <v>2009</v>
      </c>
      <c r="H95" s="11">
        <v>-28.061840839364301</v>
      </c>
      <c r="I95" s="11">
        <v>-52.675399446616503</v>
      </c>
      <c r="J95" s="13"/>
      <c r="K95" s="13"/>
      <c r="L95" s="11">
        <v>16</v>
      </c>
      <c r="M95" s="12" t="s">
        <v>237</v>
      </c>
      <c r="N95" s="12" t="s">
        <v>25</v>
      </c>
      <c r="O95" s="13"/>
      <c r="P95" s="13"/>
      <c r="Q95" s="13"/>
      <c r="R95" s="13"/>
      <c r="S95" s="12" t="s">
        <v>26</v>
      </c>
      <c r="T95" s="13"/>
      <c r="V95" s="13"/>
      <c r="W95" s="13"/>
      <c r="X95" s="13"/>
      <c r="Y95" s="14"/>
      <c r="Z95" s="13"/>
      <c r="AA95" s="14"/>
      <c r="AB95" s="14"/>
      <c r="AC95" s="13"/>
      <c r="AD95" s="13"/>
      <c r="AE95" s="14"/>
      <c r="AF95" s="13"/>
      <c r="AG95" s="14"/>
      <c r="AH95" s="13"/>
      <c r="AI95" s="13"/>
      <c r="AJ95" s="13"/>
      <c r="AK95" s="13"/>
    </row>
    <row r="96" spans="1:37" ht="19" customHeight="1">
      <c r="A96" s="11">
        <v>95</v>
      </c>
      <c r="B96" s="12" t="s">
        <v>19</v>
      </c>
      <c r="C96" s="13"/>
      <c r="D96" s="12" t="s">
        <v>20</v>
      </c>
      <c r="E96" s="12" t="s">
        <v>236</v>
      </c>
      <c r="F96" s="12" t="s">
        <v>22</v>
      </c>
      <c r="G96" s="11">
        <v>2009</v>
      </c>
      <c r="H96" s="11">
        <v>-28.061840839364301</v>
      </c>
      <c r="I96" s="11">
        <v>-52.675399446616503</v>
      </c>
      <c r="J96" s="13"/>
      <c r="K96" s="13"/>
      <c r="L96" s="11">
        <v>17</v>
      </c>
      <c r="M96" s="12" t="s">
        <v>238</v>
      </c>
      <c r="N96" s="12" t="s">
        <v>29</v>
      </c>
      <c r="O96" s="13"/>
      <c r="P96" s="13"/>
      <c r="Q96" s="13"/>
      <c r="R96" s="13"/>
      <c r="S96" s="12" t="s">
        <v>26</v>
      </c>
      <c r="T96" s="13"/>
      <c r="V96" s="13"/>
      <c r="W96" s="13"/>
      <c r="X96" s="13"/>
      <c r="Y96" s="14"/>
      <c r="Z96" s="13"/>
      <c r="AA96" s="14"/>
      <c r="AB96" s="14"/>
      <c r="AC96" s="13"/>
      <c r="AD96" s="13"/>
      <c r="AE96" s="14"/>
      <c r="AF96" s="13"/>
      <c r="AG96" s="14"/>
      <c r="AH96" s="13"/>
      <c r="AI96" s="13"/>
      <c r="AJ96" s="13"/>
      <c r="AK96" s="13"/>
    </row>
    <row r="97" spans="1:37" ht="19" customHeight="1">
      <c r="A97" s="11">
        <v>96</v>
      </c>
      <c r="B97" s="12" t="s">
        <v>19</v>
      </c>
      <c r="C97" s="13"/>
      <c r="D97" s="12" t="s">
        <v>20</v>
      </c>
      <c r="E97" s="12" t="s">
        <v>152</v>
      </c>
      <c r="F97" s="12" t="s">
        <v>22</v>
      </c>
      <c r="G97" s="11">
        <v>2009</v>
      </c>
      <c r="H97" s="11">
        <v>-29.2264491192748</v>
      </c>
      <c r="I97" s="11">
        <v>-53.683099614611002</v>
      </c>
      <c r="J97" s="13"/>
      <c r="K97" s="13"/>
      <c r="L97" s="11">
        <v>18</v>
      </c>
      <c r="M97" s="12" t="s">
        <v>239</v>
      </c>
      <c r="N97" s="12" t="s">
        <v>29</v>
      </c>
      <c r="O97" s="13"/>
      <c r="P97" s="13"/>
      <c r="Q97" s="13"/>
      <c r="R97" s="13"/>
      <c r="S97" s="12" t="s">
        <v>26</v>
      </c>
      <c r="T97" s="13"/>
      <c r="V97" s="13"/>
      <c r="W97" s="13"/>
      <c r="X97" s="13"/>
      <c r="Y97" s="14"/>
      <c r="Z97" s="13"/>
      <c r="AA97" s="14"/>
      <c r="AB97" s="14"/>
      <c r="AC97" s="13"/>
      <c r="AD97" s="13"/>
      <c r="AE97" s="14"/>
      <c r="AF97" s="13"/>
      <c r="AG97" s="14"/>
      <c r="AH97" s="13"/>
      <c r="AI97" s="13"/>
      <c r="AJ97" s="13"/>
      <c r="AK97" s="13"/>
    </row>
    <row r="98" spans="1:37" ht="19" customHeight="1">
      <c r="A98" s="11">
        <v>97</v>
      </c>
      <c r="B98" s="12" t="s">
        <v>19</v>
      </c>
      <c r="C98" s="13"/>
      <c r="D98" s="12" t="s">
        <v>20</v>
      </c>
      <c r="E98" s="12" t="s">
        <v>152</v>
      </c>
      <c r="F98" s="12" t="s">
        <v>22</v>
      </c>
      <c r="G98" s="11">
        <v>2009</v>
      </c>
      <c r="H98" s="11">
        <v>-29.2264491192748</v>
      </c>
      <c r="I98" s="11">
        <v>-53.683099614611002</v>
      </c>
      <c r="J98" s="13"/>
      <c r="K98" s="13"/>
      <c r="L98" s="11">
        <v>19</v>
      </c>
      <c r="M98" s="12" t="s">
        <v>240</v>
      </c>
      <c r="N98" s="12" t="s">
        <v>25</v>
      </c>
      <c r="O98" s="13"/>
      <c r="P98" s="13"/>
      <c r="Q98" s="13"/>
      <c r="R98" s="13"/>
      <c r="S98" s="12" t="s">
        <v>26</v>
      </c>
      <c r="T98" s="13"/>
      <c r="V98" s="13"/>
      <c r="W98" s="13"/>
      <c r="X98" s="13"/>
      <c r="Y98" s="14"/>
      <c r="Z98" s="13"/>
      <c r="AA98" s="14"/>
      <c r="AB98" s="14"/>
      <c r="AC98" s="13"/>
      <c r="AD98" s="13"/>
      <c r="AE98" s="14"/>
      <c r="AF98" s="13"/>
      <c r="AG98" s="14"/>
      <c r="AH98" s="13"/>
      <c r="AI98" s="13"/>
      <c r="AJ98" s="13"/>
      <c r="AK98" s="13"/>
    </row>
    <row r="99" spans="1:37" ht="19" customHeight="1">
      <c r="A99" s="11">
        <v>98</v>
      </c>
      <c r="B99" s="12" t="s">
        <v>19</v>
      </c>
      <c r="C99" s="13"/>
      <c r="D99" s="12" t="s">
        <v>20</v>
      </c>
      <c r="E99" s="12" t="s">
        <v>241</v>
      </c>
      <c r="F99" s="12" t="s">
        <v>22</v>
      </c>
      <c r="G99" s="11">
        <v>2009</v>
      </c>
      <c r="H99" s="11">
        <v>-28.560184625148398</v>
      </c>
      <c r="I99" s="11">
        <v>-52.747791788899903</v>
      </c>
      <c r="J99" s="13"/>
      <c r="K99" s="13"/>
      <c r="L99" s="11">
        <v>20</v>
      </c>
      <c r="M99" s="12" t="s">
        <v>242</v>
      </c>
      <c r="N99" s="12" t="s">
        <v>25</v>
      </c>
      <c r="O99" s="13"/>
      <c r="P99" s="13"/>
      <c r="Q99" s="13"/>
      <c r="R99" s="13"/>
      <c r="S99" s="12" t="s">
        <v>26</v>
      </c>
      <c r="T99" s="13"/>
      <c r="V99" s="13"/>
      <c r="W99" s="13"/>
      <c r="X99" s="13"/>
      <c r="Y99" s="14"/>
      <c r="Z99" s="13"/>
      <c r="AA99" s="14"/>
      <c r="AB99" s="14"/>
      <c r="AC99" s="13"/>
      <c r="AD99" s="13"/>
      <c r="AE99" s="14"/>
      <c r="AF99" s="13"/>
      <c r="AG99" s="14"/>
      <c r="AH99" s="13"/>
      <c r="AI99" s="13"/>
      <c r="AJ99" s="13"/>
      <c r="AK99" s="13"/>
    </row>
    <row r="100" spans="1:37" ht="19" customHeight="1">
      <c r="A100" s="11">
        <v>99</v>
      </c>
      <c r="B100" s="12" t="s">
        <v>19</v>
      </c>
      <c r="C100" s="13"/>
      <c r="D100" s="12" t="s">
        <v>20</v>
      </c>
      <c r="E100" s="12" t="s">
        <v>241</v>
      </c>
      <c r="F100" s="12" t="s">
        <v>22</v>
      </c>
      <c r="G100" s="11">
        <v>2009</v>
      </c>
      <c r="H100" s="11">
        <v>-28.560184625148398</v>
      </c>
      <c r="I100" s="11">
        <v>-52.747791788899903</v>
      </c>
      <c r="J100" s="13"/>
      <c r="K100" s="13"/>
      <c r="L100" s="11">
        <v>21</v>
      </c>
      <c r="M100" s="12" t="s">
        <v>243</v>
      </c>
      <c r="N100" s="12" t="s">
        <v>29</v>
      </c>
      <c r="O100" s="13"/>
      <c r="P100" s="13"/>
      <c r="Q100" s="13"/>
      <c r="R100" s="13"/>
      <c r="S100" s="12" t="s">
        <v>26</v>
      </c>
      <c r="T100" s="13"/>
      <c r="V100" s="13"/>
      <c r="W100" s="13"/>
      <c r="X100" s="13"/>
      <c r="Y100" s="14"/>
      <c r="Z100" s="13"/>
      <c r="AA100" s="14"/>
      <c r="AB100" s="14"/>
      <c r="AC100" s="13"/>
      <c r="AD100" s="13"/>
      <c r="AE100" s="14"/>
      <c r="AF100" s="13"/>
      <c r="AG100" s="14"/>
      <c r="AH100" s="13"/>
      <c r="AI100" s="13"/>
      <c r="AJ100" s="13"/>
      <c r="AK100" s="13"/>
    </row>
    <row r="101" spans="1:37" ht="19" customHeight="1">
      <c r="A101" s="11">
        <v>100</v>
      </c>
      <c r="B101" s="12" t="s">
        <v>19</v>
      </c>
      <c r="C101" s="13"/>
      <c r="D101" s="12" t="s">
        <v>20</v>
      </c>
      <c r="E101" s="12" t="s">
        <v>241</v>
      </c>
      <c r="F101" s="12" t="s">
        <v>22</v>
      </c>
      <c r="G101" s="11">
        <v>2009</v>
      </c>
      <c r="H101" s="11">
        <v>-28.560184625148398</v>
      </c>
      <c r="I101" s="11">
        <v>-52.747791788899903</v>
      </c>
      <c r="J101" s="13"/>
      <c r="K101" s="13"/>
      <c r="L101" s="11">
        <v>22</v>
      </c>
      <c r="M101" s="12" t="s">
        <v>244</v>
      </c>
      <c r="N101" s="12" t="s">
        <v>29</v>
      </c>
      <c r="O101" s="13"/>
      <c r="P101" s="13"/>
      <c r="Q101" s="13"/>
      <c r="R101" s="13"/>
      <c r="S101" s="12" t="s">
        <v>26</v>
      </c>
      <c r="T101" s="13"/>
      <c r="V101" s="13"/>
      <c r="W101" s="13"/>
      <c r="X101" s="13"/>
      <c r="Y101" s="14"/>
      <c r="Z101" s="13"/>
      <c r="AA101" s="14"/>
      <c r="AB101" s="14"/>
      <c r="AC101" s="13"/>
      <c r="AD101" s="13"/>
      <c r="AE101" s="14"/>
      <c r="AF101" s="13"/>
      <c r="AG101" s="14"/>
      <c r="AH101" s="13"/>
      <c r="AI101" s="13"/>
      <c r="AJ101" s="13"/>
      <c r="AK101" s="13"/>
    </row>
    <row r="102" spans="1:37" ht="19" customHeight="1">
      <c r="A102" s="11">
        <v>101</v>
      </c>
      <c r="B102" s="12" t="s">
        <v>19</v>
      </c>
      <c r="C102" s="13"/>
      <c r="D102" s="12" t="s">
        <v>20</v>
      </c>
      <c r="E102" s="12" t="s">
        <v>241</v>
      </c>
      <c r="F102" s="12" t="s">
        <v>22</v>
      </c>
      <c r="G102" s="11">
        <v>2009</v>
      </c>
      <c r="H102" s="11">
        <v>-28.560184625148398</v>
      </c>
      <c r="I102" s="11">
        <v>-52.747791788899903</v>
      </c>
      <c r="J102" s="13"/>
      <c r="K102" s="13"/>
      <c r="L102" s="11">
        <v>23</v>
      </c>
      <c r="M102" s="12" t="s">
        <v>245</v>
      </c>
      <c r="N102" s="12" t="s">
        <v>25</v>
      </c>
      <c r="O102" s="13"/>
      <c r="P102" s="13"/>
      <c r="Q102" s="13"/>
      <c r="R102" s="13"/>
      <c r="S102" s="12" t="s">
        <v>26</v>
      </c>
      <c r="T102" s="13"/>
      <c r="V102" s="13"/>
      <c r="W102" s="13"/>
      <c r="X102" s="13"/>
      <c r="Y102" s="14"/>
      <c r="Z102" s="13"/>
      <c r="AA102" s="14"/>
      <c r="AB102" s="14"/>
      <c r="AC102" s="13"/>
      <c r="AD102" s="13"/>
      <c r="AE102" s="14"/>
      <c r="AF102" s="13"/>
      <c r="AG102" s="14"/>
      <c r="AH102" s="13"/>
      <c r="AI102" s="13"/>
      <c r="AJ102" s="13"/>
      <c r="AK102" s="13"/>
    </row>
    <row r="103" spans="1:37" ht="19" customHeight="1">
      <c r="A103" s="11">
        <v>102</v>
      </c>
      <c r="B103" s="12" t="s">
        <v>19</v>
      </c>
      <c r="C103" s="13"/>
      <c r="D103" s="12" t="s">
        <v>20</v>
      </c>
      <c r="E103" s="12" t="s">
        <v>241</v>
      </c>
      <c r="F103" s="12" t="s">
        <v>22</v>
      </c>
      <c r="G103" s="11">
        <v>2009</v>
      </c>
      <c r="H103" s="11">
        <v>-28.560184625148398</v>
      </c>
      <c r="I103" s="11">
        <v>-52.747791788899903</v>
      </c>
      <c r="J103" s="13"/>
      <c r="K103" s="13"/>
      <c r="L103" s="11">
        <v>24</v>
      </c>
      <c r="M103" s="12" t="s">
        <v>246</v>
      </c>
      <c r="N103" s="12" t="s">
        <v>29</v>
      </c>
      <c r="O103" s="13"/>
      <c r="P103" s="13"/>
      <c r="Q103" s="13"/>
      <c r="R103" s="13"/>
      <c r="S103" s="12" t="s">
        <v>26</v>
      </c>
      <c r="T103" s="13"/>
      <c r="V103" s="13"/>
      <c r="W103" s="13"/>
      <c r="X103" s="13"/>
      <c r="Y103" s="14"/>
      <c r="Z103" s="13"/>
      <c r="AA103" s="14"/>
      <c r="AB103" s="14"/>
      <c r="AC103" s="13"/>
      <c r="AD103" s="13"/>
      <c r="AE103" s="14"/>
      <c r="AF103" s="13"/>
      <c r="AG103" s="14"/>
      <c r="AH103" s="13"/>
      <c r="AI103" s="13"/>
      <c r="AJ103" s="13"/>
      <c r="AK103" s="13"/>
    </row>
    <row r="104" spans="1:37" ht="19" customHeight="1">
      <c r="A104" s="11">
        <v>103</v>
      </c>
      <c r="B104" s="12" t="s">
        <v>19</v>
      </c>
      <c r="C104" s="13"/>
      <c r="D104" s="12" t="s">
        <v>20</v>
      </c>
      <c r="E104" s="12" t="s">
        <v>241</v>
      </c>
      <c r="F104" s="12" t="s">
        <v>22</v>
      </c>
      <c r="G104" s="11">
        <v>2009</v>
      </c>
      <c r="H104" s="11">
        <v>-28.560184625148398</v>
      </c>
      <c r="I104" s="11">
        <v>-52.747791788899903</v>
      </c>
      <c r="J104" s="13"/>
      <c r="K104" s="13"/>
      <c r="L104" s="11">
        <v>25</v>
      </c>
      <c r="M104" s="12" t="s">
        <v>247</v>
      </c>
      <c r="N104" s="12" t="s">
        <v>29</v>
      </c>
      <c r="O104" s="13"/>
      <c r="P104" s="13"/>
      <c r="Q104" s="13"/>
      <c r="R104" s="13"/>
      <c r="S104" s="12" t="s">
        <v>26</v>
      </c>
      <c r="T104" s="13"/>
      <c r="V104" s="13"/>
      <c r="W104" s="13"/>
      <c r="X104" s="13"/>
      <c r="Y104" s="14"/>
      <c r="Z104" s="13"/>
      <c r="AA104" s="14"/>
      <c r="AB104" s="14"/>
      <c r="AC104" s="13"/>
      <c r="AD104" s="13"/>
      <c r="AE104" s="14"/>
      <c r="AF104" s="13"/>
      <c r="AG104" s="14"/>
      <c r="AH104" s="13"/>
      <c r="AI104" s="13"/>
      <c r="AJ104" s="13"/>
      <c r="AK104" s="13"/>
    </row>
    <row r="105" spans="1:37" ht="19" customHeight="1">
      <c r="A105" s="11">
        <v>104</v>
      </c>
      <c r="B105" s="12" t="s">
        <v>19</v>
      </c>
      <c r="C105" s="13"/>
      <c r="D105" s="12" t="s">
        <v>20</v>
      </c>
      <c r="E105" s="12" t="s">
        <v>152</v>
      </c>
      <c r="F105" s="12" t="s">
        <v>22</v>
      </c>
      <c r="G105" s="11">
        <v>2009</v>
      </c>
      <c r="H105" s="11">
        <v>-29.2264491192748</v>
      </c>
      <c r="I105" s="11">
        <v>-53.683099614611002</v>
      </c>
      <c r="J105" s="13"/>
      <c r="K105" s="13"/>
      <c r="L105" s="11">
        <v>26</v>
      </c>
      <c r="M105" s="12" t="s">
        <v>248</v>
      </c>
      <c r="N105" s="12" t="s">
        <v>29</v>
      </c>
      <c r="O105" s="13"/>
      <c r="P105" s="13"/>
      <c r="Q105" s="13"/>
      <c r="R105" s="13"/>
      <c r="S105" s="12" t="s">
        <v>26</v>
      </c>
      <c r="T105" s="13"/>
      <c r="V105" s="13"/>
      <c r="W105" s="13"/>
      <c r="X105" s="13"/>
      <c r="Y105" s="14"/>
      <c r="Z105" s="13"/>
      <c r="AA105" s="14"/>
      <c r="AB105" s="14"/>
      <c r="AC105" s="13"/>
      <c r="AD105" s="13"/>
      <c r="AE105" s="14"/>
      <c r="AF105" s="13"/>
      <c r="AG105" s="14"/>
      <c r="AH105" s="13"/>
      <c r="AI105" s="13"/>
      <c r="AJ105" s="13"/>
      <c r="AK105" s="13"/>
    </row>
    <row r="106" spans="1:37" ht="19" customHeight="1">
      <c r="A106" s="11">
        <v>105</v>
      </c>
      <c r="B106" s="12" t="s">
        <v>19</v>
      </c>
      <c r="C106" s="13"/>
      <c r="D106" s="12" t="s">
        <v>20</v>
      </c>
      <c r="E106" s="12" t="s">
        <v>152</v>
      </c>
      <c r="F106" s="12" t="s">
        <v>22</v>
      </c>
      <c r="G106" s="11">
        <v>2009</v>
      </c>
      <c r="H106" s="11">
        <v>-29.2264491192748</v>
      </c>
      <c r="I106" s="11">
        <v>-53.683099614611002</v>
      </c>
      <c r="J106" s="13"/>
      <c r="K106" s="13"/>
      <c r="L106" s="11">
        <v>27</v>
      </c>
      <c r="M106" s="12" t="s">
        <v>249</v>
      </c>
      <c r="N106" s="12" t="s">
        <v>29</v>
      </c>
      <c r="O106" s="13"/>
      <c r="P106" s="13"/>
      <c r="Q106" s="13"/>
      <c r="R106" s="13"/>
      <c r="S106" s="12" t="s">
        <v>26</v>
      </c>
      <c r="T106" s="13"/>
      <c r="V106" s="13"/>
      <c r="W106" s="13"/>
      <c r="X106" s="13"/>
      <c r="Y106" s="14"/>
      <c r="Z106" s="13"/>
      <c r="AA106" s="14"/>
      <c r="AB106" s="14"/>
      <c r="AC106" s="13"/>
      <c r="AD106" s="13"/>
      <c r="AE106" s="14"/>
      <c r="AF106" s="13"/>
      <c r="AG106" s="14"/>
      <c r="AH106" s="13"/>
      <c r="AI106" s="13"/>
      <c r="AJ106" s="13"/>
      <c r="AK106" s="13"/>
    </row>
    <row r="107" spans="1:37" ht="19" customHeight="1">
      <c r="A107" s="11">
        <v>106</v>
      </c>
      <c r="B107" s="12" t="s">
        <v>19</v>
      </c>
      <c r="C107" s="13"/>
      <c r="D107" s="12" t="s">
        <v>20</v>
      </c>
      <c r="E107" s="12" t="s">
        <v>115</v>
      </c>
      <c r="F107" s="12" t="s">
        <v>22</v>
      </c>
      <c r="G107" s="11">
        <v>2009</v>
      </c>
      <c r="H107" s="11">
        <v>-28.2617671279049</v>
      </c>
      <c r="I107" s="11">
        <v>-52.407095092617197</v>
      </c>
      <c r="J107" s="13"/>
      <c r="K107" s="13"/>
      <c r="L107" s="11">
        <v>28</v>
      </c>
      <c r="M107" s="12" t="s">
        <v>250</v>
      </c>
      <c r="N107" s="12" t="s">
        <v>29</v>
      </c>
      <c r="O107" s="13"/>
      <c r="P107" s="13"/>
      <c r="Q107" s="13"/>
      <c r="R107" s="13"/>
      <c r="S107" s="12" t="s">
        <v>26</v>
      </c>
      <c r="T107" s="13"/>
      <c r="V107" s="13"/>
      <c r="W107" s="13"/>
      <c r="X107" s="13"/>
      <c r="Y107" s="14"/>
      <c r="Z107" s="13"/>
      <c r="AA107" s="14"/>
      <c r="AB107" s="14"/>
      <c r="AC107" s="13"/>
      <c r="AD107" s="13"/>
      <c r="AE107" s="14"/>
      <c r="AF107" s="13"/>
      <c r="AG107" s="14"/>
      <c r="AH107" s="13"/>
      <c r="AI107" s="13"/>
      <c r="AJ107" s="13"/>
      <c r="AK107" s="13"/>
    </row>
    <row r="108" spans="1:37" ht="19" customHeight="1">
      <c r="A108" s="11">
        <v>107</v>
      </c>
      <c r="B108" s="12" t="s">
        <v>19</v>
      </c>
      <c r="C108" s="13"/>
      <c r="D108" s="12" t="s">
        <v>20</v>
      </c>
      <c r="E108" s="12" t="s">
        <v>103</v>
      </c>
      <c r="F108" s="12" t="s">
        <v>22</v>
      </c>
      <c r="G108" s="11">
        <v>2009</v>
      </c>
      <c r="H108" s="13"/>
      <c r="I108" s="13"/>
      <c r="J108" s="13"/>
      <c r="K108" s="13"/>
      <c r="L108" s="11">
        <v>29</v>
      </c>
      <c r="M108" s="12" t="s">
        <v>251</v>
      </c>
      <c r="N108" s="12" t="s">
        <v>128</v>
      </c>
      <c r="O108" s="13"/>
      <c r="P108" s="13"/>
      <c r="Q108" s="13"/>
      <c r="R108" s="13"/>
      <c r="S108" s="12" t="s">
        <v>26</v>
      </c>
      <c r="T108" s="13"/>
      <c r="V108" s="13"/>
      <c r="W108" s="13"/>
      <c r="X108" s="13"/>
      <c r="Y108" s="14"/>
      <c r="Z108" s="13"/>
      <c r="AA108" s="14"/>
      <c r="AB108" s="14"/>
      <c r="AC108" s="13"/>
      <c r="AD108" s="13"/>
      <c r="AE108" s="14"/>
      <c r="AF108" s="13"/>
      <c r="AG108" s="14"/>
      <c r="AH108" s="13"/>
      <c r="AI108" s="13"/>
      <c r="AJ108" s="13"/>
      <c r="AK108" s="13"/>
    </row>
    <row r="109" spans="1:37" ht="19" customHeight="1">
      <c r="A109" s="11">
        <v>108</v>
      </c>
      <c r="B109" s="12" t="s">
        <v>19</v>
      </c>
      <c r="C109" s="13"/>
      <c r="D109" s="12" t="s">
        <v>20</v>
      </c>
      <c r="E109" s="12" t="s">
        <v>103</v>
      </c>
      <c r="F109" s="12" t="s">
        <v>22</v>
      </c>
      <c r="G109" s="11">
        <v>2009</v>
      </c>
      <c r="H109" s="13"/>
      <c r="I109" s="13"/>
      <c r="J109" s="13"/>
      <c r="K109" s="13"/>
      <c r="L109" s="11">
        <v>30</v>
      </c>
      <c r="M109" s="12" t="s">
        <v>252</v>
      </c>
      <c r="N109" s="12" t="s">
        <v>128</v>
      </c>
      <c r="O109" s="13"/>
      <c r="P109" s="13"/>
      <c r="Q109" s="13"/>
      <c r="R109" s="13"/>
      <c r="S109" s="12" t="s">
        <v>26</v>
      </c>
      <c r="T109" s="13"/>
      <c r="V109" s="13"/>
      <c r="W109" s="13"/>
      <c r="X109" s="13"/>
      <c r="Y109" s="14"/>
      <c r="Z109" s="13"/>
      <c r="AA109" s="14"/>
      <c r="AB109" s="14"/>
      <c r="AC109" s="13"/>
      <c r="AD109" s="13"/>
      <c r="AE109" s="14"/>
      <c r="AF109" s="13"/>
      <c r="AG109" s="14"/>
      <c r="AH109" s="13"/>
      <c r="AI109" s="13"/>
      <c r="AJ109" s="13"/>
      <c r="AK109" s="13"/>
    </row>
    <row r="110" spans="1:37" ht="19" customHeight="1">
      <c r="A110" s="11">
        <v>109</v>
      </c>
      <c r="B110" s="12" t="s">
        <v>19</v>
      </c>
      <c r="C110" s="13"/>
      <c r="D110" s="12" t="s">
        <v>20</v>
      </c>
      <c r="E110" s="12" t="s">
        <v>103</v>
      </c>
      <c r="F110" s="12" t="s">
        <v>22</v>
      </c>
      <c r="G110" s="11">
        <v>2009</v>
      </c>
      <c r="H110" s="13"/>
      <c r="I110" s="13"/>
      <c r="J110" s="13"/>
      <c r="K110" s="13"/>
      <c r="L110" s="11">
        <v>31</v>
      </c>
      <c r="M110" s="12" t="s">
        <v>253</v>
      </c>
      <c r="N110" s="12" t="s">
        <v>128</v>
      </c>
      <c r="O110" s="13"/>
      <c r="P110" s="13"/>
      <c r="Q110" s="13"/>
      <c r="R110" s="13"/>
      <c r="S110" s="12" t="s">
        <v>26</v>
      </c>
      <c r="T110" s="13"/>
      <c r="V110" s="13"/>
      <c r="W110" s="13"/>
      <c r="X110" s="13"/>
      <c r="Y110" s="14"/>
      <c r="Z110" s="13"/>
      <c r="AA110" s="14"/>
      <c r="AB110" s="14"/>
      <c r="AC110" s="13"/>
      <c r="AD110" s="13"/>
      <c r="AE110" s="14"/>
      <c r="AF110" s="13"/>
      <c r="AG110" s="14"/>
      <c r="AH110" s="13"/>
      <c r="AI110" s="13"/>
      <c r="AJ110" s="13"/>
      <c r="AK110" s="13"/>
    </row>
    <row r="111" spans="1:37" ht="19" customHeight="1">
      <c r="A111" s="11">
        <v>110</v>
      </c>
      <c r="B111" s="12" t="s">
        <v>19</v>
      </c>
      <c r="C111" s="13"/>
      <c r="D111" s="12" t="s">
        <v>20</v>
      </c>
      <c r="E111" s="12" t="s">
        <v>230</v>
      </c>
      <c r="F111" s="12" t="s">
        <v>22</v>
      </c>
      <c r="G111" s="11">
        <v>2009</v>
      </c>
      <c r="H111" s="11">
        <v>-28.4599067658751</v>
      </c>
      <c r="I111" s="11">
        <v>-52.819279492423398</v>
      </c>
      <c r="J111" s="13"/>
      <c r="K111" s="13"/>
      <c r="L111" s="11">
        <v>32</v>
      </c>
      <c r="M111" s="12" t="s">
        <v>254</v>
      </c>
      <c r="N111" s="12" t="s">
        <v>29</v>
      </c>
      <c r="O111" s="13"/>
      <c r="P111" s="13"/>
      <c r="Q111" s="13"/>
      <c r="R111" s="13"/>
      <c r="S111" s="12" t="s">
        <v>26</v>
      </c>
      <c r="T111" s="13"/>
      <c r="V111" s="13"/>
      <c r="W111" s="13"/>
      <c r="X111" s="13"/>
      <c r="Y111" s="14"/>
      <c r="Z111" s="13"/>
      <c r="AA111" s="14"/>
      <c r="AB111" s="14"/>
      <c r="AC111" s="13"/>
      <c r="AD111" s="13"/>
      <c r="AE111" s="14"/>
      <c r="AF111" s="13"/>
      <c r="AG111" s="14"/>
      <c r="AH111" s="13"/>
      <c r="AI111" s="13"/>
      <c r="AJ111" s="13"/>
      <c r="AK111" s="13"/>
    </row>
    <row r="112" spans="1:37" ht="19" customHeight="1">
      <c r="A112" s="11">
        <v>111</v>
      </c>
      <c r="B112" s="12" t="s">
        <v>19</v>
      </c>
      <c r="C112" s="13"/>
      <c r="D112" s="12" t="s">
        <v>20</v>
      </c>
      <c r="E112" s="12" t="s">
        <v>40</v>
      </c>
      <c r="F112" s="12" t="s">
        <v>22</v>
      </c>
      <c r="G112" s="11">
        <v>2009</v>
      </c>
      <c r="H112" s="11">
        <v>-28.502354395186401</v>
      </c>
      <c r="I112" s="11">
        <v>-50.936599164121098</v>
      </c>
      <c r="J112" s="13"/>
      <c r="K112" s="13"/>
      <c r="L112" s="11">
        <v>33</v>
      </c>
      <c r="M112" s="12" t="s">
        <v>255</v>
      </c>
      <c r="N112" s="12" t="s">
        <v>29</v>
      </c>
      <c r="O112" s="13"/>
      <c r="P112" s="13"/>
      <c r="Q112" s="13"/>
      <c r="R112" s="13"/>
      <c r="S112" s="12" t="s">
        <v>26</v>
      </c>
      <c r="T112" s="13"/>
      <c r="V112" s="13"/>
      <c r="W112" s="13"/>
      <c r="X112" s="13"/>
      <c r="Y112" s="14"/>
      <c r="Z112" s="13"/>
      <c r="AA112" s="14"/>
      <c r="AB112" s="14"/>
      <c r="AC112" s="13"/>
      <c r="AD112" s="13"/>
      <c r="AE112" s="14"/>
      <c r="AF112" s="13"/>
      <c r="AG112" s="14"/>
      <c r="AH112" s="13"/>
      <c r="AI112" s="13"/>
      <c r="AJ112" s="13"/>
      <c r="AK112" s="13"/>
    </row>
    <row r="113" spans="1:37" ht="19" customHeight="1">
      <c r="A113" s="11">
        <v>112</v>
      </c>
      <c r="B113" s="12" t="s">
        <v>19</v>
      </c>
      <c r="C113" s="13"/>
      <c r="D113" s="12" t="s">
        <v>20</v>
      </c>
      <c r="E113" s="12" t="s">
        <v>40</v>
      </c>
      <c r="F113" s="12" t="s">
        <v>22</v>
      </c>
      <c r="G113" s="11">
        <v>2009</v>
      </c>
      <c r="H113" s="11">
        <v>-28.502354395186401</v>
      </c>
      <c r="I113" s="11">
        <v>-50.936599164121098</v>
      </c>
      <c r="J113" s="13"/>
      <c r="K113" s="13"/>
      <c r="L113" s="11">
        <v>34</v>
      </c>
      <c r="M113" s="12" t="s">
        <v>256</v>
      </c>
      <c r="N113" s="12" t="s">
        <v>29</v>
      </c>
      <c r="O113" s="13"/>
      <c r="P113" s="13"/>
      <c r="Q113" s="13"/>
      <c r="R113" s="13"/>
      <c r="S113" s="12" t="s">
        <v>26</v>
      </c>
      <c r="T113" s="13"/>
      <c r="V113" s="13"/>
      <c r="W113" s="13"/>
      <c r="X113" s="13"/>
      <c r="Y113" s="14"/>
      <c r="Z113" s="13"/>
      <c r="AA113" s="14"/>
      <c r="AB113" s="14"/>
      <c r="AC113" s="13"/>
      <c r="AD113" s="13"/>
      <c r="AE113" s="14"/>
      <c r="AF113" s="13"/>
      <c r="AG113" s="14"/>
      <c r="AH113" s="13"/>
      <c r="AI113" s="13"/>
      <c r="AJ113" s="13"/>
      <c r="AK113" s="13"/>
    </row>
    <row r="114" spans="1:37" ht="19" customHeight="1">
      <c r="A114" s="11">
        <v>113</v>
      </c>
      <c r="B114" s="12" t="s">
        <v>19</v>
      </c>
      <c r="C114" s="13"/>
      <c r="D114" s="12" t="s">
        <v>20</v>
      </c>
      <c r="E114" s="12" t="s">
        <v>40</v>
      </c>
      <c r="F114" s="12" t="s">
        <v>22</v>
      </c>
      <c r="G114" s="11">
        <v>2009</v>
      </c>
      <c r="H114" s="11">
        <v>-28.502354395186401</v>
      </c>
      <c r="I114" s="11">
        <v>-50.936599164121098</v>
      </c>
      <c r="J114" s="13"/>
      <c r="K114" s="13"/>
      <c r="L114" s="11">
        <v>35</v>
      </c>
      <c r="M114" s="12" t="s">
        <v>257</v>
      </c>
      <c r="N114" s="12" t="s">
        <v>29</v>
      </c>
      <c r="O114" s="13"/>
      <c r="P114" s="13"/>
      <c r="Q114" s="13"/>
      <c r="R114" s="13"/>
      <c r="S114" s="12" t="s">
        <v>26</v>
      </c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spans="1:37" ht="18" customHeight="1">
      <c r="S115" s="1"/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L1" workbookViewId="0">
      <selection activeCell="L1" sqref="A1:XFD1"/>
    </sheetView>
  </sheetViews>
  <sheetFormatPr baseColWidth="10" defaultRowHeight="14" x14ac:dyDescent="0"/>
  <cols>
    <col min="5" max="5" width="22.5" customWidth="1"/>
    <col min="8" max="8" width="20" customWidth="1"/>
    <col min="9" max="9" width="11.6640625" bestFit="1" customWidth="1"/>
  </cols>
  <sheetData>
    <row r="1" spans="1:22" ht="45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 t="s">
        <v>5</v>
      </c>
      <c r="G1" s="166" t="s">
        <v>258</v>
      </c>
      <c r="H1" s="166" t="s">
        <v>7</v>
      </c>
      <c r="I1" s="166" t="s">
        <v>8</v>
      </c>
      <c r="J1" s="166" t="s">
        <v>259</v>
      </c>
      <c r="K1" s="166" t="s">
        <v>10</v>
      </c>
      <c r="L1" s="166" t="s">
        <v>11</v>
      </c>
      <c r="M1" s="166" t="s">
        <v>12</v>
      </c>
      <c r="N1" s="166" t="s">
        <v>260</v>
      </c>
      <c r="O1" s="166" t="s">
        <v>14</v>
      </c>
      <c r="P1" s="166" t="s">
        <v>15</v>
      </c>
      <c r="Q1" s="166" t="s">
        <v>16</v>
      </c>
      <c r="R1" s="166" t="s">
        <v>17</v>
      </c>
      <c r="S1" s="166" t="s">
        <v>1573</v>
      </c>
      <c r="T1" s="166" t="s">
        <v>1572</v>
      </c>
      <c r="U1" s="171" t="s">
        <v>1574</v>
      </c>
      <c r="V1" s="166" t="s">
        <v>261</v>
      </c>
    </row>
    <row r="2" spans="1:22" ht="18">
      <c r="A2" s="167">
        <v>1</v>
      </c>
      <c r="B2" s="168" t="s">
        <v>422</v>
      </c>
      <c r="C2" s="169" t="s">
        <v>423</v>
      </c>
      <c r="D2" s="167" t="s">
        <v>1575</v>
      </c>
      <c r="E2" s="167" t="s">
        <v>1703</v>
      </c>
      <c r="F2" s="167" t="s">
        <v>1576</v>
      </c>
      <c r="G2" s="167">
        <v>2007</v>
      </c>
      <c r="H2" s="170">
        <v>37.924999999999997</v>
      </c>
      <c r="I2" s="172">
        <v>-87.224100000000007</v>
      </c>
      <c r="J2" s="167" t="s">
        <v>49</v>
      </c>
      <c r="K2" s="167" t="s">
        <v>1577</v>
      </c>
      <c r="L2" s="168" t="s">
        <v>1578</v>
      </c>
      <c r="M2" s="167" t="s">
        <v>1579</v>
      </c>
      <c r="N2" s="167" t="s">
        <v>29</v>
      </c>
      <c r="O2" s="167" t="s">
        <v>1577</v>
      </c>
      <c r="P2" s="167"/>
      <c r="Q2" s="167"/>
      <c r="R2" s="167"/>
      <c r="S2" s="167" t="s">
        <v>1580</v>
      </c>
      <c r="T2" s="167"/>
      <c r="V2" s="167"/>
    </row>
    <row r="3" spans="1:22" ht="18">
      <c r="A3" s="167">
        <v>2</v>
      </c>
      <c r="B3" s="168" t="s">
        <v>422</v>
      </c>
      <c r="C3" s="169" t="s">
        <v>423</v>
      </c>
      <c r="D3" s="167" t="s">
        <v>1575</v>
      </c>
      <c r="E3" s="167" t="s">
        <v>1703</v>
      </c>
      <c r="F3" s="167" t="s">
        <v>1576</v>
      </c>
      <c r="G3" s="167">
        <v>2007</v>
      </c>
      <c r="H3" s="170">
        <v>37.924999999999997</v>
      </c>
      <c r="I3" s="172">
        <v>-87.224100000000007</v>
      </c>
      <c r="J3" s="167" t="s">
        <v>49</v>
      </c>
      <c r="K3" s="167" t="s">
        <v>1577</v>
      </c>
      <c r="L3" s="168" t="s">
        <v>1581</v>
      </c>
      <c r="M3" s="167" t="s">
        <v>1582</v>
      </c>
      <c r="N3" s="167" t="s">
        <v>29</v>
      </c>
      <c r="O3" s="167" t="s">
        <v>1577</v>
      </c>
      <c r="P3" s="167"/>
      <c r="Q3" s="167"/>
      <c r="R3" s="167"/>
      <c r="S3" s="167" t="s">
        <v>1580</v>
      </c>
      <c r="T3" s="167"/>
      <c r="V3" s="167"/>
    </row>
    <row r="4" spans="1:22" ht="18">
      <c r="A4" s="167">
        <v>3</v>
      </c>
      <c r="B4" s="168" t="s">
        <v>422</v>
      </c>
      <c r="C4" s="169" t="s">
        <v>423</v>
      </c>
      <c r="D4" s="167" t="s">
        <v>1575</v>
      </c>
      <c r="E4" s="167" t="s">
        <v>1703</v>
      </c>
      <c r="F4" s="167" t="s">
        <v>1576</v>
      </c>
      <c r="G4" s="167">
        <v>2007</v>
      </c>
      <c r="H4" s="170">
        <v>37.924999999999997</v>
      </c>
      <c r="I4" s="172">
        <v>-87.224100000000007</v>
      </c>
      <c r="J4" s="167" t="s">
        <v>49</v>
      </c>
      <c r="K4" s="167" t="s">
        <v>1577</v>
      </c>
      <c r="L4" s="168" t="s">
        <v>1583</v>
      </c>
      <c r="M4" s="167" t="s">
        <v>1584</v>
      </c>
      <c r="N4" s="167" t="s">
        <v>29</v>
      </c>
      <c r="O4" s="167" t="s">
        <v>1577</v>
      </c>
      <c r="P4" s="167"/>
      <c r="Q4" s="167"/>
      <c r="R4" s="167"/>
      <c r="S4" s="167" t="s">
        <v>1580</v>
      </c>
      <c r="T4" s="167"/>
      <c r="V4" s="167"/>
    </row>
    <row r="5" spans="1:22" ht="18">
      <c r="A5" s="167">
        <v>4</v>
      </c>
      <c r="B5" s="168" t="s">
        <v>422</v>
      </c>
      <c r="C5" s="169" t="s">
        <v>423</v>
      </c>
      <c r="D5" s="167" t="s">
        <v>1575</v>
      </c>
      <c r="E5" s="167" t="s">
        <v>1703</v>
      </c>
      <c r="F5" s="167" t="s">
        <v>1576</v>
      </c>
      <c r="G5" s="167">
        <v>2007</v>
      </c>
      <c r="H5" s="170">
        <v>37.924999999999997</v>
      </c>
      <c r="I5" s="172">
        <v>-87.224100000000007</v>
      </c>
      <c r="J5" s="167" t="s">
        <v>49</v>
      </c>
      <c r="K5" s="167" t="s">
        <v>1577</v>
      </c>
      <c r="L5" s="168" t="s">
        <v>1585</v>
      </c>
      <c r="M5" s="167" t="s">
        <v>1586</v>
      </c>
      <c r="N5" s="167" t="s">
        <v>29</v>
      </c>
      <c r="O5" s="167" t="s">
        <v>1577</v>
      </c>
      <c r="P5" s="167"/>
      <c r="Q5" s="167"/>
      <c r="R5" s="167"/>
      <c r="S5" s="167" t="s">
        <v>1580</v>
      </c>
      <c r="T5" s="167"/>
      <c r="V5" s="167"/>
    </row>
    <row r="6" spans="1:22" ht="18">
      <c r="A6" s="167">
        <v>5</v>
      </c>
      <c r="B6" s="168" t="s">
        <v>422</v>
      </c>
      <c r="C6" s="169" t="s">
        <v>423</v>
      </c>
      <c r="D6" s="167" t="s">
        <v>1575</v>
      </c>
      <c r="E6" s="167" t="s">
        <v>1703</v>
      </c>
      <c r="F6" s="167" t="s">
        <v>1576</v>
      </c>
      <c r="G6" s="167">
        <v>2007</v>
      </c>
      <c r="H6" s="170">
        <v>37.924999999999997</v>
      </c>
      <c r="I6" s="172">
        <v>-87.224100000000007</v>
      </c>
      <c r="J6" s="167" t="s">
        <v>49</v>
      </c>
      <c r="K6" s="167" t="s">
        <v>1577</v>
      </c>
      <c r="L6" s="168" t="s">
        <v>1587</v>
      </c>
      <c r="M6" s="167" t="s">
        <v>1588</v>
      </c>
      <c r="N6" s="167" t="s">
        <v>29</v>
      </c>
      <c r="O6" s="167" t="s">
        <v>1577</v>
      </c>
      <c r="P6" s="167"/>
      <c r="Q6" s="167"/>
      <c r="R6" s="167"/>
      <c r="S6" s="167" t="s">
        <v>1580</v>
      </c>
      <c r="T6" s="167"/>
      <c r="V6" s="167"/>
    </row>
    <row r="7" spans="1:22" ht="18">
      <c r="A7" s="167">
        <v>6</v>
      </c>
      <c r="B7" s="168" t="s">
        <v>422</v>
      </c>
      <c r="C7" s="169" t="s">
        <v>423</v>
      </c>
      <c r="D7" s="167" t="s">
        <v>1575</v>
      </c>
      <c r="E7" s="167" t="s">
        <v>1703</v>
      </c>
      <c r="F7" s="167" t="s">
        <v>1576</v>
      </c>
      <c r="G7" s="167">
        <v>2007</v>
      </c>
      <c r="H7" s="170">
        <v>37.924999999999997</v>
      </c>
      <c r="I7" s="172">
        <v>-87.224100000000007</v>
      </c>
      <c r="J7" s="167" t="s">
        <v>49</v>
      </c>
      <c r="K7" s="167" t="s">
        <v>1577</v>
      </c>
      <c r="L7" s="168" t="s">
        <v>1589</v>
      </c>
      <c r="M7" s="167" t="s">
        <v>1590</v>
      </c>
      <c r="N7" s="167" t="s">
        <v>29</v>
      </c>
      <c r="O7" s="167" t="s">
        <v>1577</v>
      </c>
      <c r="P7" s="167"/>
      <c r="Q7" s="167"/>
      <c r="R7" s="167"/>
      <c r="S7" s="167" t="s">
        <v>1580</v>
      </c>
      <c r="T7" s="167"/>
      <c r="V7" s="167"/>
    </row>
    <row r="8" spans="1:22" ht="18">
      <c r="A8" s="167">
        <v>7</v>
      </c>
      <c r="B8" s="168" t="s">
        <v>422</v>
      </c>
      <c r="C8" s="169" t="s">
        <v>423</v>
      </c>
      <c r="D8" s="167" t="s">
        <v>1575</v>
      </c>
      <c r="E8" s="167" t="s">
        <v>1703</v>
      </c>
      <c r="F8" s="167" t="s">
        <v>1576</v>
      </c>
      <c r="G8" s="167">
        <v>2007</v>
      </c>
      <c r="H8" s="170">
        <v>37.924999999999997</v>
      </c>
      <c r="I8" s="172">
        <v>-87.224100000000007</v>
      </c>
      <c r="J8" s="167" t="s">
        <v>49</v>
      </c>
      <c r="K8" s="167" t="s">
        <v>1577</v>
      </c>
      <c r="L8" s="168" t="s">
        <v>1591</v>
      </c>
      <c r="M8" s="167" t="s">
        <v>1592</v>
      </c>
      <c r="N8" s="167" t="s">
        <v>29</v>
      </c>
      <c r="O8" s="167" t="s">
        <v>1577</v>
      </c>
      <c r="P8" s="167"/>
      <c r="Q8" s="167"/>
      <c r="R8" s="167"/>
      <c r="S8" s="167" t="s">
        <v>1580</v>
      </c>
      <c r="T8" s="167"/>
      <c r="V8" s="167"/>
    </row>
    <row r="9" spans="1:22" ht="18">
      <c r="A9" s="167">
        <v>8</v>
      </c>
      <c r="B9" s="168" t="s">
        <v>422</v>
      </c>
      <c r="C9" s="169" t="s">
        <v>423</v>
      </c>
      <c r="D9" s="167" t="s">
        <v>1575</v>
      </c>
      <c r="E9" s="167" t="s">
        <v>1703</v>
      </c>
      <c r="F9" s="167" t="s">
        <v>1576</v>
      </c>
      <c r="G9" s="167">
        <v>2007</v>
      </c>
      <c r="H9" s="170">
        <v>37.924999999999997</v>
      </c>
      <c r="I9" s="172">
        <v>-87.224100000000007</v>
      </c>
      <c r="J9" s="167" t="s">
        <v>49</v>
      </c>
      <c r="K9" s="167" t="s">
        <v>1577</v>
      </c>
      <c r="L9" s="168" t="s">
        <v>1593</v>
      </c>
      <c r="M9" s="167" t="s">
        <v>1594</v>
      </c>
      <c r="N9" s="167" t="s">
        <v>29</v>
      </c>
      <c r="O9" s="167" t="s">
        <v>1577</v>
      </c>
      <c r="P9" s="167"/>
      <c r="Q9" s="167"/>
      <c r="R9" s="167"/>
      <c r="S9" s="167" t="s">
        <v>1580</v>
      </c>
      <c r="T9" s="167"/>
      <c r="V9" s="167"/>
    </row>
    <row r="10" spans="1:22" ht="18">
      <c r="A10" s="167">
        <v>9</v>
      </c>
      <c r="B10" s="168" t="s">
        <v>422</v>
      </c>
      <c r="C10" s="169" t="s">
        <v>423</v>
      </c>
      <c r="D10" s="167" t="s">
        <v>1575</v>
      </c>
      <c r="E10" s="167" t="s">
        <v>1703</v>
      </c>
      <c r="F10" s="167" t="s">
        <v>1576</v>
      </c>
      <c r="G10" s="167">
        <v>2007</v>
      </c>
      <c r="H10" s="170">
        <v>37.924999999999997</v>
      </c>
      <c r="I10" s="172">
        <v>-87.224100000000007</v>
      </c>
      <c r="J10" s="167" t="s">
        <v>49</v>
      </c>
      <c r="K10" s="167" t="s">
        <v>1577</v>
      </c>
      <c r="L10" s="168" t="s">
        <v>1595</v>
      </c>
      <c r="M10" s="167" t="s">
        <v>1596</v>
      </c>
      <c r="N10" s="167" t="s">
        <v>29</v>
      </c>
      <c r="O10" s="167" t="s">
        <v>1577</v>
      </c>
      <c r="P10" s="167"/>
      <c r="Q10" s="167"/>
      <c r="R10" s="167"/>
      <c r="S10" s="167" t="s">
        <v>1580</v>
      </c>
      <c r="T10" s="167"/>
      <c r="V10" s="167"/>
    </row>
    <row r="11" spans="1:22" ht="18">
      <c r="A11" s="167">
        <v>10</v>
      </c>
      <c r="B11" s="168" t="s">
        <v>422</v>
      </c>
      <c r="C11" s="169" t="s">
        <v>423</v>
      </c>
      <c r="D11" s="167" t="s">
        <v>1575</v>
      </c>
      <c r="E11" s="167" t="s">
        <v>1703</v>
      </c>
      <c r="F11" s="167" t="s">
        <v>1576</v>
      </c>
      <c r="G11" s="167">
        <v>2007</v>
      </c>
      <c r="H11" s="170">
        <v>37.924999999999997</v>
      </c>
      <c r="I11" s="172">
        <v>-87.224100000000007</v>
      </c>
      <c r="J11" s="167" t="s">
        <v>49</v>
      </c>
      <c r="K11" s="167" t="s">
        <v>1577</v>
      </c>
      <c r="L11" s="168" t="s">
        <v>1597</v>
      </c>
      <c r="M11" s="167" t="s">
        <v>1598</v>
      </c>
      <c r="N11" s="167" t="s">
        <v>29</v>
      </c>
      <c r="O11" s="167" t="s">
        <v>1577</v>
      </c>
      <c r="P11" s="167"/>
      <c r="Q11" s="167"/>
      <c r="R11" s="167"/>
      <c r="S11" s="167" t="s">
        <v>1580</v>
      </c>
      <c r="T11" s="167"/>
      <c r="V11" s="167"/>
    </row>
    <row r="12" spans="1:22" ht="18">
      <c r="A12" s="167">
        <v>11</v>
      </c>
      <c r="B12" s="168" t="s">
        <v>422</v>
      </c>
      <c r="C12" s="169" t="s">
        <v>423</v>
      </c>
      <c r="D12" s="167" t="s">
        <v>1575</v>
      </c>
      <c r="E12" s="167" t="s">
        <v>1703</v>
      </c>
      <c r="F12" s="167" t="s">
        <v>1576</v>
      </c>
      <c r="G12" s="167">
        <v>2007</v>
      </c>
      <c r="H12" s="170">
        <v>37.924999999999997</v>
      </c>
      <c r="I12" s="172">
        <v>-87.224100000000007</v>
      </c>
      <c r="J12" s="167" t="s">
        <v>49</v>
      </c>
      <c r="K12" s="167" t="s">
        <v>1577</v>
      </c>
      <c r="L12" s="168" t="s">
        <v>1599</v>
      </c>
      <c r="M12" s="167" t="s">
        <v>1600</v>
      </c>
      <c r="N12" s="167" t="s">
        <v>29</v>
      </c>
      <c r="O12" s="167" t="s">
        <v>1577</v>
      </c>
      <c r="P12" s="167"/>
      <c r="Q12" s="167"/>
      <c r="R12" s="167"/>
      <c r="S12" s="167" t="s">
        <v>1580</v>
      </c>
      <c r="T12" s="167"/>
      <c r="V12" s="167"/>
    </row>
    <row r="13" spans="1:22" ht="18">
      <c r="A13" s="167">
        <v>12</v>
      </c>
      <c r="B13" s="168" t="s">
        <v>422</v>
      </c>
      <c r="C13" s="169" t="s">
        <v>423</v>
      </c>
      <c r="D13" s="167" t="s">
        <v>1575</v>
      </c>
      <c r="E13" s="167" t="s">
        <v>1703</v>
      </c>
      <c r="F13" s="167" t="s">
        <v>1576</v>
      </c>
      <c r="G13" s="167">
        <v>2007</v>
      </c>
      <c r="H13" s="170">
        <v>37.924999999999997</v>
      </c>
      <c r="I13" s="172">
        <v>-87.224100000000007</v>
      </c>
      <c r="J13" s="167" t="s">
        <v>49</v>
      </c>
      <c r="K13" s="167" t="s">
        <v>1577</v>
      </c>
      <c r="L13" s="168" t="s">
        <v>1601</v>
      </c>
      <c r="M13" s="167" t="s">
        <v>1602</v>
      </c>
      <c r="N13" s="167" t="s">
        <v>29</v>
      </c>
      <c r="O13" s="167" t="s">
        <v>1577</v>
      </c>
      <c r="P13" s="167"/>
      <c r="Q13" s="167"/>
      <c r="R13" s="167"/>
      <c r="S13" s="167" t="s">
        <v>1580</v>
      </c>
      <c r="T13" s="167"/>
      <c r="V13" s="167"/>
    </row>
    <row r="14" spans="1:22" ht="18">
      <c r="A14" s="167">
        <v>13</v>
      </c>
      <c r="B14" s="168" t="s">
        <v>422</v>
      </c>
      <c r="C14" s="169" t="s">
        <v>423</v>
      </c>
      <c r="D14" s="167" t="s">
        <v>1575</v>
      </c>
      <c r="E14" s="167" t="s">
        <v>1704</v>
      </c>
      <c r="F14" s="167" t="s">
        <v>1576</v>
      </c>
      <c r="G14" s="167">
        <v>2007</v>
      </c>
      <c r="H14" s="167">
        <v>37.771900000000002</v>
      </c>
      <c r="I14" s="172">
        <v>-87.111099999999993</v>
      </c>
      <c r="J14" s="167" t="s">
        <v>49</v>
      </c>
      <c r="K14" s="167" t="s">
        <v>1577</v>
      </c>
      <c r="L14" s="168" t="s">
        <v>1603</v>
      </c>
      <c r="M14" s="167" t="s">
        <v>1604</v>
      </c>
      <c r="N14" s="167" t="s">
        <v>29</v>
      </c>
      <c r="O14" s="167" t="s">
        <v>1577</v>
      </c>
      <c r="P14" s="167"/>
      <c r="Q14" s="167"/>
      <c r="R14" s="167"/>
      <c r="S14" s="167" t="s">
        <v>1580</v>
      </c>
      <c r="T14" s="167"/>
      <c r="V14" s="167"/>
    </row>
    <row r="15" spans="1:22" ht="18">
      <c r="A15" s="167">
        <v>14</v>
      </c>
      <c r="B15" s="168" t="s">
        <v>422</v>
      </c>
      <c r="C15" s="169" t="s">
        <v>423</v>
      </c>
      <c r="D15" s="167" t="s">
        <v>1575</v>
      </c>
      <c r="E15" s="167" t="s">
        <v>1704</v>
      </c>
      <c r="F15" s="167" t="s">
        <v>1576</v>
      </c>
      <c r="G15" s="167">
        <v>2007</v>
      </c>
      <c r="H15" s="167">
        <v>37.771900000000002</v>
      </c>
      <c r="I15" s="172">
        <v>-87.111099999999993</v>
      </c>
      <c r="J15" s="167" t="s">
        <v>49</v>
      </c>
      <c r="K15" s="167" t="s">
        <v>1577</v>
      </c>
      <c r="L15" s="168" t="s">
        <v>1605</v>
      </c>
      <c r="M15" s="167" t="s">
        <v>1606</v>
      </c>
      <c r="N15" s="167" t="s">
        <v>29</v>
      </c>
      <c r="O15" s="167" t="s">
        <v>1577</v>
      </c>
      <c r="P15" s="167"/>
      <c r="Q15" s="167"/>
      <c r="R15" s="167"/>
      <c r="S15" s="167" t="s">
        <v>1580</v>
      </c>
      <c r="T15" s="167"/>
      <c r="V15" s="167"/>
    </row>
    <row r="16" spans="1:22" ht="18">
      <c r="A16" s="167">
        <v>15</v>
      </c>
      <c r="B16" s="168" t="s">
        <v>422</v>
      </c>
      <c r="C16" s="169" t="s">
        <v>423</v>
      </c>
      <c r="D16" s="167" t="s">
        <v>1575</v>
      </c>
      <c r="E16" s="167" t="s">
        <v>1705</v>
      </c>
      <c r="F16" s="167" t="s">
        <v>1576</v>
      </c>
      <c r="G16" s="167">
        <v>2007</v>
      </c>
      <c r="H16" s="167">
        <v>36.869799999999998</v>
      </c>
      <c r="I16" s="172">
        <v>-86.862099999999998</v>
      </c>
      <c r="J16" s="167" t="s">
        <v>49</v>
      </c>
      <c r="K16" s="167" t="s">
        <v>1577</v>
      </c>
      <c r="L16" s="168" t="s">
        <v>1607</v>
      </c>
      <c r="M16" s="167" t="s">
        <v>1608</v>
      </c>
      <c r="N16" s="167" t="s">
        <v>29</v>
      </c>
      <c r="O16" s="167" t="s">
        <v>1577</v>
      </c>
      <c r="P16" s="167"/>
      <c r="Q16" s="167"/>
      <c r="R16" s="167"/>
      <c r="S16" s="167" t="s">
        <v>1580</v>
      </c>
      <c r="T16" s="167"/>
      <c r="V16" s="167"/>
    </row>
    <row r="17" spans="1:22" ht="18">
      <c r="A17" s="167">
        <v>16</v>
      </c>
      <c r="B17" s="168" t="s">
        <v>422</v>
      </c>
      <c r="C17" s="169" t="s">
        <v>423</v>
      </c>
      <c r="D17" s="167" t="s">
        <v>1575</v>
      </c>
      <c r="E17" s="167" t="s">
        <v>1705</v>
      </c>
      <c r="F17" s="167" t="s">
        <v>1576</v>
      </c>
      <c r="G17" s="167">
        <v>2007</v>
      </c>
      <c r="H17" s="167">
        <v>36.869799999999998</v>
      </c>
      <c r="I17" s="172">
        <v>-86.862099999999998</v>
      </c>
      <c r="J17" s="167" t="s">
        <v>49</v>
      </c>
      <c r="K17" s="167" t="s">
        <v>1577</v>
      </c>
      <c r="L17" s="168" t="s">
        <v>1609</v>
      </c>
      <c r="M17" s="167" t="s">
        <v>1610</v>
      </c>
      <c r="N17" s="167" t="s">
        <v>29</v>
      </c>
      <c r="O17" s="167" t="s">
        <v>1577</v>
      </c>
      <c r="P17" s="167"/>
      <c r="Q17" s="167"/>
      <c r="R17" s="167"/>
      <c r="S17" s="167" t="s">
        <v>1580</v>
      </c>
      <c r="T17" s="167"/>
      <c r="V17" s="167"/>
    </row>
    <row r="18" spans="1:22" ht="18">
      <c r="A18" s="167">
        <v>17</v>
      </c>
      <c r="B18" s="168" t="s">
        <v>422</v>
      </c>
      <c r="C18" s="169" t="s">
        <v>423</v>
      </c>
      <c r="D18" s="167" t="s">
        <v>1575</v>
      </c>
      <c r="E18" s="167" t="s">
        <v>1705</v>
      </c>
      <c r="F18" s="167" t="s">
        <v>1576</v>
      </c>
      <c r="G18" s="167">
        <v>2007</v>
      </c>
      <c r="H18" s="167">
        <v>36.869799999999998</v>
      </c>
      <c r="I18" s="172">
        <v>-86.862099999999998</v>
      </c>
      <c r="J18" s="167" t="s">
        <v>49</v>
      </c>
      <c r="K18" s="167" t="s">
        <v>1577</v>
      </c>
      <c r="L18" s="168" t="s">
        <v>1611</v>
      </c>
      <c r="M18" s="167" t="s">
        <v>1612</v>
      </c>
      <c r="N18" s="167" t="s">
        <v>29</v>
      </c>
      <c r="O18" s="167" t="s">
        <v>1577</v>
      </c>
      <c r="P18" s="167"/>
      <c r="Q18" s="167"/>
      <c r="R18" s="167"/>
      <c r="S18" s="167" t="s">
        <v>1580</v>
      </c>
      <c r="T18" s="167"/>
      <c r="V18" s="167"/>
    </row>
    <row r="19" spans="1:22" ht="18">
      <c r="A19" s="167">
        <v>18</v>
      </c>
      <c r="B19" s="168" t="s">
        <v>422</v>
      </c>
      <c r="C19" s="169" t="s">
        <v>423</v>
      </c>
      <c r="D19" s="167" t="s">
        <v>1575</v>
      </c>
      <c r="E19" s="167" t="s">
        <v>1705</v>
      </c>
      <c r="F19" s="167" t="s">
        <v>1576</v>
      </c>
      <c r="G19" s="167">
        <v>2007</v>
      </c>
      <c r="H19" s="167">
        <v>36.869799999999998</v>
      </c>
      <c r="I19" s="172">
        <v>-86.862099999999998</v>
      </c>
      <c r="J19" s="167" t="s">
        <v>49</v>
      </c>
      <c r="K19" s="167" t="s">
        <v>1577</v>
      </c>
      <c r="L19" s="168" t="s">
        <v>1613</v>
      </c>
      <c r="M19" s="167" t="s">
        <v>1614</v>
      </c>
      <c r="N19" s="167" t="s">
        <v>29</v>
      </c>
      <c r="O19" s="167" t="s">
        <v>1577</v>
      </c>
      <c r="P19" s="167"/>
      <c r="Q19" s="167"/>
      <c r="R19" s="167"/>
      <c r="S19" s="167" t="s">
        <v>1580</v>
      </c>
      <c r="T19" s="167"/>
      <c r="V19" s="167"/>
    </row>
    <row r="20" spans="1:22" ht="18">
      <c r="A20" s="167">
        <v>19</v>
      </c>
      <c r="B20" s="168" t="s">
        <v>422</v>
      </c>
      <c r="C20" s="169" t="s">
        <v>423</v>
      </c>
      <c r="D20" s="167" t="s">
        <v>1575</v>
      </c>
      <c r="E20" s="167" t="s">
        <v>1705</v>
      </c>
      <c r="F20" s="167" t="s">
        <v>1576</v>
      </c>
      <c r="G20" s="167">
        <v>2007</v>
      </c>
      <c r="H20" s="167">
        <v>36.869799999999998</v>
      </c>
      <c r="I20" s="172">
        <v>-86.862099999999998</v>
      </c>
      <c r="J20" s="167" t="s">
        <v>49</v>
      </c>
      <c r="K20" s="167" t="s">
        <v>1577</v>
      </c>
      <c r="L20" s="168" t="s">
        <v>1615</v>
      </c>
      <c r="M20" s="167" t="s">
        <v>1616</v>
      </c>
      <c r="N20" s="167" t="s">
        <v>29</v>
      </c>
      <c r="O20" s="167" t="s">
        <v>1577</v>
      </c>
      <c r="P20" s="167"/>
      <c r="Q20" s="167"/>
      <c r="R20" s="167"/>
      <c r="S20" s="167" t="s">
        <v>1580</v>
      </c>
      <c r="T20" s="167"/>
      <c r="V20" s="167"/>
    </row>
    <row r="21" spans="1:22" ht="18">
      <c r="A21" s="167">
        <v>20</v>
      </c>
      <c r="B21" s="168" t="s">
        <v>422</v>
      </c>
      <c r="C21" s="169" t="s">
        <v>423</v>
      </c>
      <c r="D21" s="167" t="s">
        <v>1575</v>
      </c>
      <c r="E21" s="167" t="s">
        <v>1705</v>
      </c>
      <c r="F21" s="167" t="s">
        <v>1576</v>
      </c>
      <c r="G21" s="167">
        <v>2007</v>
      </c>
      <c r="H21" s="167">
        <v>36.869799999999998</v>
      </c>
      <c r="I21" s="172">
        <v>-86.862099999999998</v>
      </c>
      <c r="J21" s="167" t="s">
        <v>49</v>
      </c>
      <c r="K21" s="167" t="s">
        <v>1577</v>
      </c>
      <c r="L21" s="168" t="s">
        <v>1617</v>
      </c>
      <c r="M21" s="167" t="s">
        <v>1618</v>
      </c>
      <c r="N21" s="167" t="s">
        <v>29</v>
      </c>
      <c r="O21" s="167" t="s">
        <v>1577</v>
      </c>
      <c r="P21" s="167"/>
      <c r="Q21" s="167"/>
      <c r="R21" s="167"/>
      <c r="S21" s="167" t="s">
        <v>1580</v>
      </c>
      <c r="T21" s="167"/>
      <c r="V21" s="167"/>
    </row>
    <row r="22" spans="1:22" ht="18">
      <c r="A22" s="167">
        <v>21</v>
      </c>
      <c r="B22" s="168" t="s">
        <v>422</v>
      </c>
      <c r="C22" s="169" t="s">
        <v>423</v>
      </c>
      <c r="D22" s="167" t="s">
        <v>1575</v>
      </c>
      <c r="E22" s="167" t="s">
        <v>1705</v>
      </c>
      <c r="F22" s="167" t="s">
        <v>1576</v>
      </c>
      <c r="G22" s="167">
        <v>2007</v>
      </c>
      <c r="H22" s="167">
        <v>36.869799999999998</v>
      </c>
      <c r="I22" s="172">
        <v>-86.862099999999998</v>
      </c>
      <c r="J22" s="167" t="s">
        <v>49</v>
      </c>
      <c r="K22" s="167" t="s">
        <v>1577</v>
      </c>
      <c r="L22" s="168" t="s">
        <v>1619</v>
      </c>
      <c r="M22" s="167" t="s">
        <v>1620</v>
      </c>
      <c r="N22" s="167" t="s">
        <v>29</v>
      </c>
      <c r="O22" s="167" t="s">
        <v>1577</v>
      </c>
      <c r="P22" s="167"/>
      <c r="Q22" s="167"/>
      <c r="R22" s="167"/>
      <c r="S22" s="167" t="s">
        <v>1580</v>
      </c>
      <c r="T22" s="167"/>
      <c r="V22" s="167"/>
    </row>
    <row r="23" spans="1:22" ht="18">
      <c r="A23" s="167">
        <v>22</v>
      </c>
      <c r="B23" s="168" t="s">
        <v>422</v>
      </c>
      <c r="C23" s="169" t="s">
        <v>423</v>
      </c>
      <c r="D23" s="167" t="s">
        <v>1575</v>
      </c>
      <c r="E23" s="167" t="s">
        <v>1705</v>
      </c>
      <c r="F23" s="167" t="s">
        <v>1576</v>
      </c>
      <c r="G23" s="167">
        <v>2007</v>
      </c>
      <c r="H23" s="167">
        <v>36.869799999999998</v>
      </c>
      <c r="I23" s="172">
        <v>-86.862099999999998</v>
      </c>
      <c r="J23" s="167" t="s">
        <v>49</v>
      </c>
      <c r="K23" s="167" t="s">
        <v>1577</v>
      </c>
      <c r="L23" s="168" t="s">
        <v>1621</v>
      </c>
      <c r="M23" s="167" t="s">
        <v>1622</v>
      </c>
      <c r="N23" s="167" t="s">
        <v>29</v>
      </c>
      <c r="O23" s="167" t="s">
        <v>1577</v>
      </c>
      <c r="P23" s="167"/>
      <c r="Q23" s="167"/>
      <c r="R23" s="167"/>
      <c r="S23" s="167" t="s">
        <v>1580</v>
      </c>
      <c r="T23" s="167"/>
      <c r="V23" s="167"/>
    </row>
    <row r="24" spans="1:22" ht="18">
      <c r="A24" s="167">
        <v>23</v>
      </c>
      <c r="B24" s="168" t="s">
        <v>422</v>
      </c>
      <c r="C24" s="169" t="s">
        <v>423</v>
      </c>
      <c r="D24" s="167" t="s">
        <v>1575</v>
      </c>
      <c r="E24" s="167" t="s">
        <v>1706</v>
      </c>
      <c r="F24" s="167" t="s">
        <v>1576</v>
      </c>
      <c r="G24" s="167">
        <v>2007</v>
      </c>
      <c r="H24" s="167">
        <v>38.040500000000002</v>
      </c>
      <c r="I24" s="172">
        <v>-84.503699999999995</v>
      </c>
      <c r="J24" s="167" t="s">
        <v>49</v>
      </c>
      <c r="K24" s="167" t="s">
        <v>1577</v>
      </c>
      <c r="L24" s="168" t="s">
        <v>1623</v>
      </c>
      <c r="M24" s="167" t="s">
        <v>1624</v>
      </c>
      <c r="N24" s="167" t="s">
        <v>29</v>
      </c>
      <c r="O24" s="167" t="s">
        <v>1577</v>
      </c>
      <c r="P24" s="167"/>
      <c r="Q24" s="167"/>
      <c r="R24" s="167"/>
      <c r="S24" s="167" t="s">
        <v>1580</v>
      </c>
      <c r="T24" s="167"/>
      <c r="V24" s="167"/>
    </row>
    <row r="25" spans="1:22" ht="18">
      <c r="A25" s="167">
        <v>24</v>
      </c>
      <c r="B25" s="168" t="s">
        <v>422</v>
      </c>
      <c r="C25" s="169" t="s">
        <v>423</v>
      </c>
      <c r="D25" s="167" t="s">
        <v>1575</v>
      </c>
      <c r="E25" s="167" t="s">
        <v>1706</v>
      </c>
      <c r="F25" s="167" t="s">
        <v>1576</v>
      </c>
      <c r="G25" s="167">
        <v>2007</v>
      </c>
      <c r="H25" s="167">
        <v>38.040500000000002</v>
      </c>
      <c r="I25" s="172">
        <v>-84.503699999999995</v>
      </c>
      <c r="J25" s="167" t="s">
        <v>49</v>
      </c>
      <c r="K25" s="167" t="s">
        <v>1577</v>
      </c>
      <c r="L25" s="168" t="s">
        <v>1625</v>
      </c>
      <c r="M25" s="167" t="s">
        <v>1626</v>
      </c>
      <c r="N25" s="167" t="s">
        <v>29</v>
      </c>
      <c r="O25" s="167" t="s">
        <v>1577</v>
      </c>
      <c r="P25" s="167"/>
      <c r="Q25" s="167"/>
      <c r="R25" s="167"/>
      <c r="S25" s="167" t="s">
        <v>1580</v>
      </c>
      <c r="T25" s="167"/>
      <c r="V25" s="167"/>
    </row>
    <row r="26" spans="1:22" ht="18">
      <c r="A26" s="167">
        <v>25</v>
      </c>
      <c r="B26" s="168" t="s">
        <v>422</v>
      </c>
      <c r="C26" s="169" t="s">
        <v>423</v>
      </c>
      <c r="D26" s="167" t="s">
        <v>1575</v>
      </c>
      <c r="E26" s="167" t="s">
        <v>1706</v>
      </c>
      <c r="F26" s="167" t="s">
        <v>1576</v>
      </c>
      <c r="G26" s="167">
        <v>2007</v>
      </c>
      <c r="H26" s="167">
        <v>38.040500000000002</v>
      </c>
      <c r="I26" s="172">
        <v>-84.503699999999995</v>
      </c>
      <c r="J26" s="167" t="s">
        <v>49</v>
      </c>
      <c r="K26" s="167" t="s">
        <v>1577</v>
      </c>
      <c r="L26" s="168" t="s">
        <v>1627</v>
      </c>
      <c r="M26" s="167" t="s">
        <v>1628</v>
      </c>
      <c r="N26" s="167" t="s">
        <v>29</v>
      </c>
      <c r="O26" s="167" t="s">
        <v>1577</v>
      </c>
      <c r="P26" s="167"/>
      <c r="Q26" s="167"/>
      <c r="R26" s="167"/>
      <c r="S26" s="167" t="s">
        <v>1580</v>
      </c>
      <c r="T26" s="167"/>
      <c r="V26" s="167"/>
    </row>
    <row r="27" spans="1:22" ht="18">
      <c r="A27" s="167">
        <v>26</v>
      </c>
      <c r="B27" s="168" t="s">
        <v>422</v>
      </c>
      <c r="C27" s="169" t="s">
        <v>423</v>
      </c>
      <c r="D27" s="167" t="s">
        <v>1575</v>
      </c>
      <c r="E27" s="167" t="s">
        <v>1706</v>
      </c>
      <c r="F27" s="167" t="s">
        <v>1576</v>
      </c>
      <c r="G27" s="167">
        <v>2007</v>
      </c>
      <c r="H27" s="167">
        <v>38.040500000000002</v>
      </c>
      <c r="I27" s="172">
        <v>-84.503699999999995</v>
      </c>
      <c r="J27" s="167" t="s">
        <v>49</v>
      </c>
      <c r="K27" s="167" t="s">
        <v>1577</v>
      </c>
      <c r="L27" s="168" t="s">
        <v>1629</v>
      </c>
      <c r="M27" s="167" t="s">
        <v>1630</v>
      </c>
      <c r="N27" s="167" t="s">
        <v>29</v>
      </c>
      <c r="O27" s="167" t="s">
        <v>1577</v>
      </c>
      <c r="P27" s="167"/>
      <c r="Q27" s="167"/>
      <c r="R27" s="167"/>
      <c r="S27" s="167" t="s">
        <v>1580</v>
      </c>
      <c r="T27" s="167"/>
      <c r="V27" s="167"/>
    </row>
    <row r="28" spans="1:22" ht="18">
      <c r="A28" s="167">
        <v>27</v>
      </c>
      <c r="B28" s="168" t="s">
        <v>422</v>
      </c>
      <c r="C28" s="169" t="s">
        <v>423</v>
      </c>
      <c r="D28" s="167" t="s">
        <v>1575</v>
      </c>
      <c r="E28" s="167" t="s">
        <v>1706</v>
      </c>
      <c r="F28" s="167" t="s">
        <v>1576</v>
      </c>
      <c r="G28" s="167">
        <v>2007</v>
      </c>
      <c r="H28" s="167">
        <v>38.040500000000002</v>
      </c>
      <c r="I28" s="172">
        <v>-84.503699999999995</v>
      </c>
      <c r="J28" s="167" t="s">
        <v>49</v>
      </c>
      <c r="K28" s="167" t="s">
        <v>1577</v>
      </c>
      <c r="L28" s="168" t="s">
        <v>1631</v>
      </c>
      <c r="M28" s="167" t="s">
        <v>1632</v>
      </c>
      <c r="N28" s="167" t="s">
        <v>29</v>
      </c>
      <c r="O28" s="167" t="s">
        <v>1577</v>
      </c>
      <c r="P28" s="167"/>
      <c r="Q28" s="167"/>
      <c r="R28" s="167"/>
      <c r="S28" s="167" t="s">
        <v>1580</v>
      </c>
      <c r="T28" s="167"/>
      <c r="V28" s="167"/>
    </row>
    <row r="29" spans="1:22" ht="18">
      <c r="A29" s="167">
        <v>28</v>
      </c>
      <c r="B29" s="168" t="s">
        <v>422</v>
      </c>
      <c r="C29" s="169" t="s">
        <v>423</v>
      </c>
      <c r="D29" s="167" t="s">
        <v>1575</v>
      </c>
      <c r="E29" s="167" t="s">
        <v>1706</v>
      </c>
      <c r="F29" s="167" t="s">
        <v>1576</v>
      </c>
      <c r="G29" s="167">
        <v>2007</v>
      </c>
      <c r="H29" s="167">
        <v>38.040500000000002</v>
      </c>
      <c r="I29" s="172">
        <v>-84.503699999999995</v>
      </c>
      <c r="J29" s="167" t="s">
        <v>49</v>
      </c>
      <c r="K29" s="167" t="s">
        <v>1577</v>
      </c>
      <c r="L29" s="168" t="s">
        <v>1633</v>
      </c>
      <c r="M29" s="167" t="s">
        <v>1634</v>
      </c>
      <c r="N29" s="167" t="s">
        <v>29</v>
      </c>
      <c r="O29" s="167" t="s">
        <v>1577</v>
      </c>
      <c r="P29" s="167"/>
      <c r="Q29" s="167"/>
      <c r="R29" s="167"/>
      <c r="S29" s="167" t="s">
        <v>1580</v>
      </c>
      <c r="T29" s="167"/>
      <c r="V29" s="167"/>
    </row>
    <row r="30" spans="1:22" ht="18">
      <c r="A30" s="167">
        <v>29</v>
      </c>
      <c r="B30" s="168" t="s">
        <v>422</v>
      </c>
      <c r="C30" s="169" t="s">
        <v>423</v>
      </c>
      <c r="D30" s="167" t="s">
        <v>1575</v>
      </c>
      <c r="E30" s="167" t="s">
        <v>1706</v>
      </c>
      <c r="F30" s="167" t="s">
        <v>1576</v>
      </c>
      <c r="G30" s="167">
        <v>2007</v>
      </c>
      <c r="H30" s="167">
        <v>38.040500000000002</v>
      </c>
      <c r="I30" s="172">
        <v>-84.503699999999995</v>
      </c>
      <c r="J30" s="167" t="s">
        <v>49</v>
      </c>
      <c r="K30" s="167" t="s">
        <v>1577</v>
      </c>
      <c r="L30" s="168" t="s">
        <v>1635</v>
      </c>
      <c r="M30" s="167" t="s">
        <v>1636</v>
      </c>
      <c r="N30" s="167" t="s">
        <v>29</v>
      </c>
      <c r="O30" s="167" t="s">
        <v>1577</v>
      </c>
      <c r="P30" s="167"/>
      <c r="Q30" s="167"/>
      <c r="R30" s="167"/>
      <c r="S30" s="167" t="s">
        <v>1580</v>
      </c>
      <c r="T30" s="167"/>
      <c r="V30" s="167"/>
    </row>
    <row r="31" spans="1:22" ht="18">
      <c r="A31" s="167">
        <v>30</v>
      </c>
      <c r="B31" s="168" t="s">
        <v>422</v>
      </c>
      <c r="C31" s="169" t="s">
        <v>423</v>
      </c>
      <c r="D31" s="167" t="s">
        <v>1575</v>
      </c>
      <c r="E31" s="167" t="s">
        <v>1706</v>
      </c>
      <c r="F31" s="167" t="s">
        <v>1576</v>
      </c>
      <c r="G31" s="167">
        <v>2007</v>
      </c>
      <c r="H31" s="167">
        <v>38.040500000000002</v>
      </c>
      <c r="I31" s="172">
        <v>-84.503699999999995</v>
      </c>
      <c r="J31" s="167" t="s">
        <v>49</v>
      </c>
      <c r="K31" s="167" t="s">
        <v>1577</v>
      </c>
      <c r="L31" s="168" t="s">
        <v>1637</v>
      </c>
      <c r="M31" s="167" t="s">
        <v>1638</v>
      </c>
      <c r="N31" s="167" t="s">
        <v>29</v>
      </c>
      <c r="O31" s="167" t="s">
        <v>1577</v>
      </c>
      <c r="P31" s="167"/>
      <c r="Q31" s="167"/>
      <c r="R31" s="167"/>
      <c r="S31" s="167" t="s">
        <v>1580</v>
      </c>
      <c r="T31" s="167"/>
      <c r="V31" s="167"/>
    </row>
    <row r="32" spans="1:22" ht="18">
      <c r="A32" s="167">
        <v>31</v>
      </c>
      <c r="B32" s="168" t="s">
        <v>422</v>
      </c>
      <c r="C32" s="169" t="s">
        <v>423</v>
      </c>
      <c r="D32" s="167" t="s">
        <v>1575</v>
      </c>
      <c r="E32" s="167" t="s">
        <v>1706</v>
      </c>
      <c r="F32" s="167" t="s">
        <v>1576</v>
      </c>
      <c r="G32" s="167">
        <v>2007</v>
      </c>
      <c r="H32" s="167">
        <v>38.040500000000002</v>
      </c>
      <c r="I32" s="172">
        <v>-84.503699999999995</v>
      </c>
      <c r="J32" s="167" t="s">
        <v>49</v>
      </c>
      <c r="K32" s="167" t="s">
        <v>1577</v>
      </c>
      <c r="L32" s="168" t="s">
        <v>1639</v>
      </c>
      <c r="M32" s="167" t="s">
        <v>1640</v>
      </c>
      <c r="N32" s="167" t="s">
        <v>29</v>
      </c>
      <c r="O32" s="167" t="s">
        <v>1577</v>
      </c>
      <c r="P32" s="167"/>
      <c r="Q32" s="167"/>
      <c r="R32" s="167"/>
      <c r="S32" s="167" t="s">
        <v>1580</v>
      </c>
      <c r="T32" s="167"/>
      <c r="V32" s="167"/>
    </row>
    <row r="33" spans="1:22" ht="18">
      <c r="A33" s="167">
        <v>32</v>
      </c>
      <c r="B33" s="168" t="s">
        <v>422</v>
      </c>
      <c r="C33" s="169" t="s">
        <v>423</v>
      </c>
      <c r="D33" s="167" t="s">
        <v>1575</v>
      </c>
      <c r="E33" s="167" t="s">
        <v>1706</v>
      </c>
      <c r="F33" s="167" t="s">
        <v>1576</v>
      </c>
      <c r="G33" s="167">
        <v>2007</v>
      </c>
      <c r="H33" s="167">
        <v>38.040500000000002</v>
      </c>
      <c r="I33" s="172">
        <v>-84.503699999999995</v>
      </c>
      <c r="J33" s="167" t="s">
        <v>49</v>
      </c>
      <c r="K33" s="167" t="s">
        <v>1577</v>
      </c>
      <c r="L33" s="168" t="s">
        <v>1641</v>
      </c>
      <c r="M33" s="167" t="s">
        <v>1642</v>
      </c>
      <c r="N33" s="167" t="s">
        <v>29</v>
      </c>
      <c r="O33" s="167" t="s">
        <v>1577</v>
      </c>
      <c r="P33" s="167"/>
      <c r="Q33" s="167"/>
      <c r="R33" s="167"/>
      <c r="S33" s="167" t="s">
        <v>1580</v>
      </c>
      <c r="T33" s="167"/>
      <c r="V33" s="167"/>
    </row>
    <row r="34" spans="1:22" ht="18">
      <c r="A34" s="167">
        <v>33</v>
      </c>
      <c r="B34" s="168" t="s">
        <v>422</v>
      </c>
      <c r="C34" s="169" t="s">
        <v>423</v>
      </c>
      <c r="D34" s="167" t="s">
        <v>1575</v>
      </c>
      <c r="E34" s="167" t="s">
        <v>1706</v>
      </c>
      <c r="F34" s="167" t="s">
        <v>1576</v>
      </c>
      <c r="G34" s="167">
        <v>2007</v>
      </c>
      <c r="H34" s="167">
        <v>38.040500000000002</v>
      </c>
      <c r="I34" s="172">
        <v>-84.503699999999995</v>
      </c>
      <c r="J34" s="167" t="s">
        <v>49</v>
      </c>
      <c r="K34" s="167" t="s">
        <v>1577</v>
      </c>
      <c r="L34" s="168" t="s">
        <v>1643</v>
      </c>
      <c r="M34" s="167" t="s">
        <v>1644</v>
      </c>
      <c r="N34" s="167" t="s">
        <v>29</v>
      </c>
      <c r="O34" s="167" t="s">
        <v>1577</v>
      </c>
      <c r="P34" s="167"/>
      <c r="Q34" s="167"/>
      <c r="R34" s="167"/>
      <c r="S34" s="167" t="s">
        <v>1580</v>
      </c>
      <c r="T34" s="167"/>
      <c r="V34" s="167"/>
    </row>
    <row r="35" spans="1:22" ht="18">
      <c r="A35" s="167">
        <v>34</v>
      </c>
      <c r="B35" s="168" t="s">
        <v>422</v>
      </c>
      <c r="C35" s="169" t="s">
        <v>423</v>
      </c>
      <c r="D35" s="167" t="s">
        <v>1575</v>
      </c>
      <c r="E35" s="167" t="s">
        <v>1706</v>
      </c>
      <c r="F35" s="167" t="s">
        <v>1576</v>
      </c>
      <c r="G35" s="167">
        <v>2007</v>
      </c>
      <c r="H35" s="167">
        <v>38.040500000000002</v>
      </c>
      <c r="I35" s="172">
        <v>-84.503699999999995</v>
      </c>
      <c r="J35" s="167" t="s">
        <v>49</v>
      </c>
      <c r="K35" s="167" t="s">
        <v>1577</v>
      </c>
      <c r="L35" s="168" t="s">
        <v>1645</v>
      </c>
      <c r="M35" s="167" t="s">
        <v>1646</v>
      </c>
      <c r="N35" s="167" t="s">
        <v>29</v>
      </c>
      <c r="O35" s="167" t="s">
        <v>1577</v>
      </c>
      <c r="P35" s="167"/>
      <c r="Q35" s="167"/>
      <c r="R35" s="167"/>
      <c r="S35" s="167" t="s">
        <v>1580</v>
      </c>
      <c r="T35" s="167"/>
      <c r="V35" s="167"/>
    </row>
    <row r="36" spans="1:22" ht="18">
      <c r="A36" s="167">
        <v>35</v>
      </c>
      <c r="B36" s="168" t="s">
        <v>422</v>
      </c>
      <c r="C36" s="169" t="s">
        <v>423</v>
      </c>
      <c r="D36" s="167" t="s">
        <v>1575</v>
      </c>
      <c r="E36" s="167" t="s">
        <v>1706</v>
      </c>
      <c r="F36" s="167" t="s">
        <v>1576</v>
      </c>
      <c r="G36" s="167">
        <v>2007</v>
      </c>
      <c r="H36" s="167">
        <v>38.040500000000002</v>
      </c>
      <c r="I36" s="172">
        <v>-84.503699999999995</v>
      </c>
      <c r="J36" s="167" t="s">
        <v>49</v>
      </c>
      <c r="K36" s="167" t="s">
        <v>1577</v>
      </c>
      <c r="L36" s="168" t="s">
        <v>1647</v>
      </c>
      <c r="M36" s="167" t="s">
        <v>1648</v>
      </c>
      <c r="N36" s="167" t="s">
        <v>29</v>
      </c>
      <c r="O36" s="167" t="s">
        <v>1577</v>
      </c>
      <c r="P36" s="167"/>
      <c r="Q36" s="167"/>
      <c r="R36" s="167"/>
      <c r="S36" s="167" t="s">
        <v>1580</v>
      </c>
      <c r="T36" s="167"/>
      <c r="V36" s="167"/>
    </row>
    <row r="37" spans="1:22" ht="18">
      <c r="A37" s="167">
        <v>36</v>
      </c>
      <c r="B37" s="168" t="s">
        <v>422</v>
      </c>
      <c r="C37" s="169" t="s">
        <v>423</v>
      </c>
      <c r="D37" s="167" t="s">
        <v>1575</v>
      </c>
      <c r="E37" s="167" t="s">
        <v>1706</v>
      </c>
      <c r="F37" s="167" t="s">
        <v>1576</v>
      </c>
      <c r="G37" s="167">
        <v>2007</v>
      </c>
      <c r="H37" s="167">
        <v>38.040500000000002</v>
      </c>
      <c r="I37" s="172">
        <v>-84.503699999999995</v>
      </c>
      <c r="J37" s="167" t="s">
        <v>49</v>
      </c>
      <c r="K37" s="167" t="s">
        <v>1577</v>
      </c>
      <c r="L37" s="168" t="s">
        <v>1649</v>
      </c>
      <c r="M37" s="167" t="s">
        <v>1650</v>
      </c>
      <c r="N37" s="167" t="s">
        <v>29</v>
      </c>
      <c r="O37" s="167" t="s">
        <v>1577</v>
      </c>
      <c r="P37" s="167"/>
      <c r="Q37" s="167"/>
      <c r="R37" s="167"/>
      <c r="S37" s="167" t="s">
        <v>1580</v>
      </c>
      <c r="T37" s="167"/>
      <c r="V37" s="167"/>
    </row>
    <row r="38" spans="1:22" ht="18">
      <c r="A38" s="167">
        <v>37</v>
      </c>
      <c r="B38" s="168" t="s">
        <v>422</v>
      </c>
      <c r="C38" s="169" t="s">
        <v>423</v>
      </c>
      <c r="D38" s="167" t="s">
        <v>1575</v>
      </c>
      <c r="E38" s="167" t="s">
        <v>1706</v>
      </c>
      <c r="F38" s="167" t="s">
        <v>1576</v>
      </c>
      <c r="G38" s="167">
        <v>2007</v>
      </c>
      <c r="H38" s="167">
        <v>38.040500000000002</v>
      </c>
      <c r="I38" s="172">
        <v>-84.503699999999995</v>
      </c>
      <c r="J38" s="167" t="s">
        <v>49</v>
      </c>
      <c r="K38" s="167" t="s">
        <v>1577</v>
      </c>
      <c r="L38" s="168" t="s">
        <v>1651</v>
      </c>
      <c r="M38" s="167" t="s">
        <v>1652</v>
      </c>
      <c r="N38" s="167" t="s">
        <v>29</v>
      </c>
      <c r="O38" s="167" t="s">
        <v>1577</v>
      </c>
      <c r="P38" s="167"/>
      <c r="Q38" s="167"/>
      <c r="R38" s="167"/>
      <c r="S38" s="167" t="s">
        <v>1580</v>
      </c>
      <c r="T38" s="167"/>
      <c r="V38" s="167"/>
    </row>
    <row r="39" spans="1:22" ht="18">
      <c r="A39" s="167">
        <v>38</v>
      </c>
      <c r="B39" s="168" t="s">
        <v>422</v>
      </c>
      <c r="C39" s="169" t="s">
        <v>423</v>
      </c>
      <c r="D39" s="167" t="s">
        <v>1575</v>
      </c>
      <c r="E39" s="167" t="s">
        <v>1706</v>
      </c>
      <c r="F39" s="167" t="s">
        <v>1576</v>
      </c>
      <c r="G39" s="167">
        <v>2007</v>
      </c>
      <c r="H39" s="167">
        <v>38.040500000000002</v>
      </c>
      <c r="I39" s="172">
        <v>-84.503699999999995</v>
      </c>
      <c r="J39" s="167" t="s">
        <v>49</v>
      </c>
      <c r="K39" s="167" t="s">
        <v>1577</v>
      </c>
      <c r="L39" s="168" t="s">
        <v>1653</v>
      </c>
      <c r="M39" s="167" t="s">
        <v>1654</v>
      </c>
      <c r="N39" s="167" t="s">
        <v>29</v>
      </c>
      <c r="O39" s="167" t="s">
        <v>1577</v>
      </c>
      <c r="P39" s="167"/>
      <c r="Q39" s="167"/>
      <c r="R39" s="167"/>
      <c r="S39" s="167" t="s">
        <v>1580</v>
      </c>
      <c r="T39" s="167"/>
      <c r="V39" s="167"/>
    </row>
    <row r="40" spans="1:22" ht="18">
      <c r="A40" s="167">
        <v>39</v>
      </c>
      <c r="B40" s="168" t="s">
        <v>422</v>
      </c>
      <c r="C40" s="169" t="s">
        <v>423</v>
      </c>
      <c r="D40" s="167" t="s">
        <v>1575</v>
      </c>
      <c r="E40" s="167" t="s">
        <v>1707</v>
      </c>
      <c r="F40" s="167" t="s">
        <v>1576</v>
      </c>
      <c r="G40" s="167">
        <v>2007</v>
      </c>
      <c r="H40" s="167">
        <v>37.109200000000001</v>
      </c>
      <c r="I40" s="172">
        <v>-87.881900000000002</v>
      </c>
      <c r="J40" s="167" t="s">
        <v>49</v>
      </c>
      <c r="K40" s="167" t="s">
        <v>1577</v>
      </c>
      <c r="L40" s="168" t="s">
        <v>1655</v>
      </c>
      <c r="M40" s="167" t="s">
        <v>1656</v>
      </c>
      <c r="N40" s="167" t="s">
        <v>29</v>
      </c>
      <c r="O40" s="167" t="s">
        <v>1577</v>
      </c>
      <c r="P40" s="167"/>
      <c r="Q40" s="167"/>
      <c r="R40" s="167"/>
      <c r="S40" s="167" t="s">
        <v>1580</v>
      </c>
      <c r="T40" s="167"/>
      <c r="V40" s="167"/>
    </row>
    <row r="41" spans="1:22" ht="18">
      <c r="A41" s="167">
        <v>40</v>
      </c>
      <c r="B41" s="168" t="s">
        <v>422</v>
      </c>
      <c r="C41" s="169" t="s">
        <v>423</v>
      </c>
      <c r="D41" s="167" t="s">
        <v>1575</v>
      </c>
      <c r="E41" s="167" t="s">
        <v>1707</v>
      </c>
      <c r="F41" s="167" t="s">
        <v>1576</v>
      </c>
      <c r="G41" s="167">
        <v>2007</v>
      </c>
      <c r="H41" s="167">
        <v>37.109200000000001</v>
      </c>
      <c r="I41" s="172">
        <v>-87.881900000000002</v>
      </c>
      <c r="J41" s="167" t="s">
        <v>49</v>
      </c>
      <c r="K41" s="167" t="s">
        <v>1577</v>
      </c>
      <c r="L41" s="168" t="s">
        <v>1657</v>
      </c>
      <c r="M41" s="167" t="s">
        <v>1658</v>
      </c>
      <c r="N41" s="167" t="s">
        <v>29</v>
      </c>
      <c r="O41" s="167" t="s">
        <v>1577</v>
      </c>
      <c r="P41" s="167"/>
      <c r="Q41" s="167"/>
      <c r="R41" s="167"/>
      <c r="S41" s="167" t="s">
        <v>1580</v>
      </c>
      <c r="T41" s="167"/>
      <c r="V41" s="167"/>
    </row>
    <row r="42" spans="1:22" ht="18">
      <c r="A42" s="167">
        <v>41</v>
      </c>
      <c r="B42" s="168" t="s">
        <v>422</v>
      </c>
      <c r="C42" s="169" t="s">
        <v>423</v>
      </c>
      <c r="D42" s="167" t="s">
        <v>1575</v>
      </c>
      <c r="E42" s="167" t="s">
        <v>1707</v>
      </c>
      <c r="F42" s="167" t="s">
        <v>1576</v>
      </c>
      <c r="G42" s="167">
        <v>2007</v>
      </c>
      <c r="H42" s="167">
        <v>37.109200000000001</v>
      </c>
      <c r="I42" s="172">
        <v>-87.881900000000002</v>
      </c>
      <c r="J42" s="167" t="s">
        <v>49</v>
      </c>
      <c r="K42" s="167" t="s">
        <v>1577</v>
      </c>
      <c r="L42" s="168" t="s">
        <v>1659</v>
      </c>
      <c r="M42" s="167" t="s">
        <v>1660</v>
      </c>
      <c r="N42" s="167" t="s">
        <v>29</v>
      </c>
      <c r="O42" s="167" t="s">
        <v>1577</v>
      </c>
      <c r="P42" s="167"/>
      <c r="Q42" s="167"/>
      <c r="R42" s="167"/>
      <c r="S42" s="167" t="s">
        <v>1580</v>
      </c>
      <c r="T42" s="167"/>
      <c r="V42" s="167"/>
    </row>
    <row r="43" spans="1:22" ht="18">
      <c r="A43" s="167">
        <v>42</v>
      </c>
      <c r="B43" s="168" t="s">
        <v>422</v>
      </c>
      <c r="C43" s="169" t="s">
        <v>423</v>
      </c>
      <c r="D43" s="167" t="s">
        <v>1575</v>
      </c>
      <c r="E43" s="167" t="s">
        <v>1707</v>
      </c>
      <c r="F43" s="167" t="s">
        <v>1576</v>
      </c>
      <c r="G43" s="167">
        <v>2007</v>
      </c>
      <c r="H43" s="167">
        <v>37.109200000000001</v>
      </c>
      <c r="I43" s="172">
        <v>-87.881900000000002</v>
      </c>
      <c r="J43" s="167" t="s">
        <v>49</v>
      </c>
      <c r="K43" s="167" t="s">
        <v>1577</v>
      </c>
      <c r="L43" s="168" t="s">
        <v>1661</v>
      </c>
      <c r="M43" s="167" t="s">
        <v>1662</v>
      </c>
      <c r="N43" s="167" t="s">
        <v>29</v>
      </c>
      <c r="O43" s="167" t="s">
        <v>1577</v>
      </c>
      <c r="P43" s="167"/>
      <c r="Q43" s="167"/>
      <c r="R43" s="167"/>
      <c r="S43" s="167" t="s">
        <v>1580</v>
      </c>
      <c r="T43" s="167"/>
      <c r="V43" s="167"/>
    </row>
    <row r="44" spans="1:22" ht="18">
      <c r="A44" s="167">
        <v>43</v>
      </c>
      <c r="B44" s="168" t="s">
        <v>422</v>
      </c>
      <c r="C44" s="169" t="s">
        <v>423</v>
      </c>
      <c r="D44" s="167" t="s">
        <v>1575</v>
      </c>
      <c r="E44" s="167" t="s">
        <v>1707</v>
      </c>
      <c r="F44" s="167" t="s">
        <v>1576</v>
      </c>
      <c r="G44" s="167">
        <v>2007</v>
      </c>
      <c r="H44" s="167">
        <v>37.109200000000001</v>
      </c>
      <c r="I44" s="172">
        <v>-87.881900000000002</v>
      </c>
      <c r="J44" s="167" t="s">
        <v>49</v>
      </c>
      <c r="K44" s="167" t="s">
        <v>1577</v>
      </c>
      <c r="L44" s="168" t="s">
        <v>1663</v>
      </c>
      <c r="M44" s="167" t="s">
        <v>1664</v>
      </c>
      <c r="N44" s="167" t="s">
        <v>29</v>
      </c>
      <c r="O44" s="167" t="s">
        <v>1577</v>
      </c>
      <c r="P44" s="167"/>
      <c r="Q44" s="167"/>
      <c r="R44" s="167"/>
      <c r="S44" s="167" t="s">
        <v>1580</v>
      </c>
      <c r="T44" s="167"/>
      <c r="V44" s="167"/>
    </row>
    <row r="45" spans="1:22" ht="18">
      <c r="A45" s="167">
        <v>44</v>
      </c>
      <c r="B45" s="168" t="s">
        <v>422</v>
      </c>
      <c r="C45" s="169" t="s">
        <v>423</v>
      </c>
      <c r="D45" s="167" t="s">
        <v>1575</v>
      </c>
      <c r="E45" s="167" t="s">
        <v>1707</v>
      </c>
      <c r="F45" s="167" t="s">
        <v>1576</v>
      </c>
      <c r="G45" s="167">
        <v>2007</v>
      </c>
      <c r="H45" s="167">
        <v>37.109200000000001</v>
      </c>
      <c r="I45" s="172">
        <v>-87.881900000000002</v>
      </c>
      <c r="J45" s="167" t="s">
        <v>49</v>
      </c>
      <c r="K45" s="167" t="s">
        <v>1577</v>
      </c>
      <c r="L45" s="168" t="s">
        <v>1665</v>
      </c>
      <c r="M45" s="167" t="s">
        <v>1666</v>
      </c>
      <c r="N45" s="167" t="s">
        <v>29</v>
      </c>
      <c r="O45" s="167" t="s">
        <v>1577</v>
      </c>
      <c r="P45" s="167"/>
      <c r="Q45" s="167"/>
      <c r="R45" s="167"/>
      <c r="S45" s="167" t="s">
        <v>1580</v>
      </c>
      <c r="T45" s="167"/>
      <c r="V45" s="167"/>
    </row>
    <row r="46" spans="1:22" ht="18">
      <c r="A46" s="167">
        <v>45</v>
      </c>
      <c r="B46" s="168" t="s">
        <v>422</v>
      </c>
      <c r="C46" s="169" t="s">
        <v>423</v>
      </c>
      <c r="D46" s="167" t="s">
        <v>1575</v>
      </c>
      <c r="E46" s="167" t="s">
        <v>1707</v>
      </c>
      <c r="F46" s="167" t="s">
        <v>1576</v>
      </c>
      <c r="G46" s="167">
        <v>2007</v>
      </c>
      <c r="H46" s="167">
        <v>37.109200000000001</v>
      </c>
      <c r="I46" s="172">
        <v>-87.881900000000002</v>
      </c>
      <c r="J46" s="167" t="s">
        <v>49</v>
      </c>
      <c r="K46" s="167" t="s">
        <v>1577</v>
      </c>
      <c r="L46" s="168" t="s">
        <v>1667</v>
      </c>
      <c r="M46" s="167" t="s">
        <v>1668</v>
      </c>
      <c r="N46" s="167" t="s">
        <v>29</v>
      </c>
      <c r="O46" s="167" t="s">
        <v>1577</v>
      </c>
      <c r="P46" s="167"/>
      <c r="Q46" s="167"/>
      <c r="R46" s="167"/>
      <c r="S46" s="167" t="s">
        <v>1580</v>
      </c>
      <c r="T46" s="167"/>
      <c r="V46" s="167"/>
    </row>
    <row r="47" spans="1:22" ht="18">
      <c r="A47" s="167">
        <v>46</v>
      </c>
      <c r="B47" s="168" t="s">
        <v>422</v>
      </c>
      <c r="C47" s="169" t="s">
        <v>423</v>
      </c>
      <c r="D47" s="167" t="s">
        <v>1575</v>
      </c>
      <c r="E47" s="167" t="s">
        <v>1707</v>
      </c>
      <c r="F47" s="167" t="s">
        <v>1576</v>
      </c>
      <c r="G47" s="167">
        <v>2007</v>
      </c>
      <c r="H47" s="167">
        <v>37.109200000000001</v>
      </c>
      <c r="I47" s="172">
        <v>-87.881900000000002</v>
      </c>
      <c r="J47" s="167" t="s">
        <v>49</v>
      </c>
      <c r="K47" s="167" t="s">
        <v>1577</v>
      </c>
      <c r="L47" s="168" t="s">
        <v>1669</v>
      </c>
      <c r="M47" s="167" t="s">
        <v>1670</v>
      </c>
      <c r="N47" s="167" t="s">
        <v>29</v>
      </c>
      <c r="O47" s="167" t="s">
        <v>1577</v>
      </c>
      <c r="P47" s="167"/>
      <c r="Q47" s="167"/>
      <c r="R47" s="167"/>
      <c r="S47" s="167" t="s">
        <v>1580</v>
      </c>
      <c r="T47" s="167"/>
      <c r="V47" s="167"/>
    </row>
    <row r="48" spans="1:22" ht="18">
      <c r="A48" s="167">
        <v>47</v>
      </c>
      <c r="B48" s="168" t="s">
        <v>422</v>
      </c>
      <c r="C48" s="169" t="s">
        <v>423</v>
      </c>
      <c r="D48" s="167" t="s">
        <v>1575</v>
      </c>
      <c r="E48" s="167" t="s">
        <v>1707</v>
      </c>
      <c r="F48" s="167" t="s">
        <v>1576</v>
      </c>
      <c r="G48" s="167">
        <v>2007</v>
      </c>
      <c r="H48" s="167">
        <v>37.109200000000001</v>
      </c>
      <c r="I48" s="172">
        <v>-87.881900000000002</v>
      </c>
      <c r="J48" s="167" t="s">
        <v>49</v>
      </c>
      <c r="K48" s="167" t="s">
        <v>1577</v>
      </c>
      <c r="L48" s="168" t="s">
        <v>1671</v>
      </c>
      <c r="M48" s="167" t="s">
        <v>1672</v>
      </c>
      <c r="N48" s="167" t="s">
        <v>29</v>
      </c>
      <c r="O48" s="167" t="s">
        <v>1577</v>
      </c>
      <c r="P48" s="167"/>
      <c r="Q48" s="167"/>
      <c r="R48" s="167"/>
      <c r="S48" s="167" t="s">
        <v>1580</v>
      </c>
      <c r="T48" s="167"/>
      <c r="V48" s="167"/>
    </row>
    <row r="49" spans="1:22" ht="18">
      <c r="A49" s="167">
        <v>48</v>
      </c>
      <c r="B49" s="168" t="s">
        <v>422</v>
      </c>
      <c r="C49" s="169" t="s">
        <v>423</v>
      </c>
      <c r="D49" s="167" t="s">
        <v>1575</v>
      </c>
      <c r="E49" s="167" t="s">
        <v>1707</v>
      </c>
      <c r="F49" s="167" t="s">
        <v>1576</v>
      </c>
      <c r="G49" s="167">
        <v>2007</v>
      </c>
      <c r="H49" s="167">
        <v>37.109200000000001</v>
      </c>
      <c r="I49" s="172">
        <v>-87.881900000000002</v>
      </c>
      <c r="J49" s="167" t="s">
        <v>49</v>
      </c>
      <c r="K49" s="167" t="s">
        <v>1577</v>
      </c>
      <c r="L49" s="168" t="s">
        <v>1673</v>
      </c>
      <c r="M49" s="167" t="s">
        <v>1674</v>
      </c>
      <c r="N49" s="167" t="s">
        <v>29</v>
      </c>
      <c r="O49" s="167" t="s">
        <v>1577</v>
      </c>
      <c r="P49" s="167"/>
      <c r="Q49" s="167"/>
      <c r="R49" s="167"/>
      <c r="S49" s="167" t="s">
        <v>1580</v>
      </c>
      <c r="T49" s="167"/>
      <c r="V49" s="167"/>
    </row>
    <row r="50" spans="1:22" ht="18">
      <c r="A50" s="167">
        <v>49</v>
      </c>
      <c r="B50" s="168" t="s">
        <v>422</v>
      </c>
      <c r="C50" s="169" t="s">
        <v>423</v>
      </c>
      <c r="D50" s="167" t="s">
        <v>1575</v>
      </c>
      <c r="E50" s="167" t="s">
        <v>1707</v>
      </c>
      <c r="F50" s="167" t="s">
        <v>1576</v>
      </c>
      <c r="G50" s="167">
        <v>2007</v>
      </c>
      <c r="H50" s="167">
        <v>37.109200000000001</v>
      </c>
      <c r="I50" s="172">
        <v>-87.881900000000002</v>
      </c>
      <c r="J50" s="167" t="s">
        <v>49</v>
      </c>
      <c r="K50" s="167" t="s">
        <v>1577</v>
      </c>
      <c r="L50" s="168" t="s">
        <v>1675</v>
      </c>
      <c r="M50" s="167" t="s">
        <v>1676</v>
      </c>
      <c r="N50" s="167" t="s">
        <v>29</v>
      </c>
      <c r="O50" s="167" t="s">
        <v>1577</v>
      </c>
      <c r="P50" s="167"/>
      <c r="Q50" s="167"/>
      <c r="R50" s="167"/>
      <c r="S50" s="167" t="s">
        <v>1580</v>
      </c>
      <c r="T50" s="167"/>
      <c r="V50" s="167"/>
    </row>
    <row r="51" spans="1:22" ht="18">
      <c r="A51" s="167">
        <v>50</v>
      </c>
      <c r="B51" s="168" t="s">
        <v>422</v>
      </c>
      <c r="C51" s="169" t="s">
        <v>423</v>
      </c>
      <c r="D51" s="167" t="s">
        <v>1575</v>
      </c>
      <c r="E51" s="167" t="s">
        <v>1707</v>
      </c>
      <c r="F51" s="167" t="s">
        <v>1576</v>
      </c>
      <c r="G51" s="167">
        <v>2007</v>
      </c>
      <c r="H51" s="167">
        <v>37.109200000000001</v>
      </c>
      <c r="I51" s="172">
        <v>-87.881900000000002</v>
      </c>
      <c r="J51" s="167" t="s">
        <v>49</v>
      </c>
      <c r="K51" s="167" t="s">
        <v>1577</v>
      </c>
      <c r="L51" s="168" t="s">
        <v>1677</v>
      </c>
      <c r="M51" s="167" t="s">
        <v>1678</v>
      </c>
      <c r="N51" s="167" t="s">
        <v>29</v>
      </c>
      <c r="O51" s="167" t="s">
        <v>1577</v>
      </c>
      <c r="P51" s="167"/>
      <c r="Q51" s="167"/>
      <c r="R51" s="167"/>
      <c r="S51" s="167" t="s">
        <v>1580</v>
      </c>
      <c r="T51" s="167"/>
      <c r="V51" s="167"/>
    </row>
    <row r="52" spans="1:22" ht="18">
      <c r="A52" s="167">
        <v>51</v>
      </c>
      <c r="B52" s="168" t="s">
        <v>422</v>
      </c>
      <c r="C52" s="169" t="s">
        <v>423</v>
      </c>
      <c r="D52" s="167" t="s">
        <v>1575</v>
      </c>
      <c r="E52" s="167" t="s">
        <v>1707</v>
      </c>
      <c r="F52" s="167" t="s">
        <v>1576</v>
      </c>
      <c r="G52" s="167">
        <v>2007</v>
      </c>
      <c r="H52" s="167">
        <v>37.109200000000001</v>
      </c>
      <c r="I52" s="172">
        <v>-87.881900000000002</v>
      </c>
      <c r="J52" s="167" t="s">
        <v>49</v>
      </c>
      <c r="K52" s="167" t="s">
        <v>1577</v>
      </c>
      <c r="L52" s="168" t="s">
        <v>1679</v>
      </c>
      <c r="M52" s="167" t="s">
        <v>1680</v>
      </c>
      <c r="N52" s="167" t="s">
        <v>29</v>
      </c>
      <c r="O52" s="167" t="s">
        <v>1577</v>
      </c>
      <c r="P52" s="167"/>
      <c r="Q52" s="167"/>
      <c r="R52" s="167"/>
      <c r="S52" s="167" t="s">
        <v>1580</v>
      </c>
      <c r="T52" s="167"/>
      <c r="V52" s="167"/>
    </row>
    <row r="53" spans="1:22" ht="18">
      <c r="A53" s="167">
        <v>52</v>
      </c>
      <c r="B53" s="168" t="s">
        <v>422</v>
      </c>
      <c r="C53" s="169" t="s">
        <v>423</v>
      </c>
      <c r="D53" s="167" t="s">
        <v>1575</v>
      </c>
      <c r="E53" s="167" t="s">
        <v>1707</v>
      </c>
      <c r="F53" s="167" t="s">
        <v>1576</v>
      </c>
      <c r="G53" s="167">
        <v>2007</v>
      </c>
      <c r="H53" s="167">
        <v>37.109200000000001</v>
      </c>
      <c r="I53" s="172">
        <v>-87.881900000000002</v>
      </c>
      <c r="J53" s="167" t="s">
        <v>49</v>
      </c>
      <c r="K53" s="167" t="s">
        <v>1577</v>
      </c>
      <c r="L53" s="168" t="s">
        <v>1681</v>
      </c>
      <c r="M53" s="167" t="s">
        <v>1682</v>
      </c>
      <c r="N53" s="167" t="s">
        <v>29</v>
      </c>
      <c r="O53" s="167" t="s">
        <v>1577</v>
      </c>
      <c r="P53" s="167"/>
      <c r="Q53" s="167"/>
      <c r="R53" s="167"/>
      <c r="S53" s="167" t="s">
        <v>1580</v>
      </c>
      <c r="T53" s="167"/>
      <c r="V53" s="167"/>
    </row>
    <row r="54" spans="1:22" ht="18">
      <c r="A54" s="167">
        <v>53</v>
      </c>
      <c r="B54" s="168" t="s">
        <v>422</v>
      </c>
      <c r="C54" s="169" t="s">
        <v>423</v>
      </c>
      <c r="D54" s="167" t="s">
        <v>1575</v>
      </c>
      <c r="E54" s="167" t="s">
        <v>1707</v>
      </c>
      <c r="F54" s="167" t="s">
        <v>1576</v>
      </c>
      <c r="G54" s="167">
        <v>2007</v>
      </c>
      <c r="H54" s="167">
        <v>37.109200000000001</v>
      </c>
      <c r="I54" s="172">
        <v>-87.881900000000002</v>
      </c>
      <c r="J54" s="167" t="s">
        <v>49</v>
      </c>
      <c r="K54" s="167" t="s">
        <v>1577</v>
      </c>
      <c r="L54" s="168" t="s">
        <v>1683</v>
      </c>
      <c r="M54" s="167" t="s">
        <v>1684</v>
      </c>
      <c r="N54" s="167" t="s">
        <v>29</v>
      </c>
      <c r="O54" s="167" t="s">
        <v>1577</v>
      </c>
      <c r="P54" s="167"/>
      <c r="Q54" s="167"/>
      <c r="R54" s="167"/>
      <c r="S54" s="167" t="s">
        <v>1580</v>
      </c>
      <c r="T54" s="167"/>
      <c r="V54" s="167"/>
    </row>
    <row r="55" spans="1:22" ht="18">
      <c r="A55" s="167">
        <v>54</v>
      </c>
      <c r="B55" s="168" t="s">
        <v>422</v>
      </c>
      <c r="C55" s="169" t="s">
        <v>423</v>
      </c>
      <c r="D55" s="167" t="s">
        <v>1575</v>
      </c>
      <c r="E55" s="167" t="s">
        <v>1707</v>
      </c>
      <c r="F55" s="167" t="s">
        <v>1576</v>
      </c>
      <c r="G55" s="167">
        <v>2007</v>
      </c>
      <c r="H55" s="167">
        <v>37.109200000000001</v>
      </c>
      <c r="I55" s="172">
        <v>-87.881900000000002</v>
      </c>
      <c r="J55" s="167" t="s">
        <v>49</v>
      </c>
      <c r="K55" s="167" t="s">
        <v>1577</v>
      </c>
      <c r="L55" s="168" t="s">
        <v>1685</v>
      </c>
      <c r="M55" s="167" t="s">
        <v>1686</v>
      </c>
      <c r="N55" s="167" t="s">
        <v>29</v>
      </c>
      <c r="O55" s="167" t="s">
        <v>1577</v>
      </c>
      <c r="P55" s="167"/>
      <c r="Q55" s="167"/>
      <c r="R55" s="167"/>
      <c r="S55" s="167" t="s">
        <v>1580</v>
      </c>
      <c r="T55" s="167"/>
      <c r="V55" s="167"/>
    </row>
    <row r="56" spans="1:22" ht="18">
      <c r="A56" s="167">
        <v>55</v>
      </c>
      <c r="B56" s="168" t="s">
        <v>422</v>
      </c>
      <c r="C56" s="169" t="s">
        <v>423</v>
      </c>
      <c r="D56" s="167" t="s">
        <v>1575</v>
      </c>
      <c r="E56" s="167" t="s">
        <v>1707</v>
      </c>
      <c r="F56" s="167" t="s">
        <v>1576</v>
      </c>
      <c r="G56" s="167">
        <v>2007</v>
      </c>
      <c r="H56" s="167">
        <v>37.109200000000001</v>
      </c>
      <c r="I56" s="172">
        <v>-87.881900000000002</v>
      </c>
      <c r="J56" s="167" t="s">
        <v>49</v>
      </c>
      <c r="K56" s="167" t="s">
        <v>1577</v>
      </c>
      <c r="L56" s="168" t="s">
        <v>1687</v>
      </c>
      <c r="M56" s="167" t="s">
        <v>1688</v>
      </c>
      <c r="N56" s="167" t="s">
        <v>29</v>
      </c>
      <c r="O56" s="167" t="s">
        <v>1577</v>
      </c>
      <c r="P56" s="167"/>
      <c r="Q56" s="167"/>
      <c r="R56" s="167"/>
      <c r="S56" s="167" t="s">
        <v>1580</v>
      </c>
      <c r="T56" s="167"/>
      <c r="V56" s="167"/>
    </row>
    <row r="57" spans="1:22" ht="18">
      <c r="A57" s="167">
        <v>56</v>
      </c>
      <c r="B57" s="168" t="s">
        <v>422</v>
      </c>
      <c r="C57" s="169" t="s">
        <v>423</v>
      </c>
      <c r="D57" s="167" t="s">
        <v>1575</v>
      </c>
      <c r="E57" s="167" t="s">
        <v>1707</v>
      </c>
      <c r="F57" s="167" t="s">
        <v>1576</v>
      </c>
      <c r="G57" s="167">
        <v>2007</v>
      </c>
      <c r="H57" s="167">
        <v>37.109200000000001</v>
      </c>
      <c r="I57" s="172">
        <v>-87.881900000000002</v>
      </c>
      <c r="J57" s="167" t="s">
        <v>49</v>
      </c>
      <c r="K57" s="167" t="s">
        <v>1577</v>
      </c>
      <c r="L57" s="168" t="s">
        <v>1689</v>
      </c>
      <c r="M57" s="167" t="s">
        <v>1690</v>
      </c>
      <c r="N57" s="167" t="s">
        <v>29</v>
      </c>
      <c r="O57" s="167" t="s">
        <v>1577</v>
      </c>
      <c r="P57" s="167"/>
      <c r="Q57" s="167"/>
      <c r="R57" s="167"/>
      <c r="S57" s="167" t="s">
        <v>1580</v>
      </c>
      <c r="T57" s="167"/>
      <c r="V57" s="167"/>
    </row>
    <row r="58" spans="1:22" ht="18">
      <c r="A58" s="167">
        <v>57</v>
      </c>
      <c r="B58" s="168" t="s">
        <v>422</v>
      </c>
      <c r="C58" s="169" t="s">
        <v>423</v>
      </c>
      <c r="D58" s="167" t="s">
        <v>1575</v>
      </c>
      <c r="E58" s="167" t="s">
        <v>1707</v>
      </c>
      <c r="F58" s="167" t="s">
        <v>1576</v>
      </c>
      <c r="G58" s="167">
        <v>2007</v>
      </c>
      <c r="H58" s="167">
        <v>37.109200000000001</v>
      </c>
      <c r="I58" s="172">
        <v>-87.881900000000002</v>
      </c>
      <c r="J58" s="167" t="s">
        <v>49</v>
      </c>
      <c r="K58" s="167" t="s">
        <v>1577</v>
      </c>
      <c r="L58" s="168" t="s">
        <v>1691</v>
      </c>
      <c r="M58" s="167" t="s">
        <v>1692</v>
      </c>
      <c r="N58" s="167" t="s">
        <v>29</v>
      </c>
      <c r="O58" s="167" t="s">
        <v>1577</v>
      </c>
      <c r="P58" s="167"/>
      <c r="Q58" s="167"/>
      <c r="R58" s="167"/>
      <c r="S58" s="167" t="s">
        <v>1580</v>
      </c>
      <c r="T58" s="167"/>
      <c r="V58" s="167"/>
    </row>
    <row r="59" spans="1:22" ht="18">
      <c r="A59" s="167">
        <v>58</v>
      </c>
      <c r="B59" s="168" t="s">
        <v>422</v>
      </c>
      <c r="C59" s="169" t="s">
        <v>423</v>
      </c>
      <c r="D59" s="167" t="s">
        <v>1575</v>
      </c>
      <c r="E59" s="167" t="s">
        <v>1707</v>
      </c>
      <c r="F59" s="167" t="s">
        <v>1576</v>
      </c>
      <c r="G59" s="167">
        <v>2007</v>
      </c>
      <c r="H59" s="167">
        <v>37.109200000000001</v>
      </c>
      <c r="I59" s="172">
        <v>-87.881900000000002</v>
      </c>
      <c r="J59" s="167" t="s">
        <v>49</v>
      </c>
      <c r="K59" s="167" t="s">
        <v>1577</v>
      </c>
      <c r="L59" s="168" t="s">
        <v>1693</v>
      </c>
      <c r="M59" s="167" t="s">
        <v>1694</v>
      </c>
      <c r="N59" s="167" t="s">
        <v>29</v>
      </c>
      <c r="O59" s="167" t="s">
        <v>1577</v>
      </c>
      <c r="P59" s="167"/>
      <c r="Q59" s="167"/>
      <c r="R59" s="167"/>
      <c r="S59" s="167" t="s">
        <v>1580</v>
      </c>
      <c r="T59" s="167"/>
      <c r="V59" s="167"/>
    </row>
    <row r="60" spans="1:22" ht="18">
      <c r="A60" s="167">
        <v>59</v>
      </c>
      <c r="B60" s="168" t="s">
        <v>422</v>
      </c>
      <c r="C60" s="169" t="s">
        <v>423</v>
      </c>
      <c r="D60" s="167" t="s">
        <v>1575</v>
      </c>
      <c r="E60" s="167" t="s">
        <v>1707</v>
      </c>
      <c r="F60" s="167" t="s">
        <v>1576</v>
      </c>
      <c r="G60" s="167">
        <v>2007</v>
      </c>
      <c r="H60" s="167">
        <v>37.109200000000001</v>
      </c>
      <c r="I60" s="172">
        <v>-87.881900000000002</v>
      </c>
      <c r="J60" s="167" t="s">
        <v>49</v>
      </c>
      <c r="K60" s="167" t="s">
        <v>1577</v>
      </c>
      <c r="L60" s="168" t="s">
        <v>1695</v>
      </c>
      <c r="M60" s="167" t="s">
        <v>1696</v>
      </c>
      <c r="N60" s="167" t="s">
        <v>29</v>
      </c>
      <c r="O60" s="167" t="s">
        <v>1577</v>
      </c>
      <c r="P60" s="167"/>
      <c r="Q60" s="167"/>
      <c r="R60" s="167"/>
      <c r="S60" s="167" t="s">
        <v>1580</v>
      </c>
      <c r="T60" s="167"/>
      <c r="V60" s="167"/>
    </row>
    <row r="61" spans="1:22" ht="18">
      <c r="A61" s="167">
        <v>60</v>
      </c>
      <c r="B61" s="168" t="s">
        <v>422</v>
      </c>
      <c r="C61" s="169" t="s">
        <v>423</v>
      </c>
      <c r="D61" s="167" t="s">
        <v>1575</v>
      </c>
      <c r="E61" s="167" t="s">
        <v>1707</v>
      </c>
      <c r="F61" s="167" t="s">
        <v>1576</v>
      </c>
      <c r="G61" s="167">
        <v>2007</v>
      </c>
      <c r="H61" s="167">
        <v>37.109200000000001</v>
      </c>
      <c r="I61" s="172">
        <v>-87.881900000000002</v>
      </c>
      <c r="J61" s="167" t="s">
        <v>49</v>
      </c>
      <c r="K61" s="167" t="s">
        <v>1577</v>
      </c>
      <c r="L61" s="168" t="s">
        <v>1697</v>
      </c>
      <c r="M61" s="167" t="s">
        <v>1698</v>
      </c>
      <c r="N61" s="167" t="s">
        <v>29</v>
      </c>
      <c r="O61" s="167" t="s">
        <v>1577</v>
      </c>
      <c r="P61" s="167"/>
      <c r="Q61" s="167"/>
      <c r="R61" s="167"/>
      <c r="S61" s="167" t="s">
        <v>1580</v>
      </c>
      <c r="T61" s="167"/>
      <c r="V61" s="167"/>
    </row>
    <row r="62" spans="1:22" ht="18">
      <c r="A62" s="167">
        <v>61</v>
      </c>
      <c r="B62" s="168" t="s">
        <v>422</v>
      </c>
      <c r="C62" s="169" t="s">
        <v>423</v>
      </c>
      <c r="D62" s="167" t="s">
        <v>1575</v>
      </c>
      <c r="E62" s="167" t="s">
        <v>1707</v>
      </c>
      <c r="F62" s="167" t="s">
        <v>1576</v>
      </c>
      <c r="G62" s="167">
        <v>2007</v>
      </c>
      <c r="H62" s="167">
        <v>37.109200000000001</v>
      </c>
      <c r="I62" s="172">
        <v>-87.881900000000002</v>
      </c>
      <c r="J62" s="167" t="s">
        <v>49</v>
      </c>
      <c r="K62" s="167" t="s">
        <v>1577</v>
      </c>
      <c r="L62" s="168" t="s">
        <v>1699</v>
      </c>
      <c r="M62" s="167" t="s">
        <v>1700</v>
      </c>
      <c r="N62" s="167" t="s">
        <v>29</v>
      </c>
      <c r="O62" s="167" t="s">
        <v>1577</v>
      </c>
      <c r="P62" s="167"/>
      <c r="Q62" s="167"/>
      <c r="R62" s="167"/>
      <c r="S62" s="167" t="s">
        <v>1580</v>
      </c>
      <c r="T62" s="167"/>
      <c r="V62" s="167"/>
    </row>
    <row r="63" spans="1:22" ht="18">
      <c r="A63" s="167">
        <v>62</v>
      </c>
      <c r="B63" s="168" t="s">
        <v>422</v>
      </c>
      <c r="C63" s="169" t="s">
        <v>423</v>
      </c>
      <c r="D63" s="167" t="s">
        <v>1575</v>
      </c>
      <c r="E63" s="167" t="s">
        <v>1707</v>
      </c>
      <c r="F63" s="167" t="s">
        <v>1576</v>
      </c>
      <c r="G63" s="167">
        <v>2007</v>
      </c>
      <c r="H63" s="167">
        <v>37.109200000000001</v>
      </c>
      <c r="I63" s="172">
        <v>-87.881900000000002</v>
      </c>
      <c r="J63" s="167" t="s">
        <v>49</v>
      </c>
      <c r="K63" s="167" t="s">
        <v>1577</v>
      </c>
      <c r="L63" s="168" t="s">
        <v>1701</v>
      </c>
      <c r="M63" s="167" t="s">
        <v>1702</v>
      </c>
      <c r="N63" s="167" t="s">
        <v>29</v>
      </c>
      <c r="O63" s="167" t="s">
        <v>1577</v>
      </c>
      <c r="P63" s="167"/>
      <c r="Q63" s="167"/>
      <c r="R63" s="167"/>
      <c r="S63" s="167" t="s">
        <v>1580</v>
      </c>
      <c r="T63" s="167"/>
      <c r="V63" s="16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8"/>
  <sheetViews>
    <sheetView topLeftCell="A42" workbookViewId="0">
      <selection activeCell="J72" sqref="J72"/>
    </sheetView>
  </sheetViews>
  <sheetFormatPr baseColWidth="10" defaultColWidth="8.83203125" defaultRowHeight="14" x14ac:dyDescent="0"/>
  <cols>
    <col min="1" max="1" width="4.5" style="161" customWidth="1"/>
    <col min="2" max="4" width="8.83203125" style="161"/>
    <col min="5" max="5" width="19.6640625" style="161" customWidth="1"/>
    <col min="6" max="9" width="8.83203125" style="161"/>
    <col min="10" max="10" width="26.33203125" style="161" customWidth="1"/>
    <col min="11" max="11" width="10.5" style="161" customWidth="1"/>
    <col min="12" max="12" width="8.83203125" style="161"/>
    <col min="13" max="13" width="10.83203125" style="161" customWidth="1"/>
    <col min="14" max="14" width="8.83203125" style="161"/>
    <col min="15" max="15" width="11" style="161" customWidth="1"/>
    <col min="16" max="16" width="11.6640625" style="161" customWidth="1"/>
    <col min="17" max="17" width="13.5" style="161" customWidth="1"/>
    <col min="18" max="18" width="12.5" style="161" customWidth="1"/>
    <col min="19" max="19" width="19" style="161" customWidth="1"/>
    <col min="20" max="20" width="19.1640625" style="161" customWidth="1"/>
    <col min="21" max="21" width="17.1640625" style="161" customWidth="1"/>
    <col min="22" max="22" width="21" style="161" customWidth="1"/>
    <col min="23" max="16384" width="8.83203125" style="161"/>
  </cols>
  <sheetData>
    <row r="1" spans="1:24" customFormat="1" ht="45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 t="s">
        <v>5</v>
      </c>
      <c r="G1" s="166" t="s">
        <v>258</v>
      </c>
      <c r="H1" s="166" t="s">
        <v>7</v>
      </c>
      <c r="I1" s="166" t="s">
        <v>8</v>
      </c>
      <c r="J1" s="166" t="s">
        <v>259</v>
      </c>
      <c r="K1" s="166" t="s">
        <v>10</v>
      </c>
      <c r="L1" s="166" t="s">
        <v>11</v>
      </c>
      <c r="M1" s="166" t="s">
        <v>12</v>
      </c>
      <c r="N1" s="166" t="s">
        <v>260</v>
      </c>
      <c r="O1" s="166" t="s">
        <v>14</v>
      </c>
      <c r="P1" s="166" t="s">
        <v>15</v>
      </c>
      <c r="Q1" s="166" t="s">
        <v>16</v>
      </c>
      <c r="R1" s="166" t="s">
        <v>17</v>
      </c>
      <c r="S1" s="166" t="s">
        <v>1573</v>
      </c>
      <c r="T1" s="166" t="s">
        <v>1572</v>
      </c>
      <c r="U1" s="171" t="s">
        <v>1574</v>
      </c>
      <c r="V1" s="166" t="s">
        <v>261</v>
      </c>
    </row>
    <row r="2" spans="1:24">
      <c r="A2" s="173">
        <v>658</v>
      </c>
      <c r="B2" s="174" t="s">
        <v>422</v>
      </c>
      <c r="C2" s="175" t="s">
        <v>423</v>
      </c>
      <c r="D2" s="174" t="s">
        <v>1708</v>
      </c>
      <c r="E2" s="174" t="s">
        <v>1709</v>
      </c>
      <c r="F2" s="174" t="s">
        <v>1576</v>
      </c>
      <c r="G2" s="174">
        <v>2000</v>
      </c>
      <c r="H2" s="161">
        <v>47.180242999999997</v>
      </c>
      <c r="I2" s="161">
        <v>-96.506180499999999</v>
      </c>
      <c r="J2" s="174" t="s">
        <v>49</v>
      </c>
      <c r="K2" s="174" t="s">
        <v>1710</v>
      </c>
      <c r="L2" s="174" t="s">
        <v>1711</v>
      </c>
      <c r="M2" s="176" t="s">
        <v>1712</v>
      </c>
      <c r="N2" s="177" t="s">
        <v>39</v>
      </c>
      <c r="O2" s="174" t="s">
        <v>427</v>
      </c>
      <c r="P2" s="178"/>
      <c r="Q2" s="178"/>
      <c r="R2" s="178"/>
      <c r="S2" s="178" t="s">
        <v>1713</v>
      </c>
      <c r="T2" s="178" t="s">
        <v>1714</v>
      </c>
      <c r="U2" s="178"/>
      <c r="V2" s="178"/>
      <c r="W2" s="178"/>
      <c r="X2" s="178"/>
    </row>
    <row r="3" spans="1:24">
      <c r="A3" s="173">
        <v>659</v>
      </c>
      <c r="B3" s="174" t="s">
        <v>422</v>
      </c>
      <c r="C3" s="175" t="s">
        <v>423</v>
      </c>
      <c r="D3" s="174" t="s">
        <v>1708</v>
      </c>
      <c r="E3" s="174" t="s">
        <v>1709</v>
      </c>
      <c r="F3" s="174" t="s">
        <v>1576</v>
      </c>
      <c r="G3" s="174">
        <v>2000</v>
      </c>
      <c r="H3" s="161">
        <v>47.180242999999997</v>
      </c>
      <c r="I3" s="161">
        <v>-96.506180499999999</v>
      </c>
      <c r="J3" s="174" t="s">
        <v>49</v>
      </c>
      <c r="K3" s="174" t="s">
        <v>1710</v>
      </c>
      <c r="L3" s="174" t="s">
        <v>1715</v>
      </c>
      <c r="M3" s="176" t="s">
        <v>1716</v>
      </c>
      <c r="N3" s="177" t="s">
        <v>39</v>
      </c>
      <c r="O3" s="174" t="s">
        <v>427</v>
      </c>
      <c r="P3" s="178"/>
      <c r="Q3" s="178"/>
      <c r="R3" s="178"/>
      <c r="S3" s="178" t="s">
        <v>1713</v>
      </c>
      <c r="T3" s="178" t="s">
        <v>1714</v>
      </c>
      <c r="U3" s="178"/>
      <c r="V3" s="178"/>
      <c r="W3" s="178"/>
      <c r="X3" s="178"/>
    </row>
    <row r="4" spans="1:24">
      <c r="A4" s="173">
        <v>660</v>
      </c>
      <c r="B4" s="174" t="s">
        <v>422</v>
      </c>
      <c r="C4" s="175" t="s">
        <v>423</v>
      </c>
      <c r="D4" s="174" t="s">
        <v>1708</v>
      </c>
      <c r="E4" s="174" t="s">
        <v>1709</v>
      </c>
      <c r="F4" s="174" t="s">
        <v>1576</v>
      </c>
      <c r="G4" s="174">
        <v>2000</v>
      </c>
      <c r="H4" s="161">
        <v>47.180242999999997</v>
      </c>
      <c r="I4" s="161">
        <v>-96.506180499999999</v>
      </c>
      <c r="J4" s="174" t="s">
        <v>49</v>
      </c>
      <c r="K4" s="174" t="s">
        <v>1710</v>
      </c>
      <c r="L4" s="174" t="s">
        <v>1717</v>
      </c>
      <c r="M4" s="176" t="s">
        <v>1718</v>
      </c>
      <c r="N4" s="177" t="s">
        <v>39</v>
      </c>
      <c r="O4" s="174" t="s">
        <v>427</v>
      </c>
      <c r="P4" s="178"/>
      <c r="Q4" s="178"/>
      <c r="R4" s="178"/>
      <c r="S4" s="178" t="s">
        <v>1713</v>
      </c>
      <c r="T4" s="178" t="s">
        <v>1714</v>
      </c>
      <c r="U4" s="178"/>
      <c r="V4" s="178"/>
      <c r="W4" s="178"/>
      <c r="X4" s="178"/>
    </row>
    <row r="5" spans="1:24">
      <c r="A5" s="173">
        <v>661</v>
      </c>
      <c r="B5" s="174" t="s">
        <v>422</v>
      </c>
      <c r="C5" s="175" t="s">
        <v>423</v>
      </c>
      <c r="D5" s="174" t="s">
        <v>1708</v>
      </c>
      <c r="E5" s="174" t="s">
        <v>1709</v>
      </c>
      <c r="F5" s="174" t="s">
        <v>1576</v>
      </c>
      <c r="G5" s="174">
        <v>2000</v>
      </c>
      <c r="H5" s="161">
        <v>47.180242999999997</v>
      </c>
      <c r="I5" s="161">
        <v>-96.506180499999999</v>
      </c>
      <c r="J5" s="174" t="s">
        <v>49</v>
      </c>
      <c r="K5" s="174" t="s">
        <v>1710</v>
      </c>
      <c r="L5" s="174" t="s">
        <v>1719</v>
      </c>
      <c r="M5" s="176" t="s">
        <v>1720</v>
      </c>
      <c r="N5" s="177" t="s">
        <v>39</v>
      </c>
      <c r="O5" s="174" t="s">
        <v>427</v>
      </c>
      <c r="P5" s="178"/>
      <c r="Q5" s="178"/>
      <c r="R5" s="178"/>
      <c r="S5" s="178" t="s">
        <v>1713</v>
      </c>
      <c r="T5" s="178" t="s">
        <v>1714</v>
      </c>
      <c r="U5" s="178"/>
      <c r="V5" s="178"/>
      <c r="W5" s="178"/>
      <c r="X5" s="178"/>
    </row>
    <row r="6" spans="1:24">
      <c r="A6" s="173">
        <v>662</v>
      </c>
      <c r="B6" s="174" t="s">
        <v>422</v>
      </c>
      <c r="C6" s="175" t="s">
        <v>423</v>
      </c>
      <c r="D6" s="174" t="s">
        <v>1708</v>
      </c>
      <c r="E6" s="174" t="s">
        <v>1709</v>
      </c>
      <c r="F6" s="174" t="s">
        <v>1576</v>
      </c>
      <c r="G6" s="174">
        <v>2000</v>
      </c>
      <c r="H6" s="161">
        <v>47.180242999999997</v>
      </c>
      <c r="I6" s="161">
        <v>-96.506180499999999</v>
      </c>
      <c r="J6" s="174" t="s">
        <v>49</v>
      </c>
      <c r="K6" s="174" t="s">
        <v>1710</v>
      </c>
      <c r="L6" s="174" t="s">
        <v>1721</v>
      </c>
      <c r="M6" s="176" t="s">
        <v>1722</v>
      </c>
      <c r="N6" s="177" t="s">
        <v>39</v>
      </c>
      <c r="O6" s="174" t="s">
        <v>427</v>
      </c>
      <c r="P6" s="178"/>
      <c r="Q6" s="178"/>
      <c r="R6" s="178"/>
      <c r="S6" s="178" t="s">
        <v>1713</v>
      </c>
      <c r="T6" s="178" t="s">
        <v>1714</v>
      </c>
      <c r="U6" s="178"/>
      <c r="V6" s="178"/>
      <c r="W6" s="178"/>
      <c r="X6" s="178"/>
    </row>
    <row r="7" spans="1:24">
      <c r="A7" s="173">
        <v>663</v>
      </c>
      <c r="B7" s="174" t="s">
        <v>422</v>
      </c>
      <c r="C7" s="175" t="s">
        <v>423</v>
      </c>
      <c r="D7" s="174" t="s">
        <v>1708</v>
      </c>
      <c r="E7" s="174" t="s">
        <v>1709</v>
      </c>
      <c r="F7" s="174" t="s">
        <v>1576</v>
      </c>
      <c r="G7" s="174">
        <v>2000</v>
      </c>
      <c r="H7" s="161">
        <v>47.180242999999997</v>
      </c>
      <c r="I7" s="161">
        <v>-96.506180499999999</v>
      </c>
      <c r="J7" s="174" t="s">
        <v>49</v>
      </c>
      <c r="K7" s="174" t="s">
        <v>1710</v>
      </c>
      <c r="L7" s="174" t="s">
        <v>1723</v>
      </c>
      <c r="M7" s="176" t="s">
        <v>1724</v>
      </c>
      <c r="N7" s="177" t="s">
        <v>39</v>
      </c>
      <c r="O7" s="174" t="s">
        <v>427</v>
      </c>
      <c r="P7" s="178"/>
      <c r="Q7" s="178"/>
      <c r="R7" s="178"/>
      <c r="S7" s="178" t="s">
        <v>1713</v>
      </c>
      <c r="T7" s="178" t="s">
        <v>1714</v>
      </c>
      <c r="U7" s="178"/>
      <c r="V7" s="178"/>
      <c r="W7" s="178"/>
      <c r="X7" s="178"/>
    </row>
    <row r="8" spans="1:24">
      <c r="A8" s="173">
        <v>664</v>
      </c>
      <c r="B8" s="174" t="s">
        <v>422</v>
      </c>
      <c r="C8" s="175" t="s">
        <v>423</v>
      </c>
      <c r="D8" s="174" t="s">
        <v>1708</v>
      </c>
      <c r="E8" s="174" t="s">
        <v>1709</v>
      </c>
      <c r="F8" s="174" t="s">
        <v>1576</v>
      </c>
      <c r="G8" s="174">
        <v>2000</v>
      </c>
      <c r="H8" s="161">
        <v>47.180242999999997</v>
      </c>
      <c r="I8" s="161">
        <v>-96.506180499999999</v>
      </c>
      <c r="J8" s="174" t="s">
        <v>49</v>
      </c>
      <c r="K8" s="174" t="s">
        <v>1710</v>
      </c>
      <c r="L8" s="174" t="s">
        <v>1725</v>
      </c>
      <c r="M8" s="176" t="s">
        <v>1726</v>
      </c>
      <c r="N8" s="177" t="s">
        <v>39</v>
      </c>
      <c r="O8" s="174" t="s">
        <v>427</v>
      </c>
      <c r="P8" s="178"/>
      <c r="Q8" s="178"/>
      <c r="R8" s="178"/>
      <c r="S8" s="178" t="s">
        <v>1713</v>
      </c>
      <c r="T8" s="178" t="s">
        <v>1714</v>
      </c>
      <c r="U8" s="178"/>
      <c r="V8" s="178"/>
      <c r="W8" s="178"/>
      <c r="X8" s="178"/>
    </row>
    <row r="9" spans="1:24">
      <c r="A9" s="173">
        <v>665</v>
      </c>
      <c r="B9" s="174" t="s">
        <v>422</v>
      </c>
      <c r="C9" s="175" t="s">
        <v>423</v>
      </c>
      <c r="D9" s="174" t="s">
        <v>1708</v>
      </c>
      <c r="E9" s="174" t="s">
        <v>1709</v>
      </c>
      <c r="F9" s="174" t="s">
        <v>1576</v>
      </c>
      <c r="G9" s="174">
        <v>2000</v>
      </c>
      <c r="H9" s="161">
        <v>47.180242999999997</v>
      </c>
      <c r="I9" s="161">
        <v>-96.506180499999999</v>
      </c>
      <c r="J9" s="174" t="s">
        <v>49</v>
      </c>
      <c r="K9" s="174" t="s">
        <v>1710</v>
      </c>
      <c r="L9" s="174" t="s">
        <v>1727</v>
      </c>
      <c r="M9" s="176" t="s">
        <v>1728</v>
      </c>
      <c r="N9" s="177" t="s">
        <v>39</v>
      </c>
      <c r="O9" s="174" t="s">
        <v>427</v>
      </c>
      <c r="P9" s="178"/>
      <c r="Q9" s="178"/>
      <c r="R9" s="178"/>
      <c r="S9" s="178" t="s">
        <v>1713</v>
      </c>
      <c r="T9" s="178" t="s">
        <v>1714</v>
      </c>
      <c r="U9" s="178"/>
      <c r="V9" s="178"/>
      <c r="W9" s="178"/>
      <c r="X9" s="178"/>
    </row>
    <row r="10" spans="1:24">
      <c r="A10" s="173">
        <v>666</v>
      </c>
      <c r="B10" s="174" t="s">
        <v>422</v>
      </c>
      <c r="C10" s="175" t="s">
        <v>423</v>
      </c>
      <c r="D10" s="174" t="s">
        <v>1708</v>
      </c>
      <c r="E10" s="174" t="s">
        <v>1709</v>
      </c>
      <c r="F10" s="174" t="s">
        <v>1576</v>
      </c>
      <c r="G10" s="174">
        <v>2000</v>
      </c>
      <c r="H10" s="161">
        <v>47.180242999999997</v>
      </c>
      <c r="I10" s="161">
        <v>-96.506180499999999</v>
      </c>
      <c r="J10" s="174" t="s">
        <v>49</v>
      </c>
      <c r="K10" s="174" t="s">
        <v>1710</v>
      </c>
      <c r="L10" s="174" t="s">
        <v>1729</v>
      </c>
      <c r="M10" s="176" t="s">
        <v>1730</v>
      </c>
      <c r="N10" s="177" t="s">
        <v>39</v>
      </c>
      <c r="O10" s="174" t="s">
        <v>427</v>
      </c>
      <c r="P10" s="178"/>
      <c r="Q10" s="178"/>
      <c r="R10" s="178"/>
      <c r="S10" s="178" t="s">
        <v>1713</v>
      </c>
      <c r="T10" s="178" t="s">
        <v>1714</v>
      </c>
      <c r="U10" s="178" t="s">
        <v>1731</v>
      </c>
      <c r="V10" s="178"/>
      <c r="W10" s="178"/>
      <c r="X10" s="178"/>
    </row>
    <row r="11" spans="1:24">
      <c r="A11" s="173">
        <v>667</v>
      </c>
      <c r="B11" s="174" t="s">
        <v>422</v>
      </c>
      <c r="C11" s="175" t="s">
        <v>423</v>
      </c>
      <c r="D11" s="174" t="s">
        <v>1708</v>
      </c>
      <c r="E11" s="174" t="s">
        <v>1709</v>
      </c>
      <c r="F11" s="174" t="s">
        <v>1576</v>
      </c>
      <c r="G11" s="174">
        <v>2000</v>
      </c>
      <c r="H11" s="161">
        <v>47.180242999999997</v>
      </c>
      <c r="I11" s="161">
        <v>-96.506180499999999</v>
      </c>
      <c r="J11" s="174" t="s">
        <v>49</v>
      </c>
      <c r="K11" s="174" t="s">
        <v>1710</v>
      </c>
      <c r="L11" s="174" t="s">
        <v>1732</v>
      </c>
      <c r="M11" s="176" t="s">
        <v>1733</v>
      </c>
      <c r="N11" s="177" t="s">
        <v>39</v>
      </c>
      <c r="O11" s="174" t="s">
        <v>427</v>
      </c>
      <c r="P11" s="178"/>
      <c r="Q11" s="178"/>
      <c r="R11" s="178"/>
      <c r="S11" s="178" t="s">
        <v>1713</v>
      </c>
      <c r="T11" s="178" t="s">
        <v>1714</v>
      </c>
      <c r="U11" s="178" t="s">
        <v>1731</v>
      </c>
      <c r="V11" s="178"/>
      <c r="W11" s="178"/>
      <c r="X11" s="178"/>
    </row>
    <row r="12" spans="1:24">
      <c r="A12" s="173">
        <v>668</v>
      </c>
      <c r="B12" s="174" t="s">
        <v>422</v>
      </c>
      <c r="C12" s="175" t="s">
        <v>423</v>
      </c>
      <c r="D12" s="174" t="s">
        <v>1708</v>
      </c>
      <c r="E12" s="174" t="s">
        <v>1709</v>
      </c>
      <c r="F12" s="174" t="s">
        <v>1576</v>
      </c>
      <c r="G12" s="174">
        <v>2000</v>
      </c>
      <c r="H12" s="161">
        <v>47.180242999999997</v>
      </c>
      <c r="I12" s="161">
        <v>-96.506180499999999</v>
      </c>
      <c r="J12" s="174" t="s">
        <v>49</v>
      </c>
      <c r="K12" s="174" t="s">
        <v>1710</v>
      </c>
      <c r="L12" s="174" t="s">
        <v>1734</v>
      </c>
      <c r="M12" s="176" t="s">
        <v>1735</v>
      </c>
      <c r="N12" s="177" t="s">
        <v>39</v>
      </c>
      <c r="O12" s="174" t="s">
        <v>427</v>
      </c>
      <c r="P12" s="178"/>
      <c r="Q12" s="178"/>
      <c r="R12" s="178"/>
      <c r="S12" s="178" t="s">
        <v>1713</v>
      </c>
      <c r="T12" s="178" t="s">
        <v>1714</v>
      </c>
      <c r="U12" s="178" t="s">
        <v>1731</v>
      </c>
      <c r="V12" s="178"/>
      <c r="W12" s="178"/>
      <c r="X12" s="178"/>
    </row>
    <row r="13" spans="1:24">
      <c r="A13" s="173">
        <v>669</v>
      </c>
      <c r="B13" s="174" t="s">
        <v>422</v>
      </c>
      <c r="C13" s="175" t="s">
        <v>423</v>
      </c>
      <c r="D13" s="174" t="s">
        <v>1736</v>
      </c>
      <c r="E13" s="174" t="s">
        <v>1737</v>
      </c>
      <c r="F13" s="174" t="s">
        <v>1576</v>
      </c>
      <c r="G13" s="174">
        <v>2000</v>
      </c>
      <c r="H13" s="161">
        <v>47.4497201</v>
      </c>
      <c r="I13" s="161">
        <v>-99.126223400000001</v>
      </c>
      <c r="J13" s="174" t="s">
        <v>49</v>
      </c>
      <c r="K13" s="174" t="s">
        <v>1710</v>
      </c>
      <c r="L13" s="174" t="s">
        <v>1738</v>
      </c>
      <c r="M13" s="176" t="s">
        <v>1739</v>
      </c>
      <c r="N13" s="177" t="s">
        <v>39</v>
      </c>
      <c r="O13" s="174" t="s">
        <v>427</v>
      </c>
      <c r="P13" s="178"/>
      <c r="Q13" s="178"/>
      <c r="R13" s="178"/>
      <c r="S13" s="178" t="s">
        <v>1713</v>
      </c>
      <c r="T13" s="178" t="s">
        <v>1714</v>
      </c>
      <c r="U13" s="178"/>
      <c r="V13" s="178"/>
      <c r="W13" s="178"/>
      <c r="X13" s="178"/>
    </row>
    <row r="14" spans="1:24">
      <c r="A14" s="173">
        <v>1</v>
      </c>
      <c r="B14" s="174" t="s">
        <v>422</v>
      </c>
      <c r="C14" s="175" t="s">
        <v>423</v>
      </c>
      <c r="D14" s="174" t="s">
        <v>1708</v>
      </c>
      <c r="E14" s="174" t="s">
        <v>1740</v>
      </c>
      <c r="F14" s="174" t="s">
        <v>1576</v>
      </c>
      <c r="G14" s="174">
        <v>2000</v>
      </c>
      <c r="H14" s="161">
        <v>47.607751499999999</v>
      </c>
      <c r="I14" s="161">
        <v>-96.817022199999997</v>
      </c>
      <c r="J14" s="174" t="s">
        <v>49</v>
      </c>
      <c r="K14" s="174" t="s">
        <v>1710</v>
      </c>
      <c r="L14" s="174" t="s">
        <v>1741</v>
      </c>
      <c r="M14" s="176" t="s">
        <v>1742</v>
      </c>
      <c r="N14" s="174" t="s">
        <v>29</v>
      </c>
      <c r="O14" s="174" t="s">
        <v>427</v>
      </c>
      <c r="P14" s="178"/>
      <c r="Q14" s="178"/>
      <c r="R14" s="178"/>
      <c r="S14" s="178" t="s">
        <v>1713</v>
      </c>
      <c r="T14" s="178" t="s">
        <v>1714</v>
      </c>
      <c r="U14" s="178"/>
      <c r="V14" s="178"/>
      <c r="W14" s="178"/>
      <c r="X14" s="178"/>
    </row>
    <row r="15" spans="1:24">
      <c r="A15" s="173">
        <v>2</v>
      </c>
      <c r="B15" s="174" t="s">
        <v>422</v>
      </c>
      <c r="C15" s="175" t="s">
        <v>423</v>
      </c>
      <c r="D15" s="174" t="s">
        <v>1708</v>
      </c>
      <c r="E15" s="174" t="s">
        <v>1740</v>
      </c>
      <c r="F15" s="174" t="s">
        <v>1576</v>
      </c>
      <c r="G15" s="174">
        <v>2000</v>
      </c>
      <c r="H15" s="161">
        <v>47.607751499999999</v>
      </c>
      <c r="I15" s="161">
        <v>-96.817022199999997</v>
      </c>
      <c r="J15" s="174" t="s">
        <v>49</v>
      </c>
      <c r="K15" s="174" t="s">
        <v>1710</v>
      </c>
      <c r="L15" s="174" t="s">
        <v>1743</v>
      </c>
      <c r="M15" s="176" t="s">
        <v>1744</v>
      </c>
      <c r="N15" s="174" t="s">
        <v>29</v>
      </c>
      <c r="O15" s="174" t="s">
        <v>427</v>
      </c>
      <c r="P15" s="178"/>
      <c r="Q15" s="178"/>
      <c r="R15" s="178"/>
      <c r="S15" s="178" t="s">
        <v>1713</v>
      </c>
      <c r="T15" s="178" t="s">
        <v>1714</v>
      </c>
      <c r="U15" s="178"/>
      <c r="V15" s="178"/>
      <c r="W15" s="178"/>
      <c r="X15" s="178"/>
    </row>
    <row r="16" spans="1:24">
      <c r="A16" s="173">
        <v>3</v>
      </c>
      <c r="B16" s="174" t="s">
        <v>422</v>
      </c>
      <c r="C16" s="175" t="s">
        <v>423</v>
      </c>
      <c r="D16" s="174" t="s">
        <v>1708</v>
      </c>
      <c r="E16" s="174" t="s">
        <v>1740</v>
      </c>
      <c r="F16" s="174" t="s">
        <v>1576</v>
      </c>
      <c r="G16" s="174">
        <v>2000</v>
      </c>
      <c r="H16" s="161">
        <v>47.607751499999999</v>
      </c>
      <c r="I16" s="161">
        <v>-96.817022199999997</v>
      </c>
      <c r="J16" s="174" t="s">
        <v>49</v>
      </c>
      <c r="K16" s="174" t="s">
        <v>1710</v>
      </c>
      <c r="L16" s="174" t="s">
        <v>1745</v>
      </c>
      <c r="M16" s="176" t="s">
        <v>1746</v>
      </c>
      <c r="N16" s="174" t="s">
        <v>29</v>
      </c>
      <c r="O16" s="174" t="s">
        <v>427</v>
      </c>
      <c r="P16" s="178"/>
      <c r="Q16" s="178"/>
      <c r="R16" s="178"/>
      <c r="S16" s="178" t="s">
        <v>1713</v>
      </c>
      <c r="T16" s="178" t="s">
        <v>1714</v>
      </c>
      <c r="U16" s="178"/>
      <c r="V16" s="178"/>
      <c r="W16" s="178"/>
      <c r="X16" s="178"/>
    </row>
    <row r="17" spans="1:24">
      <c r="A17" s="173">
        <v>4</v>
      </c>
      <c r="B17" s="174" t="s">
        <v>422</v>
      </c>
      <c r="C17" s="175" t="s">
        <v>423</v>
      </c>
      <c r="D17" s="174" t="s">
        <v>1708</v>
      </c>
      <c r="E17" s="174" t="s">
        <v>1740</v>
      </c>
      <c r="F17" s="174" t="s">
        <v>1576</v>
      </c>
      <c r="G17" s="174">
        <v>2000</v>
      </c>
      <c r="H17" s="161">
        <v>47.607751499999999</v>
      </c>
      <c r="I17" s="161">
        <v>-96.817022199999997</v>
      </c>
      <c r="J17" s="174" t="s">
        <v>49</v>
      </c>
      <c r="K17" s="174" t="s">
        <v>1710</v>
      </c>
      <c r="L17" s="174" t="s">
        <v>1747</v>
      </c>
      <c r="M17" s="176" t="s">
        <v>1748</v>
      </c>
      <c r="N17" s="174" t="s">
        <v>29</v>
      </c>
      <c r="O17" s="174" t="s">
        <v>427</v>
      </c>
      <c r="P17" s="178"/>
      <c r="Q17" s="178"/>
      <c r="R17" s="178"/>
      <c r="S17" s="178" t="s">
        <v>1713</v>
      </c>
      <c r="T17" s="178" t="s">
        <v>1714</v>
      </c>
      <c r="U17" s="178"/>
      <c r="V17" s="178"/>
      <c r="W17" s="178"/>
      <c r="X17" s="178"/>
    </row>
    <row r="18" spans="1:24">
      <c r="A18" s="173">
        <v>5</v>
      </c>
      <c r="B18" s="174" t="s">
        <v>422</v>
      </c>
      <c r="C18" s="175" t="s">
        <v>423</v>
      </c>
      <c r="D18" s="174" t="s">
        <v>1708</v>
      </c>
      <c r="E18" s="174" t="s">
        <v>1740</v>
      </c>
      <c r="F18" s="174" t="s">
        <v>1576</v>
      </c>
      <c r="G18" s="174">
        <v>2000</v>
      </c>
      <c r="H18" s="161">
        <v>47.607751499999999</v>
      </c>
      <c r="I18" s="161">
        <v>-96.817022199999997</v>
      </c>
      <c r="J18" s="174" t="s">
        <v>49</v>
      </c>
      <c r="K18" s="174" t="s">
        <v>1710</v>
      </c>
      <c r="L18" s="174" t="s">
        <v>1749</v>
      </c>
      <c r="M18" s="176" t="s">
        <v>1750</v>
      </c>
      <c r="N18" s="174" t="s">
        <v>29</v>
      </c>
      <c r="O18" s="174" t="s">
        <v>427</v>
      </c>
      <c r="P18" s="178"/>
      <c r="Q18" s="178"/>
      <c r="R18" s="178"/>
      <c r="S18" s="178" t="s">
        <v>1713</v>
      </c>
      <c r="T18" s="178" t="s">
        <v>1714</v>
      </c>
      <c r="U18" s="178"/>
      <c r="V18" s="178"/>
      <c r="W18" s="178"/>
      <c r="X18" s="178"/>
    </row>
    <row r="19" spans="1:24">
      <c r="A19" s="173">
        <v>6</v>
      </c>
      <c r="B19" s="174" t="s">
        <v>422</v>
      </c>
      <c r="C19" s="175" t="s">
        <v>423</v>
      </c>
      <c r="D19" s="174" t="s">
        <v>1708</v>
      </c>
      <c r="E19" s="174" t="s">
        <v>1740</v>
      </c>
      <c r="F19" s="174" t="s">
        <v>1576</v>
      </c>
      <c r="G19" s="174">
        <v>2000</v>
      </c>
      <c r="H19" s="161">
        <v>47.607751499999999</v>
      </c>
      <c r="I19" s="161">
        <v>-96.817022199999997</v>
      </c>
      <c r="J19" s="174" t="s">
        <v>49</v>
      </c>
      <c r="K19" s="174" t="s">
        <v>1710</v>
      </c>
      <c r="L19" s="174" t="s">
        <v>1751</v>
      </c>
      <c r="M19" s="176" t="s">
        <v>1752</v>
      </c>
      <c r="N19" s="174" t="s">
        <v>29</v>
      </c>
      <c r="O19" s="174" t="s">
        <v>427</v>
      </c>
      <c r="P19" s="178"/>
      <c r="Q19" s="178"/>
      <c r="R19" s="178"/>
      <c r="S19" s="178" t="s">
        <v>1713</v>
      </c>
      <c r="T19" s="178" t="s">
        <v>1714</v>
      </c>
      <c r="U19" s="178"/>
      <c r="V19" s="178"/>
      <c r="W19" s="178"/>
      <c r="X19" s="178"/>
    </row>
    <row r="20" spans="1:24">
      <c r="A20" s="173">
        <v>7</v>
      </c>
      <c r="B20" s="174" t="s">
        <v>422</v>
      </c>
      <c r="C20" s="175" t="s">
        <v>423</v>
      </c>
      <c r="D20" s="174" t="s">
        <v>1708</v>
      </c>
      <c r="E20" s="174" t="s">
        <v>1740</v>
      </c>
      <c r="F20" s="174" t="s">
        <v>1576</v>
      </c>
      <c r="G20" s="174">
        <v>2000</v>
      </c>
      <c r="H20" s="161">
        <v>47.607751499999999</v>
      </c>
      <c r="I20" s="161">
        <v>-96.817022199999997</v>
      </c>
      <c r="J20" s="174" t="s">
        <v>49</v>
      </c>
      <c r="K20" s="174" t="s">
        <v>1710</v>
      </c>
      <c r="L20" s="174" t="s">
        <v>1753</v>
      </c>
      <c r="M20" s="176" t="s">
        <v>1754</v>
      </c>
      <c r="N20" s="174" t="s">
        <v>29</v>
      </c>
      <c r="O20" s="174" t="s">
        <v>427</v>
      </c>
      <c r="P20" s="178"/>
      <c r="Q20" s="178"/>
      <c r="R20" s="178"/>
      <c r="S20" s="178" t="s">
        <v>1713</v>
      </c>
      <c r="T20" s="178" t="s">
        <v>1714</v>
      </c>
      <c r="U20" s="178"/>
      <c r="V20" s="178"/>
      <c r="W20" s="178"/>
      <c r="X20" s="178"/>
    </row>
    <row r="21" spans="1:24">
      <c r="A21" s="173">
        <v>8</v>
      </c>
      <c r="B21" s="174" t="s">
        <v>422</v>
      </c>
      <c r="C21" s="175" t="s">
        <v>423</v>
      </c>
      <c r="D21" s="174" t="s">
        <v>1708</v>
      </c>
      <c r="E21" s="174" t="s">
        <v>1740</v>
      </c>
      <c r="F21" s="174" t="s">
        <v>1576</v>
      </c>
      <c r="G21" s="174">
        <v>2000</v>
      </c>
      <c r="H21" s="161">
        <v>47.607751499999999</v>
      </c>
      <c r="I21" s="161">
        <v>-96.817022199999997</v>
      </c>
      <c r="J21" s="174" t="s">
        <v>49</v>
      </c>
      <c r="K21" s="174" t="s">
        <v>1710</v>
      </c>
      <c r="L21" s="174" t="s">
        <v>1755</v>
      </c>
      <c r="M21" s="176" t="s">
        <v>1756</v>
      </c>
      <c r="N21" s="174" t="s">
        <v>29</v>
      </c>
      <c r="O21" s="174" t="s">
        <v>427</v>
      </c>
      <c r="P21" s="178"/>
      <c r="Q21" s="178"/>
      <c r="R21" s="178"/>
      <c r="S21" s="178" t="s">
        <v>1713</v>
      </c>
      <c r="T21" s="178" t="s">
        <v>1714</v>
      </c>
      <c r="U21" s="178"/>
      <c r="V21" s="178"/>
      <c r="W21" s="178"/>
      <c r="X21" s="178"/>
    </row>
    <row r="22" spans="1:24">
      <c r="A22" s="173">
        <v>9</v>
      </c>
      <c r="B22" s="174" t="s">
        <v>422</v>
      </c>
      <c r="C22" s="175" t="s">
        <v>423</v>
      </c>
      <c r="D22" s="174" t="s">
        <v>1708</v>
      </c>
      <c r="E22" s="174" t="s">
        <v>1740</v>
      </c>
      <c r="F22" s="174" t="s">
        <v>1576</v>
      </c>
      <c r="G22" s="174">
        <v>2000</v>
      </c>
      <c r="H22" s="161">
        <v>47.607751499999999</v>
      </c>
      <c r="I22" s="161">
        <v>-96.817022199999997</v>
      </c>
      <c r="J22" s="174" t="s">
        <v>49</v>
      </c>
      <c r="K22" s="174" t="s">
        <v>1710</v>
      </c>
      <c r="L22" s="174" t="s">
        <v>1757</v>
      </c>
      <c r="M22" s="176" t="s">
        <v>1758</v>
      </c>
      <c r="N22" s="174" t="s">
        <v>29</v>
      </c>
      <c r="O22" s="174" t="s">
        <v>427</v>
      </c>
      <c r="P22" s="178"/>
      <c r="Q22" s="178"/>
      <c r="R22" s="178"/>
      <c r="S22" s="178" t="s">
        <v>1713</v>
      </c>
      <c r="T22" s="178" t="s">
        <v>1714</v>
      </c>
      <c r="U22" s="178"/>
      <c r="V22" s="178"/>
      <c r="W22" s="178"/>
      <c r="X22" s="178"/>
    </row>
    <row r="23" spans="1:24">
      <c r="A23" s="173">
        <v>10</v>
      </c>
      <c r="B23" s="174" t="s">
        <v>422</v>
      </c>
      <c r="C23" s="175" t="s">
        <v>423</v>
      </c>
      <c r="D23" s="174" t="s">
        <v>1708</v>
      </c>
      <c r="E23" s="174" t="s">
        <v>1740</v>
      </c>
      <c r="F23" s="174" t="s">
        <v>1576</v>
      </c>
      <c r="G23" s="174">
        <v>2000</v>
      </c>
      <c r="H23" s="161">
        <v>47.607751499999999</v>
      </c>
      <c r="I23" s="161">
        <v>-96.817022199999997</v>
      </c>
      <c r="J23" s="174" t="s">
        <v>49</v>
      </c>
      <c r="K23" s="174" t="s">
        <v>1710</v>
      </c>
      <c r="L23" s="174" t="s">
        <v>1759</v>
      </c>
      <c r="M23" s="176" t="s">
        <v>1760</v>
      </c>
      <c r="N23" s="174" t="s">
        <v>29</v>
      </c>
      <c r="O23" s="174" t="s">
        <v>427</v>
      </c>
      <c r="P23" s="178"/>
      <c r="Q23" s="178"/>
      <c r="R23" s="178"/>
      <c r="S23" s="178" t="s">
        <v>1713</v>
      </c>
      <c r="T23" s="178" t="s">
        <v>1714</v>
      </c>
      <c r="U23" s="178"/>
      <c r="V23" s="178"/>
      <c r="W23" s="178"/>
      <c r="X23" s="178"/>
    </row>
    <row r="24" spans="1:24">
      <c r="A24" s="173">
        <v>11</v>
      </c>
      <c r="B24" s="174" t="s">
        <v>422</v>
      </c>
      <c r="C24" s="175" t="s">
        <v>423</v>
      </c>
      <c r="D24" s="174" t="s">
        <v>1708</v>
      </c>
      <c r="E24" s="174" t="s">
        <v>1740</v>
      </c>
      <c r="F24" s="174" t="s">
        <v>1576</v>
      </c>
      <c r="G24" s="174">
        <v>2000</v>
      </c>
      <c r="H24" s="161">
        <v>47.607751499999999</v>
      </c>
      <c r="I24" s="161">
        <v>-96.817022199999997</v>
      </c>
      <c r="J24" s="174" t="s">
        <v>49</v>
      </c>
      <c r="K24" s="174" t="s">
        <v>1710</v>
      </c>
      <c r="L24" s="174" t="s">
        <v>1761</v>
      </c>
      <c r="M24" s="176" t="s">
        <v>1762</v>
      </c>
      <c r="N24" s="174" t="s">
        <v>29</v>
      </c>
      <c r="O24" s="174" t="s">
        <v>427</v>
      </c>
      <c r="P24" s="178"/>
      <c r="Q24" s="178"/>
      <c r="R24" s="178"/>
      <c r="S24" s="178" t="s">
        <v>1713</v>
      </c>
      <c r="T24" s="178" t="s">
        <v>1714</v>
      </c>
      <c r="U24" s="178" t="s">
        <v>1731</v>
      </c>
      <c r="V24" s="178"/>
      <c r="W24" s="178"/>
      <c r="X24" s="178"/>
    </row>
    <row r="25" spans="1:24">
      <c r="A25" s="173">
        <v>12</v>
      </c>
      <c r="B25" s="174" t="s">
        <v>422</v>
      </c>
      <c r="C25" s="175" t="s">
        <v>423</v>
      </c>
      <c r="D25" s="174" t="s">
        <v>1708</v>
      </c>
      <c r="E25" s="174" t="s">
        <v>1740</v>
      </c>
      <c r="F25" s="174" t="s">
        <v>1576</v>
      </c>
      <c r="G25" s="174">
        <v>2000</v>
      </c>
      <c r="H25" s="161">
        <v>47.607751499999999</v>
      </c>
      <c r="I25" s="161">
        <v>-96.817022199999997</v>
      </c>
      <c r="J25" s="174" t="s">
        <v>49</v>
      </c>
      <c r="K25" s="174" t="s">
        <v>1710</v>
      </c>
      <c r="L25" s="174" t="s">
        <v>1763</v>
      </c>
      <c r="M25" s="176" t="s">
        <v>1764</v>
      </c>
      <c r="N25" s="174" t="s">
        <v>29</v>
      </c>
      <c r="O25" s="174" t="s">
        <v>427</v>
      </c>
      <c r="P25" s="178"/>
      <c r="Q25" s="178"/>
      <c r="R25" s="178"/>
      <c r="S25" s="178" t="s">
        <v>1713</v>
      </c>
      <c r="T25" s="178" t="s">
        <v>1714</v>
      </c>
      <c r="U25" s="178" t="s">
        <v>1731</v>
      </c>
      <c r="V25" s="178"/>
      <c r="W25" s="178"/>
      <c r="X25" s="178"/>
    </row>
    <row r="26" spans="1:24">
      <c r="A26" s="173">
        <v>13</v>
      </c>
      <c r="B26" s="174" t="s">
        <v>422</v>
      </c>
      <c r="C26" s="175" t="s">
        <v>423</v>
      </c>
      <c r="D26" s="174" t="s">
        <v>1708</v>
      </c>
      <c r="E26" s="174" t="s">
        <v>1740</v>
      </c>
      <c r="F26" s="174" t="s">
        <v>1576</v>
      </c>
      <c r="G26" s="174">
        <v>2000</v>
      </c>
      <c r="H26" s="161">
        <v>47.607751499999999</v>
      </c>
      <c r="I26" s="161">
        <v>-96.817022199999997</v>
      </c>
      <c r="J26" s="174" t="s">
        <v>49</v>
      </c>
      <c r="K26" s="174" t="s">
        <v>1710</v>
      </c>
      <c r="L26" s="174" t="s">
        <v>1765</v>
      </c>
      <c r="M26" s="176" t="s">
        <v>1766</v>
      </c>
      <c r="N26" s="174" t="s">
        <v>29</v>
      </c>
      <c r="O26" s="174" t="s">
        <v>427</v>
      </c>
      <c r="P26" s="178"/>
      <c r="Q26" s="178"/>
      <c r="R26" s="178"/>
      <c r="S26" s="178" t="s">
        <v>1713</v>
      </c>
      <c r="T26" s="178" t="s">
        <v>1714</v>
      </c>
      <c r="U26" s="178" t="s">
        <v>1731</v>
      </c>
      <c r="V26" s="178"/>
      <c r="W26" s="178"/>
      <c r="X26" s="178"/>
    </row>
    <row r="27" spans="1:24">
      <c r="A27" s="173">
        <v>670</v>
      </c>
      <c r="B27" s="174" t="s">
        <v>422</v>
      </c>
      <c r="C27" s="175" t="s">
        <v>423</v>
      </c>
      <c r="D27" s="174" t="s">
        <v>1708</v>
      </c>
      <c r="E27" s="174" t="s">
        <v>1740</v>
      </c>
      <c r="F27" s="174" t="s">
        <v>1576</v>
      </c>
      <c r="G27" s="174">
        <v>2000</v>
      </c>
      <c r="H27" s="161">
        <v>47.607751499999999</v>
      </c>
      <c r="I27" s="161">
        <v>-96.817022199999997</v>
      </c>
      <c r="J27" s="174" t="s">
        <v>49</v>
      </c>
      <c r="K27" s="174" t="s">
        <v>1710</v>
      </c>
      <c r="L27" s="174" t="s">
        <v>1767</v>
      </c>
      <c r="M27" s="176" t="s">
        <v>1768</v>
      </c>
      <c r="N27" s="177" t="s">
        <v>39</v>
      </c>
      <c r="O27" s="174" t="s">
        <v>427</v>
      </c>
      <c r="P27" s="178"/>
      <c r="Q27" s="178"/>
      <c r="R27" s="178"/>
      <c r="S27" s="178" t="s">
        <v>1713</v>
      </c>
      <c r="T27" s="178" t="s">
        <v>1714</v>
      </c>
      <c r="U27" s="178"/>
      <c r="V27" s="178"/>
      <c r="W27" s="178"/>
      <c r="X27" s="178"/>
    </row>
    <row r="28" spans="1:24">
      <c r="A28" s="173">
        <v>671</v>
      </c>
      <c r="B28" s="174" t="s">
        <v>422</v>
      </c>
      <c r="C28" s="175" t="s">
        <v>423</v>
      </c>
      <c r="D28" s="174" t="s">
        <v>1708</v>
      </c>
      <c r="E28" s="174" t="s">
        <v>1740</v>
      </c>
      <c r="F28" s="174" t="s">
        <v>1576</v>
      </c>
      <c r="G28" s="174">
        <v>2000</v>
      </c>
      <c r="H28" s="161">
        <v>47.607751499999999</v>
      </c>
      <c r="I28" s="161">
        <v>-96.817022199999997</v>
      </c>
      <c r="J28" s="174" t="s">
        <v>49</v>
      </c>
      <c r="K28" s="174" t="s">
        <v>1710</v>
      </c>
      <c r="L28" s="174" t="s">
        <v>1769</v>
      </c>
      <c r="M28" s="176" t="s">
        <v>1770</v>
      </c>
      <c r="N28" s="177" t="s">
        <v>39</v>
      </c>
      <c r="O28" s="174" t="s">
        <v>427</v>
      </c>
      <c r="P28" s="178"/>
      <c r="Q28" s="178"/>
      <c r="R28" s="178"/>
      <c r="S28" s="178" t="s">
        <v>1713</v>
      </c>
      <c r="T28" s="178" t="s">
        <v>1714</v>
      </c>
      <c r="U28" s="178"/>
      <c r="V28" s="178"/>
      <c r="W28" s="178"/>
      <c r="X28" s="178"/>
    </row>
    <row r="29" spans="1:24">
      <c r="A29" s="173">
        <v>672</v>
      </c>
      <c r="B29" s="174" t="s">
        <v>422</v>
      </c>
      <c r="C29" s="175" t="s">
        <v>423</v>
      </c>
      <c r="D29" s="174" t="s">
        <v>1708</v>
      </c>
      <c r="E29" s="174" t="s">
        <v>1740</v>
      </c>
      <c r="F29" s="174" t="s">
        <v>1576</v>
      </c>
      <c r="G29" s="174">
        <v>2000</v>
      </c>
      <c r="H29" s="161">
        <v>47.607751499999999</v>
      </c>
      <c r="I29" s="161">
        <v>-96.817022199999997</v>
      </c>
      <c r="J29" s="174" t="s">
        <v>49</v>
      </c>
      <c r="K29" s="174" t="s">
        <v>1710</v>
      </c>
      <c r="L29" s="174" t="s">
        <v>1771</v>
      </c>
      <c r="M29" s="176" t="s">
        <v>1772</v>
      </c>
      <c r="N29" s="177" t="s">
        <v>39</v>
      </c>
      <c r="O29" s="174" t="s">
        <v>427</v>
      </c>
      <c r="P29" s="178"/>
      <c r="Q29" s="178"/>
      <c r="R29" s="178"/>
      <c r="S29" s="178" t="s">
        <v>1713</v>
      </c>
      <c r="T29" s="178" t="s">
        <v>1714</v>
      </c>
      <c r="U29" s="178"/>
      <c r="V29" s="178"/>
      <c r="W29" s="178"/>
      <c r="X29" s="178"/>
    </row>
    <row r="30" spans="1:24">
      <c r="A30" s="173">
        <v>673</v>
      </c>
      <c r="B30" s="174" t="s">
        <v>422</v>
      </c>
      <c r="C30" s="175" t="s">
        <v>423</v>
      </c>
      <c r="D30" s="174" t="s">
        <v>1708</v>
      </c>
      <c r="E30" s="174" t="s">
        <v>1740</v>
      </c>
      <c r="F30" s="174" t="s">
        <v>1576</v>
      </c>
      <c r="G30" s="174">
        <v>2000</v>
      </c>
      <c r="H30" s="161">
        <v>47.607751499999999</v>
      </c>
      <c r="I30" s="161">
        <v>-96.817022199999997</v>
      </c>
      <c r="J30" s="174" t="s">
        <v>49</v>
      </c>
      <c r="K30" s="174" t="s">
        <v>1710</v>
      </c>
      <c r="L30" s="174" t="s">
        <v>1773</v>
      </c>
      <c r="M30" s="176" t="s">
        <v>1774</v>
      </c>
      <c r="N30" s="177" t="s">
        <v>39</v>
      </c>
      <c r="O30" s="174" t="s">
        <v>427</v>
      </c>
      <c r="P30" s="178"/>
      <c r="Q30" s="178"/>
      <c r="R30" s="178"/>
      <c r="S30" s="178" t="s">
        <v>1713</v>
      </c>
      <c r="T30" s="178" t="s">
        <v>1714</v>
      </c>
      <c r="U30" s="178" t="s">
        <v>1731</v>
      </c>
      <c r="V30" s="178"/>
      <c r="W30" s="178"/>
      <c r="X30" s="178"/>
    </row>
    <row r="31" spans="1:24">
      <c r="A31" s="173">
        <v>674</v>
      </c>
      <c r="B31" s="174" t="s">
        <v>422</v>
      </c>
      <c r="C31" s="175" t="s">
        <v>423</v>
      </c>
      <c r="D31" s="174" t="s">
        <v>1708</v>
      </c>
      <c r="E31" s="174" t="s">
        <v>1775</v>
      </c>
      <c r="F31" s="174" t="s">
        <v>1576</v>
      </c>
      <c r="G31" s="174">
        <v>2000</v>
      </c>
      <c r="H31" s="161">
        <v>48.770007200000002</v>
      </c>
      <c r="I31" s="161">
        <v>-98.899021000000005</v>
      </c>
      <c r="J31" s="174" t="s">
        <v>49</v>
      </c>
      <c r="K31" s="174" t="s">
        <v>1710</v>
      </c>
      <c r="L31" s="174" t="s">
        <v>1776</v>
      </c>
      <c r="M31" s="176" t="s">
        <v>1777</v>
      </c>
      <c r="N31" s="177" t="s">
        <v>39</v>
      </c>
      <c r="O31" s="174" t="s">
        <v>427</v>
      </c>
      <c r="P31" s="178"/>
      <c r="Q31" s="178"/>
      <c r="R31" s="178"/>
      <c r="S31" s="178" t="s">
        <v>1713</v>
      </c>
      <c r="T31" s="178" t="s">
        <v>1714</v>
      </c>
      <c r="U31" s="178"/>
      <c r="V31" s="178"/>
      <c r="W31" s="178"/>
      <c r="X31" s="178"/>
    </row>
    <row r="32" spans="1:24">
      <c r="A32" s="173">
        <v>14</v>
      </c>
      <c r="B32" s="174" t="s">
        <v>422</v>
      </c>
      <c r="C32" s="175" t="s">
        <v>423</v>
      </c>
      <c r="D32" s="174" t="s">
        <v>1778</v>
      </c>
      <c r="E32" s="174" t="s">
        <v>1779</v>
      </c>
      <c r="F32" s="174" t="s">
        <v>1576</v>
      </c>
      <c r="G32" s="174">
        <v>2000</v>
      </c>
      <c r="H32" s="161">
        <v>47.0799454</v>
      </c>
      <c r="I32" s="161">
        <v>-96.793120900000005</v>
      </c>
      <c r="J32" s="174" t="s">
        <v>49</v>
      </c>
      <c r="K32" s="174" t="s">
        <v>1710</v>
      </c>
      <c r="L32" s="174" t="s">
        <v>1780</v>
      </c>
      <c r="M32" s="176" t="s">
        <v>1781</v>
      </c>
      <c r="N32" s="174" t="s">
        <v>29</v>
      </c>
      <c r="O32" s="174" t="s">
        <v>427</v>
      </c>
      <c r="P32" s="178"/>
      <c r="Q32" s="178"/>
      <c r="R32" s="178"/>
      <c r="S32" s="178" t="s">
        <v>1713</v>
      </c>
      <c r="T32" s="178" t="s">
        <v>1714</v>
      </c>
      <c r="U32" s="178"/>
      <c r="V32" s="178"/>
      <c r="W32" s="178"/>
      <c r="X32" s="178"/>
    </row>
    <row r="33" spans="1:24">
      <c r="A33" s="173">
        <v>15</v>
      </c>
      <c r="B33" s="174" t="s">
        <v>422</v>
      </c>
      <c r="C33" s="175" t="s">
        <v>423</v>
      </c>
      <c r="D33" s="174" t="s">
        <v>1778</v>
      </c>
      <c r="E33" s="174" t="s">
        <v>1779</v>
      </c>
      <c r="F33" s="174" t="s">
        <v>1576</v>
      </c>
      <c r="G33" s="174">
        <v>2000</v>
      </c>
      <c r="H33" s="161">
        <v>47.0799454</v>
      </c>
      <c r="I33" s="161">
        <v>-96.793120900000005</v>
      </c>
      <c r="J33" s="174" t="s">
        <v>49</v>
      </c>
      <c r="K33" s="174" t="s">
        <v>1710</v>
      </c>
      <c r="L33" s="174" t="s">
        <v>1782</v>
      </c>
      <c r="M33" s="176" t="s">
        <v>1783</v>
      </c>
      <c r="N33" s="174" t="s">
        <v>29</v>
      </c>
      <c r="O33" s="174" t="s">
        <v>427</v>
      </c>
      <c r="P33" s="178"/>
      <c r="Q33" s="178"/>
      <c r="R33" s="178"/>
      <c r="S33" s="178" t="s">
        <v>1713</v>
      </c>
      <c r="T33" s="178" t="s">
        <v>1714</v>
      </c>
      <c r="U33" s="178"/>
      <c r="V33" s="178"/>
      <c r="W33" s="178"/>
      <c r="X33" s="178"/>
    </row>
    <row r="34" spans="1:24">
      <c r="A34" s="173">
        <v>16</v>
      </c>
      <c r="B34" s="174" t="s">
        <v>422</v>
      </c>
      <c r="C34" s="175" t="s">
        <v>423</v>
      </c>
      <c r="D34" s="174" t="s">
        <v>1778</v>
      </c>
      <c r="E34" s="174" t="s">
        <v>1779</v>
      </c>
      <c r="F34" s="174" t="s">
        <v>1576</v>
      </c>
      <c r="G34" s="174">
        <v>2000</v>
      </c>
      <c r="H34" s="161">
        <v>47.0799454</v>
      </c>
      <c r="I34" s="161">
        <v>-96.793120900000005</v>
      </c>
      <c r="J34" s="174" t="s">
        <v>49</v>
      </c>
      <c r="K34" s="174" t="s">
        <v>1710</v>
      </c>
      <c r="L34" s="174" t="s">
        <v>1784</v>
      </c>
      <c r="M34" s="176" t="s">
        <v>1785</v>
      </c>
      <c r="N34" s="174" t="s">
        <v>29</v>
      </c>
      <c r="O34" s="174" t="s">
        <v>427</v>
      </c>
      <c r="P34" s="178"/>
      <c r="Q34" s="178"/>
      <c r="R34" s="178"/>
      <c r="S34" s="178" t="s">
        <v>1713</v>
      </c>
      <c r="T34" s="178" t="s">
        <v>1714</v>
      </c>
      <c r="U34" s="178"/>
      <c r="V34" s="178"/>
      <c r="W34" s="178"/>
      <c r="X34" s="178"/>
    </row>
    <row r="35" spans="1:24">
      <c r="A35" s="173">
        <v>17</v>
      </c>
      <c r="B35" s="174" t="s">
        <v>422</v>
      </c>
      <c r="C35" s="175" t="s">
        <v>423</v>
      </c>
      <c r="D35" s="174" t="s">
        <v>1778</v>
      </c>
      <c r="E35" s="174" t="s">
        <v>1779</v>
      </c>
      <c r="F35" s="174" t="s">
        <v>1576</v>
      </c>
      <c r="G35" s="174">
        <v>2000</v>
      </c>
      <c r="H35" s="161">
        <v>47.0799454</v>
      </c>
      <c r="I35" s="161">
        <v>-96.793120900000005</v>
      </c>
      <c r="J35" s="174" t="s">
        <v>49</v>
      </c>
      <c r="K35" s="174" t="s">
        <v>1710</v>
      </c>
      <c r="L35" s="174" t="s">
        <v>1786</v>
      </c>
      <c r="M35" s="176" t="s">
        <v>1787</v>
      </c>
      <c r="N35" s="174" t="s">
        <v>29</v>
      </c>
      <c r="O35" s="174" t="s">
        <v>427</v>
      </c>
      <c r="P35" s="178"/>
      <c r="Q35" s="178"/>
      <c r="R35" s="178"/>
      <c r="S35" s="178" t="s">
        <v>1713</v>
      </c>
      <c r="T35" s="178" t="s">
        <v>1714</v>
      </c>
      <c r="U35" s="178"/>
      <c r="V35" s="178"/>
      <c r="W35" s="178"/>
      <c r="X35" s="178"/>
    </row>
    <row r="36" spans="1:24">
      <c r="A36" s="173">
        <v>18</v>
      </c>
      <c r="B36" s="174" t="s">
        <v>422</v>
      </c>
      <c r="C36" s="175" t="s">
        <v>423</v>
      </c>
      <c r="D36" s="174" t="s">
        <v>1778</v>
      </c>
      <c r="E36" s="174" t="s">
        <v>1779</v>
      </c>
      <c r="F36" s="174" t="s">
        <v>1576</v>
      </c>
      <c r="G36" s="174">
        <v>2000</v>
      </c>
      <c r="H36" s="161">
        <v>47.0799454</v>
      </c>
      <c r="I36" s="161">
        <v>-96.793120900000005</v>
      </c>
      <c r="J36" s="174" t="s">
        <v>49</v>
      </c>
      <c r="K36" s="174" t="s">
        <v>1710</v>
      </c>
      <c r="L36" s="174" t="s">
        <v>1788</v>
      </c>
      <c r="M36" s="176" t="s">
        <v>1789</v>
      </c>
      <c r="N36" s="174" t="s">
        <v>29</v>
      </c>
      <c r="O36" s="174" t="s">
        <v>427</v>
      </c>
      <c r="P36" s="178"/>
      <c r="Q36" s="178"/>
      <c r="R36" s="178"/>
      <c r="S36" s="178" t="s">
        <v>1713</v>
      </c>
      <c r="T36" s="178" t="s">
        <v>1714</v>
      </c>
      <c r="U36" s="178"/>
      <c r="V36" s="178"/>
      <c r="W36" s="178"/>
      <c r="X36" s="178"/>
    </row>
    <row r="37" spans="1:24">
      <c r="A37" s="173">
        <v>19</v>
      </c>
      <c r="B37" s="174" t="s">
        <v>422</v>
      </c>
      <c r="C37" s="175" t="s">
        <v>423</v>
      </c>
      <c r="D37" s="174" t="s">
        <v>1778</v>
      </c>
      <c r="E37" s="174" t="s">
        <v>1779</v>
      </c>
      <c r="F37" s="174" t="s">
        <v>1576</v>
      </c>
      <c r="G37" s="174">
        <v>2000</v>
      </c>
      <c r="H37" s="161">
        <v>47.0799454</v>
      </c>
      <c r="I37" s="161">
        <v>-96.793120900000005</v>
      </c>
      <c r="J37" s="174" t="s">
        <v>49</v>
      </c>
      <c r="K37" s="174" t="s">
        <v>1710</v>
      </c>
      <c r="L37" s="174" t="s">
        <v>1790</v>
      </c>
      <c r="M37" s="176" t="s">
        <v>1791</v>
      </c>
      <c r="N37" s="174" t="s">
        <v>29</v>
      </c>
      <c r="O37" s="174" t="s">
        <v>427</v>
      </c>
      <c r="P37" s="178"/>
      <c r="Q37" s="178"/>
      <c r="R37" s="178"/>
      <c r="S37" s="178" t="s">
        <v>1713</v>
      </c>
      <c r="T37" s="178" t="s">
        <v>1714</v>
      </c>
      <c r="U37" s="178"/>
      <c r="V37" s="178"/>
      <c r="W37" s="178"/>
      <c r="X37" s="178"/>
    </row>
    <row r="38" spans="1:24">
      <c r="A38" s="173">
        <v>20</v>
      </c>
      <c r="B38" s="174" t="s">
        <v>422</v>
      </c>
      <c r="C38" s="175" t="s">
        <v>423</v>
      </c>
      <c r="D38" s="174" t="s">
        <v>1778</v>
      </c>
      <c r="E38" s="174" t="s">
        <v>1779</v>
      </c>
      <c r="F38" s="174" t="s">
        <v>1576</v>
      </c>
      <c r="G38" s="174">
        <v>2000</v>
      </c>
      <c r="H38" s="161">
        <v>47.0799454</v>
      </c>
      <c r="I38" s="161">
        <v>-96.793120900000005</v>
      </c>
      <c r="J38" s="174" t="s">
        <v>49</v>
      </c>
      <c r="K38" s="174" t="s">
        <v>1710</v>
      </c>
      <c r="L38" s="174" t="s">
        <v>1792</v>
      </c>
      <c r="M38" s="176" t="s">
        <v>1793</v>
      </c>
      <c r="N38" s="174" t="s">
        <v>29</v>
      </c>
      <c r="O38" s="174" t="s">
        <v>427</v>
      </c>
      <c r="P38" s="178"/>
      <c r="Q38" s="178"/>
      <c r="R38" s="178"/>
      <c r="S38" s="178" t="s">
        <v>1713</v>
      </c>
      <c r="T38" s="178" t="s">
        <v>1714</v>
      </c>
      <c r="U38" s="178"/>
      <c r="V38" s="178"/>
      <c r="W38" s="178"/>
      <c r="X38" s="178"/>
    </row>
    <row r="39" spans="1:24">
      <c r="A39" s="173">
        <v>21</v>
      </c>
      <c r="B39" s="174" t="s">
        <v>422</v>
      </c>
      <c r="C39" s="175" t="s">
        <v>423</v>
      </c>
      <c r="D39" s="174" t="s">
        <v>1778</v>
      </c>
      <c r="E39" s="174" t="s">
        <v>1779</v>
      </c>
      <c r="F39" s="174" t="s">
        <v>1576</v>
      </c>
      <c r="G39" s="174">
        <v>2000</v>
      </c>
      <c r="H39" s="161">
        <v>47.0799454</v>
      </c>
      <c r="I39" s="161">
        <v>-96.793120900000005</v>
      </c>
      <c r="J39" s="174" t="s">
        <v>49</v>
      </c>
      <c r="K39" s="174" t="s">
        <v>1710</v>
      </c>
      <c r="L39" s="174" t="s">
        <v>1794</v>
      </c>
      <c r="M39" s="176" t="s">
        <v>1795</v>
      </c>
      <c r="N39" s="174" t="s">
        <v>29</v>
      </c>
      <c r="O39" s="174" t="s">
        <v>427</v>
      </c>
      <c r="P39" s="178"/>
      <c r="Q39" s="178"/>
      <c r="R39" s="178"/>
      <c r="S39" s="178" t="s">
        <v>1713</v>
      </c>
      <c r="T39" s="178" t="s">
        <v>1714</v>
      </c>
      <c r="U39" s="178"/>
      <c r="V39" s="178"/>
      <c r="W39" s="178"/>
      <c r="X39" s="178"/>
    </row>
    <row r="40" spans="1:24">
      <c r="A40" s="173">
        <v>22</v>
      </c>
      <c r="B40" s="174" t="s">
        <v>422</v>
      </c>
      <c r="C40" s="175" t="s">
        <v>423</v>
      </c>
      <c r="D40" s="174" t="s">
        <v>1778</v>
      </c>
      <c r="E40" s="174" t="s">
        <v>1779</v>
      </c>
      <c r="F40" s="174" t="s">
        <v>1576</v>
      </c>
      <c r="G40" s="174">
        <v>2000</v>
      </c>
      <c r="H40" s="161">
        <v>47.0799454</v>
      </c>
      <c r="I40" s="161">
        <v>-96.793120900000005</v>
      </c>
      <c r="J40" s="174" t="s">
        <v>49</v>
      </c>
      <c r="K40" s="174" t="s">
        <v>1710</v>
      </c>
      <c r="L40" s="174" t="s">
        <v>1796</v>
      </c>
      <c r="M40" s="176" t="s">
        <v>1797</v>
      </c>
      <c r="N40" s="174" t="s">
        <v>29</v>
      </c>
      <c r="O40" s="174" t="s">
        <v>427</v>
      </c>
      <c r="P40" s="178"/>
      <c r="Q40" s="178"/>
      <c r="R40" s="178"/>
      <c r="S40" s="178" t="s">
        <v>1713</v>
      </c>
      <c r="T40" s="178" t="s">
        <v>1714</v>
      </c>
      <c r="U40" s="178"/>
      <c r="V40" s="178"/>
      <c r="W40" s="178"/>
      <c r="X40" s="178"/>
    </row>
    <row r="41" spans="1:24">
      <c r="A41" s="173">
        <v>23</v>
      </c>
      <c r="B41" s="174" t="s">
        <v>422</v>
      </c>
      <c r="C41" s="175" t="s">
        <v>423</v>
      </c>
      <c r="D41" s="174" t="s">
        <v>1778</v>
      </c>
      <c r="E41" s="174" t="s">
        <v>1779</v>
      </c>
      <c r="F41" s="174" t="s">
        <v>1576</v>
      </c>
      <c r="G41" s="174">
        <v>2000</v>
      </c>
      <c r="H41" s="161">
        <v>47.0799454</v>
      </c>
      <c r="I41" s="161">
        <v>-96.793120900000005</v>
      </c>
      <c r="J41" s="174" t="s">
        <v>49</v>
      </c>
      <c r="K41" s="174" t="s">
        <v>1710</v>
      </c>
      <c r="L41" s="174" t="s">
        <v>1798</v>
      </c>
      <c r="M41" s="176" t="s">
        <v>1799</v>
      </c>
      <c r="N41" s="174" t="s">
        <v>29</v>
      </c>
      <c r="O41" s="174" t="s">
        <v>427</v>
      </c>
      <c r="P41" s="178"/>
      <c r="Q41" s="178"/>
      <c r="R41" s="178"/>
      <c r="S41" s="178" t="s">
        <v>1713</v>
      </c>
      <c r="T41" s="178" t="s">
        <v>1714</v>
      </c>
      <c r="U41" s="178"/>
      <c r="V41" s="178"/>
      <c r="W41" s="178"/>
      <c r="X41" s="178"/>
    </row>
    <row r="42" spans="1:24">
      <c r="A42" s="173">
        <v>24</v>
      </c>
      <c r="B42" s="174" t="s">
        <v>422</v>
      </c>
      <c r="C42" s="175" t="s">
        <v>423</v>
      </c>
      <c r="D42" s="174" t="s">
        <v>1778</v>
      </c>
      <c r="E42" s="174" t="s">
        <v>1779</v>
      </c>
      <c r="F42" s="174" t="s">
        <v>1576</v>
      </c>
      <c r="G42" s="174">
        <v>2000</v>
      </c>
      <c r="H42" s="161">
        <v>47.0799454</v>
      </c>
      <c r="I42" s="161">
        <v>-96.793120900000005</v>
      </c>
      <c r="J42" s="174" t="s">
        <v>49</v>
      </c>
      <c r="K42" s="174" t="s">
        <v>1710</v>
      </c>
      <c r="L42" s="174" t="s">
        <v>1800</v>
      </c>
      <c r="M42" s="176" t="s">
        <v>1801</v>
      </c>
      <c r="N42" s="174" t="s">
        <v>29</v>
      </c>
      <c r="O42" s="174" t="s">
        <v>427</v>
      </c>
      <c r="P42" s="178"/>
      <c r="Q42" s="178"/>
      <c r="R42" s="178"/>
      <c r="S42" s="178" t="s">
        <v>1713</v>
      </c>
      <c r="T42" s="178" t="s">
        <v>1714</v>
      </c>
      <c r="U42" s="178"/>
      <c r="V42" s="178"/>
      <c r="W42" s="178"/>
      <c r="X42" s="178"/>
    </row>
    <row r="43" spans="1:24">
      <c r="A43" s="173">
        <v>25</v>
      </c>
      <c r="B43" s="174" t="s">
        <v>422</v>
      </c>
      <c r="C43" s="175" t="s">
        <v>423</v>
      </c>
      <c r="D43" s="174" t="s">
        <v>1778</v>
      </c>
      <c r="E43" s="174" t="s">
        <v>1779</v>
      </c>
      <c r="F43" s="174" t="s">
        <v>1576</v>
      </c>
      <c r="G43" s="174">
        <v>2000</v>
      </c>
      <c r="H43" s="161">
        <v>47.0799454</v>
      </c>
      <c r="I43" s="161">
        <v>-96.793120900000005</v>
      </c>
      <c r="J43" s="174" t="s">
        <v>49</v>
      </c>
      <c r="K43" s="174" t="s">
        <v>1710</v>
      </c>
      <c r="L43" s="174" t="s">
        <v>1802</v>
      </c>
      <c r="M43" s="176" t="s">
        <v>1803</v>
      </c>
      <c r="N43" s="174" t="s">
        <v>29</v>
      </c>
      <c r="O43" s="174" t="s">
        <v>427</v>
      </c>
      <c r="P43" s="178"/>
      <c r="Q43" s="178"/>
      <c r="R43" s="178"/>
      <c r="S43" s="178" t="s">
        <v>1713</v>
      </c>
      <c r="T43" s="178" t="s">
        <v>1714</v>
      </c>
      <c r="U43" s="178"/>
      <c r="V43" s="178"/>
      <c r="W43" s="178"/>
      <c r="X43" s="178"/>
    </row>
    <row r="44" spans="1:24">
      <c r="A44" s="173">
        <v>26</v>
      </c>
      <c r="B44" s="174" t="s">
        <v>422</v>
      </c>
      <c r="C44" s="175" t="s">
        <v>423</v>
      </c>
      <c r="D44" s="174" t="s">
        <v>1778</v>
      </c>
      <c r="E44" s="174" t="s">
        <v>1779</v>
      </c>
      <c r="F44" s="174" t="s">
        <v>1576</v>
      </c>
      <c r="G44" s="174">
        <v>2000</v>
      </c>
      <c r="H44" s="161">
        <v>47.0799454</v>
      </c>
      <c r="I44" s="161">
        <v>-96.793120900000005</v>
      </c>
      <c r="J44" s="174" t="s">
        <v>49</v>
      </c>
      <c r="K44" s="174" t="s">
        <v>1710</v>
      </c>
      <c r="L44" s="174" t="s">
        <v>1804</v>
      </c>
      <c r="M44" s="176" t="s">
        <v>1805</v>
      </c>
      <c r="N44" s="174" t="s">
        <v>29</v>
      </c>
      <c r="O44" s="174" t="s">
        <v>427</v>
      </c>
      <c r="P44" s="178"/>
      <c r="Q44" s="178"/>
      <c r="R44" s="178"/>
      <c r="S44" s="178" t="s">
        <v>1713</v>
      </c>
      <c r="T44" s="178" t="s">
        <v>1714</v>
      </c>
      <c r="U44" s="178"/>
      <c r="V44" s="178"/>
      <c r="W44" s="178"/>
      <c r="X44" s="178"/>
    </row>
    <row r="45" spans="1:24">
      <c r="A45" s="173">
        <v>675</v>
      </c>
      <c r="B45" s="174" t="s">
        <v>422</v>
      </c>
      <c r="C45" s="175" t="s">
        <v>423</v>
      </c>
      <c r="D45" s="174" t="s">
        <v>1708</v>
      </c>
      <c r="E45" s="174" t="s">
        <v>1779</v>
      </c>
      <c r="F45" s="174" t="s">
        <v>1576</v>
      </c>
      <c r="G45" s="174">
        <v>2000</v>
      </c>
      <c r="H45" s="161">
        <v>47.0799454</v>
      </c>
      <c r="I45" s="161">
        <v>-96.793120900000005</v>
      </c>
      <c r="J45" s="174" t="s">
        <v>49</v>
      </c>
      <c r="K45" s="174" t="s">
        <v>1710</v>
      </c>
      <c r="L45" s="174" t="s">
        <v>1806</v>
      </c>
      <c r="M45" s="176" t="s">
        <v>1807</v>
      </c>
      <c r="N45" s="177" t="s">
        <v>39</v>
      </c>
      <c r="O45" s="174" t="s">
        <v>427</v>
      </c>
      <c r="P45" s="178"/>
      <c r="Q45" s="178"/>
      <c r="R45" s="178"/>
      <c r="S45" s="178" t="s">
        <v>1713</v>
      </c>
      <c r="T45" s="178" t="s">
        <v>1714</v>
      </c>
      <c r="U45" s="178"/>
      <c r="V45" s="178"/>
      <c r="W45" s="178"/>
      <c r="X45" s="178"/>
    </row>
    <row r="46" spans="1:24">
      <c r="A46" s="173">
        <v>676</v>
      </c>
      <c r="B46" s="174" t="s">
        <v>422</v>
      </c>
      <c r="C46" s="175" t="s">
        <v>423</v>
      </c>
      <c r="D46" s="174" t="s">
        <v>1708</v>
      </c>
      <c r="E46" s="174" t="s">
        <v>1779</v>
      </c>
      <c r="F46" s="174" t="s">
        <v>1576</v>
      </c>
      <c r="G46" s="174">
        <v>2000</v>
      </c>
      <c r="H46" s="161">
        <v>47.0799454</v>
      </c>
      <c r="I46" s="161">
        <v>-96.793120900000005</v>
      </c>
      <c r="J46" s="174" t="s">
        <v>49</v>
      </c>
      <c r="K46" s="174" t="s">
        <v>1710</v>
      </c>
      <c r="L46" s="174" t="s">
        <v>1808</v>
      </c>
      <c r="M46" s="179" t="s">
        <v>1809</v>
      </c>
      <c r="N46" s="177" t="s">
        <v>39</v>
      </c>
      <c r="O46" s="174" t="s">
        <v>427</v>
      </c>
      <c r="P46" s="178"/>
      <c r="Q46" s="178"/>
      <c r="R46" s="178"/>
      <c r="S46" s="178" t="s">
        <v>1713</v>
      </c>
      <c r="T46" s="178" t="s">
        <v>1714</v>
      </c>
      <c r="U46" s="178"/>
      <c r="V46" s="178"/>
      <c r="W46" s="178"/>
      <c r="X46" s="178"/>
    </row>
    <row r="47" spans="1:24">
      <c r="A47" s="173">
        <v>27</v>
      </c>
      <c r="B47" s="174" t="s">
        <v>422</v>
      </c>
      <c r="C47" s="175" t="s">
        <v>423</v>
      </c>
      <c r="D47" s="157" t="s">
        <v>20</v>
      </c>
      <c r="E47" s="174" t="s">
        <v>1810</v>
      </c>
      <c r="F47" s="174" t="s">
        <v>1576</v>
      </c>
      <c r="G47" s="174">
        <v>2000</v>
      </c>
      <c r="H47" s="161">
        <v>40.633124899999999</v>
      </c>
      <c r="I47" s="161">
        <v>-89.398528299999995</v>
      </c>
      <c r="J47" s="174" t="s">
        <v>49</v>
      </c>
      <c r="K47" s="174" t="s">
        <v>1710</v>
      </c>
      <c r="L47" s="174" t="s">
        <v>1811</v>
      </c>
      <c r="M47" s="176" t="s">
        <v>1811</v>
      </c>
      <c r="N47" s="174" t="s">
        <v>29</v>
      </c>
      <c r="O47" s="174" t="s">
        <v>427</v>
      </c>
      <c r="P47" s="178"/>
      <c r="Q47" s="178"/>
      <c r="R47" s="178"/>
      <c r="S47" s="178" t="s">
        <v>1713</v>
      </c>
      <c r="T47" s="178"/>
      <c r="U47" s="178"/>
      <c r="V47" s="178"/>
      <c r="W47" s="178"/>
      <c r="X47" s="178"/>
    </row>
    <row r="48" spans="1:24">
      <c r="A48" s="173">
        <v>28</v>
      </c>
      <c r="B48" s="174" t="s">
        <v>422</v>
      </c>
      <c r="C48" s="175" t="s">
        <v>423</v>
      </c>
      <c r="D48" s="157" t="s">
        <v>20</v>
      </c>
      <c r="E48" s="174" t="s">
        <v>1810</v>
      </c>
      <c r="F48" s="174" t="s">
        <v>1576</v>
      </c>
      <c r="G48" s="174">
        <v>2000</v>
      </c>
      <c r="H48" s="161">
        <v>40.633124899999999</v>
      </c>
      <c r="I48" s="161">
        <v>-89.398528299999995</v>
      </c>
      <c r="J48" s="174" t="s">
        <v>49</v>
      </c>
      <c r="K48" s="174" t="s">
        <v>1710</v>
      </c>
      <c r="L48" s="174" t="s">
        <v>1812</v>
      </c>
      <c r="M48" s="176" t="s">
        <v>1812</v>
      </c>
      <c r="N48" s="174" t="s">
        <v>29</v>
      </c>
      <c r="O48" s="174" t="s">
        <v>427</v>
      </c>
      <c r="P48" s="178"/>
      <c r="Q48" s="178"/>
      <c r="R48" s="178"/>
      <c r="S48" s="178" t="s">
        <v>1713</v>
      </c>
      <c r="T48" s="178"/>
      <c r="U48" s="178"/>
      <c r="V48" s="178"/>
      <c r="W48" s="178"/>
      <c r="X48" s="178"/>
    </row>
    <row r="49" spans="1:24">
      <c r="A49" s="173">
        <v>29</v>
      </c>
      <c r="B49" s="174" t="s">
        <v>422</v>
      </c>
      <c r="C49" s="175" t="s">
        <v>423</v>
      </c>
      <c r="D49" s="157" t="s">
        <v>20</v>
      </c>
      <c r="E49" s="174" t="s">
        <v>1810</v>
      </c>
      <c r="F49" s="174" t="s">
        <v>1576</v>
      </c>
      <c r="G49" s="174">
        <v>2000</v>
      </c>
      <c r="H49" s="161">
        <v>40.633124899999999</v>
      </c>
      <c r="I49" s="161">
        <v>-89.398528299999995</v>
      </c>
      <c r="J49" s="174" t="s">
        <v>49</v>
      </c>
      <c r="K49" s="174" t="s">
        <v>1710</v>
      </c>
      <c r="L49" s="174" t="s">
        <v>1813</v>
      </c>
      <c r="M49" s="176" t="s">
        <v>1813</v>
      </c>
      <c r="N49" s="174" t="s">
        <v>29</v>
      </c>
      <c r="O49" s="174" t="s">
        <v>427</v>
      </c>
      <c r="P49" s="178"/>
      <c r="Q49" s="178"/>
      <c r="R49" s="178"/>
      <c r="S49" s="178" t="s">
        <v>1713</v>
      </c>
      <c r="T49" s="178"/>
      <c r="U49" s="178"/>
      <c r="V49" s="178"/>
      <c r="W49" s="178"/>
      <c r="X49" s="178"/>
    </row>
    <row r="50" spans="1:24">
      <c r="A50" s="173">
        <v>30</v>
      </c>
      <c r="B50" s="174" t="s">
        <v>422</v>
      </c>
      <c r="C50" s="175" t="s">
        <v>423</v>
      </c>
      <c r="D50" s="157" t="s">
        <v>20</v>
      </c>
      <c r="E50" s="174" t="s">
        <v>1810</v>
      </c>
      <c r="F50" s="174" t="s">
        <v>1576</v>
      </c>
      <c r="G50" s="174">
        <v>2000</v>
      </c>
      <c r="H50" s="161">
        <v>40.633124899999999</v>
      </c>
      <c r="I50" s="161">
        <v>-89.398528299999995</v>
      </c>
      <c r="J50" s="174" t="s">
        <v>49</v>
      </c>
      <c r="K50" s="174" t="s">
        <v>1710</v>
      </c>
      <c r="L50" s="174" t="s">
        <v>1814</v>
      </c>
      <c r="M50" s="176" t="s">
        <v>1814</v>
      </c>
      <c r="N50" s="174" t="s">
        <v>29</v>
      </c>
      <c r="O50" s="174" t="s">
        <v>427</v>
      </c>
      <c r="P50" s="178"/>
      <c r="Q50" s="178"/>
      <c r="R50" s="178"/>
      <c r="S50" s="178" t="s">
        <v>1713</v>
      </c>
      <c r="T50" s="178"/>
      <c r="U50" s="178"/>
      <c r="V50" s="178"/>
      <c r="W50" s="178"/>
      <c r="X50" s="178"/>
    </row>
    <row r="51" spans="1:24">
      <c r="A51" s="173">
        <v>31</v>
      </c>
      <c r="B51" s="174" t="s">
        <v>422</v>
      </c>
      <c r="C51" s="175" t="s">
        <v>423</v>
      </c>
      <c r="D51" s="157" t="s">
        <v>20</v>
      </c>
      <c r="E51" s="174" t="s">
        <v>1810</v>
      </c>
      <c r="F51" s="174" t="s">
        <v>1576</v>
      </c>
      <c r="G51" s="174">
        <v>2000</v>
      </c>
      <c r="H51" s="161">
        <v>40.633124899999999</v>
      </c>
      <c r="I51" s="161">
        <v>-89.398528299999995</v>
      </c>
      <c r="J51" s="174" t="s">
        <v>49</v>
      </c>
      <c r="K51" s="174" t="s">
        <v>1710</v>
      </c>
      <c r="L51" s="174" t="s">
        <v>1815</v>
      </c>
      <c r="M51" s="176" t="s">
        <v>1815</v>
      </c>
      <c r="N51" s="174" t="s">
        <v>29</v>
      </c>
      <c r="O51" s="174" t="s">
        <v>427</v>
      </c>
      <c r="P51" s="178"/>
      <c r="Q51" s="178"/>
      <c r="R51" s="178"/>
      <c r="S51" s="178" t="s">
        <v>1713</v>
      </c>
      <c r="T51" s="178"/>
      <c r="U51" s="178"/>
      <c r="V51" s="178"/>
      <c r="W51" s="178"/>
      <c r="X51" s="178"/>
    </row>
    <row r="52" spans="1:24">
      <c r="A52" s="173">
        <v>32</v>
      </c>
      <c r="B52" s="174" t="s">
        <v>422</v>
      </c>
      <c r="C52" s="175" t="s">
        <v>423</v>
      </c>
      <c r="D52" s="157" t="s">
        <v>20</v>
      </c>
      <c r="E52" s="174" t="s">
        <v>1810</v>
      </c>
      <c r="F52" s="174" t="s">
        <v>1576</v>
      </c>
      <c r="G52" s="174">
        <v>2000</v>
      </c>
      <c r="H52" s="161">
        <v>40.633124899999999</v>
      </c>
      <c r="I52" s="161">
        <v>-89.398528299999995</v>
      </c>
      <c r="J52" s="174" t="s">
        <v>49</v>
      </c>
      <c r="K52" s="174" t="s">
        <v>1710</v>
      </c>
      <c r="L52" s="174" t="s">
        <v>1816</v>
      </c>
      <c r="M52" s="176" t="s">
        <v>1816</v>
      </c>
      <c r="N52" s="174" t="s">
        <v>29</v>
      </c>
      <c r="O52" s="174" t="s">
        <v>427</v>
      </c>
      <c r="P52" s="178"/>
      <c r="Q52" s="178"/>
      <c r="R52" s="178"/>
      <c r="S52" s="178" t="s">
        <v>1713</v>
      </c>
      <c r="T52" s="178"/>
      <c r="U52" s="178"/>
      <c r="V52" s="178"/>
      <c r="W52" s="178"/>
      <c r="X52" s="178"/>
    </row>
    <row r="53" spans="1:24">
      <c r="A53" s="173">
        <v>33</v>
      </c>
      <c r="B53" s="174" t="s">
        <v>422</v>
      </c>
      <c r="C53" s="175" t="s">
        <v>423</v>
      </c>
      <c r="D53" s="157" t="s">
        <v>20</v>
      </c>
      <c r="E53" s="174" t="s">
        <v>1810</v>
      </c>
      <c r="F53" s="174" t="s">
        <v>1576</v>
      </c>
      <c r="G53" s="174">
        <v>2000</v>
      </c>
      <c r="H53" s="161">
        <v>40.633124899999999</v>
      </c>
      <c r="I53" s="161">
        <v>-89.398528299999995</v>
      </c>
      <c r="J53" s="174" t="s">
        <v>49</v>
      </c>
      <c r="K53" s="174" t="s">
        <v>1710</v>
      </c>
      <c r="L53" s="174" t="s">
        <v>1817</v>
      </c>
      <c r="M53" s="176" t="s">
        <v>1817</v>
      </c>
      <c r="N53" s="174" t="s">
        <v>29</v>
      </c>
      <c r="O53" s="174" t="s">
        <v>427</v>
      </c>
      <c r="P53" s="178"/>
      <c r="Q53" s="178"/>
      <c r="R53" s="178"/>
      <c r="S53" s="178" t="s">
        <v>1713</v>
      </c>
      <c r="T53" s="178"/>
      <c r="U53" s="178"/>
      <c r="V53" s="178"/>
      <c r="W53" s="178"/>
      <c r="X53" s="178"/>
    </row>
    <row r="54" spans="1:24">
      <c r="A54" s="173">
        <v>34</v>
      </c>
      <c r="B54" s="174" t="s">
        <v>422</v>
      </c>
      <c r="C54" s="175" t="s">
        <v>423</v>
      </c>
      <c r="D54" s="157" t="s">
        <v>20</v>
      </c>
      <c r="E54" s="174" t="s">
        <v>1810</v>
      </c>
      <c r="F54" s="174" t="s">
        <v>1576</v>
      </c>
      <c r="G54" s="174">
        <v>2000</v>
      </c>
      <c r="H54" s="161">
        <v>40.633124899999999</v>
      </c>
      <c r="I54" s="161">
        <v>-89.398528299999995</v>
      </c>
      <c r="J54" s="174" t="s">
        <v>49</v>
      </c>
      <c r="K54" s="174" t="s">
        <v>1710</v>
      </c>
      <c r="L54" s="174" t="s">
        <v>1818</v>
      </c>
      <c r="M54" s="176" t="s">
        <v>1818</v>
      </c>
      <c r="N54" s="174" t="s">
        <v>29</v>
      </c>
      <c r="O54" s="174" t="s">
        <v>427</v>
      </c>
      <c r="P54" s="178"/>
      <c r="Q54" s="178"/>
      <c r="R54" s="178"/>
      <c r="S54" s="178" t="s">
        <v>1713</v>
      </c>
      <c r="T54" s="178"/>
      <c r="U54" s="178"/>
      <c r="V54" s="178"/>
      <c r="W54" s="178"/>
      <c r="X54" s="178"/>
    </row>
    <row r="55" spans="1:24">
      <c r="A55" s="173">
        <v>35</v>
      </c>
      <c r="B55" s="174" t="s">
        <v>422</v>
      </c>
      <c r="C55" s="175" t="s">
        <v>423</v>
      </c>
      <c r="D55" s="157" t="s">
        <v>20</v>
      </c>
      <c r="E55" s="174" t="s">
        <v>1810</v>
      </c>
      <c r="F55" s="174" t="s">
        <v>1576</v>
      </c>
      <c r="G55" s="174">
        <v>2000</v>
      </c>
      <c r="H55" s="161">
        <v>40.633124899999999</v>
      </c>
      <c r="I55" s="161">
        <v>-89.398528299999995</v>
      </c>
      <c r="J55" s="174" t="s">
        <v>49</v>
      </c>
      <c r="K55" s="174" t="s">
        <v>1710</v>
      </c>
      <c r="L55" s="174" t="s">
        <v>1819</v>
      </c>
      <c r="M55" s="176" t="s">
        <v>1819</v>
      </c>
      <c r="N55" s="174" t="s">
        <v>29</v>
      </c>
      <c r="O55" s="174" t="s">
        <v>427</v>
      </c>
      <c r="P55" s="178"/>
      <c r="Q55" s="178"/>
      <c r="R55" s="178"/>
      <c r="S55" s="178" t="s">
        <v>1713</v>
      </c>
      <c r="T55" s="178"/>
      <c r="U55" s="178"/>
      <c r="V55" s="178"/>
      <c r="W55" s="178"/>
      <c r="X55" s="178"/>
    </row>
    <row r="56" spans="1:24">
      <c r="A56" s="173">
        <v>36</v>
      </c>
      <c r="B56" s="174" t="s">
        <v>422</v>
      </c>
      <c r="C56" s="175" t="s">
        <v>423</v>
      </c>
      <c r="D56" s="157" t="s">
        <v>20</v>
      </c>
      <c r="E56" s="174" t="s">
        <v>1810</v>
      </c>
      <c r="F56" s="174" t="s">
        <v>1576</v>
      </c>
      <c r="G56" s="174">
        <v>2000</v>
      </c>
      <c r="H56" s="161">
        <v>40.633124899999999</v>
      </c>
      <c r="I56" s="161">
        <v>-89.398528299999995</v>
      </c>
      <c r="J56" s="174" t="s">
        <v>49</v>
      </c>
      <c r="K56" s="174" t="s">
        <v>1710</v>
      </c>
      <c r="L56" s="174" t="s">
        <v>1820</v>
      </c>
      <c r="M56" s="176" t="s">
        <v>1820</v>
      </c>
      <c r="N56" s="174" t="s">
        <v>29</v>
      </c>
      <c r="O56" s="174" t="s">
        <v>427</v>
      </c>
      <c r="P56" s="178"/>
      <c r="Q56" s="178"/>
      <c r="R56" s="178"/>
      <c r="S56" s="178" t="s">
        <v>1713</v>
      </c>
      <c r="T56" s="178"/>
      <c r="U56" s="178"/>
      <c r="V56" s="178"/>
      <c r="W56" s="178"/>
      <c r="X56" s="178"/>
    </row>
    <row r="57" spans="1:24">
      <c r="A57" s="173">
        <v>37</v>
      </c>
      <c r="B57" s="174" t="s">
        <v>422</v>
      </c>
      <c r="C57" s="175" t="s">
        <v>423</v>
      </c>
      <c r="D57" s="157" t="s">
        <v>20</v>
      </c>
      <c r="E57" s="174" t="s">
        <v>1810</v>
      </c>
      <c r="F57" s="174" t="s">
        <v>1576</v>
      </c>
      <c r="G57" s="174">
        <v>2000</v>
      </c>
      <c r="H57" s="161">
        <v>40.633124899999999</v>
      </c>
      <c r="I57" s="161">
        <v>-89.398528299999995</v>
      </c>
      <c r="J57" s="174" t="s">
        <v>49</v>
      </c>
      <c r="K57" s="174" t="s">
        <v>1710</v>
      </c>
      <c r="L57" s="174" t="s">
        <v>1821</v>
      </c>
      <c r="M57" s="176" t="s">
        <v>1821</v>
      </c>
      <c r="N57" s="174" t="s">
        <v>29</v>
      </c>
      <c r="O57" s="174" t="s">
        <v>427</v>
      </c>
      <c r="P57" s="178"/>
      <c r="Q57" s="178"/>
      <c r="R57" s="178"/>
      <c r="S57" s="178" t="s">
        <v>1713</v>
      </c>
      <c r="T57" s="178"/>
      <c r="U57" s="178"/>
      <c r="V57" s="178"/>
      <c r="W57" s="178"/>
      <c r="X57" s="178"/>
    </row>
    <row r="58" spans="1:24">
      <c r="A58" s="173">
        <v>38</v>
      </c>
      <c r="B58" s="174" t="s">
        <v>422</v>
      </c>
      <c r="C58" s="175" t="s">
        <v>423</v>
      </c>
      <c r="D58" s="157" t="s">
        <v>20</v>
      </c>
      <c r="E58" s="174" t="s">
        <v>1810</v>
      </c>
      <c r="F58" s="174" t="s">
        <v>1576</v>
      </c>
      <c r="G58" s="174">
        <v>2000</v>
      </c>
      <c r="H58" s="161">
        <v>40.633124899999999</v>
      </c>
      <c r="I58" s="161">
        <v>-89.398528299999995</v>
      </c>
      <c r="J58" s="174" t="s">
        <v>49</v>
      </c>
      <c r="K58" s="174" t="s">
        <v>1710</v>
      </c>
      <c r="L58" s="174" t="s">
        <v>1822</v>
      </c>
      <c r="M58" s="176" t="s">
        <v>1822</v>
      </c>
      <c r="N58" s="174" t="s">
        <v>29</v>
      </c>
      <c r="O58" s="174" t="s">
        <v>427</v>
      </c>
      <c r="P58" s="178"/>
      <c r="Q58" s="178"/>
      <c r="R58" s="178"/>
      <c r="S58" s="178" t="s">
        <v>1713</v>
      </c>
      <c r="T58" s="178"/>
      <c r="U58" s="178"/>
      <c r="V58" s="178"/>
      <c r="W58" s="178"/>
      <c r="X58" s="178"/>
    </row>
    <row r="59" spans="1:24">
      <c r="A59" s="173">
        <v>39</v>
      </c>
      <c r="B59" s="174" t="s">
        <v>422</v>
      </c>
      <c r="C59" s="175" t="s">
        <v>423</v>
      </c>
      <c r="D59" s="157" t="s">
        <v>20</v>
      </c>
      <c r="E59" s="174" t="s">
        <v>1810</v>
      </c>
      <c r="F59" s="174" t="s">
        <v>1576</v>
      </c>
      <c r="G59" s="174">
        <v>2000</v>
      </c>
      <c r="H59" s="161">
        <v>40.633124899999999</v>
      </c>
      <c r="I59" s="161">
        <v>-89.398528299999995</v>
      </c>
      <c r="J59" s="174" t="s">
        <v>49</v>
      </c>
      <c r="K59" s="174" t="s">
        <v>1710</v>
      </c>
      <c r="L59" s="174" t="s">
        <v>1823</v>
      </c>
      <c r="M59" s="176" t="s">
        <v>1823</v>
      </c>
      <c r="N59" s="174" t="s">
        <v>29</v>
      </c>
      <c r="O59" s="174" t="s">
        <v>427</v>
      </c>
      <c r="P59" s="178"/>
      <c r="Q59" s="178"/>
      <c r="R59" s="178"/>
      <c r="S59" s="178" t="s">
        <v>1713</v>
      </c>
      <c r="T59" s="178"/>
      <c r="U59" s="178"/>
      <c r="V59" s="178"/>
      <c r="W59" s="178"/>
      <c r="X59" s="178"/>
    </row>
    <row r="60" spans="1:24">
      <c r="A60" s="173">
        <v>40</v>
      </c>
      <c r="B60" s="174" t="s">
        <v>422</v>
      </c>
      <c r="C60" s="175" t="s">
        <v>423</v>
      </c>
      <c r="D60" s="157" t="s">
        <v>20</v>
      </c>
      <c r="E60" s="174" t="s">
        <v>1810</v>
      </c>
      <c r="F60" s="174" t="s">
        <v>1576</v>
      </c>
      <c r="G60" s="174">
        <v>2000</v>
      </c>
      <c r="H60" s="161">
        <v>40.633124899999999</v>
      </c>
      <c r="I60" s="161">
        <v>-89.398528299999995</v>
      </c>
      <c r="J60" s="174" t="s">
        <v>49</v>
      </c>
      <c r="K60" s="174" t="s">
        <v>1710</v>
      </c>
      <c r="L60" s="174" t="s">
        <v>1824</v>
      </c>
      <c r="M60" s="176" t="s">
        <v>1824</v>
      </c>
      <c r="N60" s="174" t="s">
        <v>29</v>
      </c>
      <c r="O60" s="174" t="s">
        <v>427</v>
      </c>
      <c r="P60" s="178"/>
      <c r="Q60" s="178"/>
      <c r="R60" s="178"/>
      <c r="S60" s="178" t="s">
        <v>1713</v>
      </c>
      <c r="T60" s="178"/>
      <c r="U60" s="178"/>
      <c r="V60" s="178"/>
      <c r="W60" s="178"/>
      <c r="X60" s="178"/>
    </row>
    <row r="61" spans="1:24">
      <c r="A61" s="173">
        <v>41</v>
      </c>
      <c r="B61" s="174" t="s">
        <v>422</v>
      </c>
      <c r="C61" s="175" t="s">
        <v>423</v>
      </c>
      <c r="D61" s="157" t="s">
        <v>20</v>
      </c>
      <c r="E61" s="174" t="s">
        <v>1810</v>
      </c>
      <c r="F61" s="174" t="s">
        <v>1576</v>
      </c>
      <c r="G61" s="174">
        <v>2000</v>
      </c>
      <c r="H61" s="161">
        <v>40.633124899999999</v>
      </c>
      <c r="I61" s="161">
        <v>-89.398528299999995</v>
      </c>
      <c r="J61" s="174" t="s">
        <v>49</v>
      </c>
      <c r="K61" s="174" t="s">
        <v>1710</v>
      </c>
      <c r="L61" s="174" t="s">
        <v>1825</v>
      </c>
      <c r="M61" s="176" t="s">
        <v>1825</v>
      </c>
      <c r="N61" s="174" t="s">
        <v>29</v>
      </c>
      <c r="O61" s="174" t="s">
        <v>427</v>
      </c>
      <c r="P61" s="178"/>
      <c r="Q61" s="178"/>
      <c r="R61" s="178"/>
      <c r="S61" s="178" t="s">
        <v>1713</v>
      </c>
      <c r="T61" s="178"/>
      <c r="U61" s="178"/>
      <c r="V61" s="178"/>
      <c r="W61" s="178"/>
      <c r="X61" s="178"/>
    </row>
    <row r="62" spans="1:24">
      <c r="A62" s="173">
        <v>42</v>
      </c>
      <c r="B62" s="174" t="s">
        <v>422</v>
      </c>
      <c r="C62" s="175" t="s">
        <v>423</v>
      </c>
      <c r="D62" s="157" t="s">
        <v>20</v>
      </c>
      <c r="E62" s="174" t="s">
        <v>1810</v>
      </c>
      <c r="F62" s="174" t="s">
        <v>1576</v>
      </c>
      <c r="G62" s="174">
        <v>2000</v>
      </c>
      <c r="H62" s="161">
        <v>40.633124899999999</v>
      </c>
      <c r="I62" s="161">
        <v>-89.398528299999995</v>
      </c>
      <c r="J62" s="174" t="s">
        <v>49</v>
      </c>
      <c r="K62" s="174" t="s">
        <v>1710</v>
      </c>
      <c r="L62" s="174" t="s">
        <v>1826</v>
      </c>
      <c r="M62" s="176" t="s">
        <v>1826</v>
      </c>
      <c r="N62" s="174" t="s">
        <v>29</v>
      </c>
      <c r="O62" s="174" t="s">
        <v>427</v>
      </c>
      <c r="P62" s="178"/>
      <c r="Q62" s="178"/>
      <c r="R62" s="178"/>
      <c r="S62" s="178" t="s">
        <v>1713</v>
      </c>
      <c r="T62" s="178"/>
      <c r="U62" s="178"/>
      <c r="V62" s="178"/>
      <c r="W62" s="178"/>
      <c r="X62" s="178"/>
    </row>
    <row r="63" spans="1:24">
      <c r="A63" s="173">
        <v>43</v>
      </c>
      <c r="B63" s="174" t="s">
        <v>422</v>
      </c>
      <c r="C63" s="175" t="s">
        <v>423</v>
      </c>
      <c r="D63" s="157" t="s">
        <v>20</v>
      </c>
      <c r="E63" s="174" t="s">
        <v>1810</v>
      </c>
      <c r="F63" s="174" t="s">
        <v>1576</v>
      </c>
      <c r="G63" s="174">
        <v>2000</v>
      </c>
      <c r="H63" s="161">
        <v>40.633124899999999</v>
      </c>
      <c r="I63" s="161">
        <v>-89.398528299999995</v>
      </c>
      <c r="J63" s="174" t="s">
        <v>49</v>
      </c>
      <c r="K63" s="174" t="s">
        <v>1710</v>
      </c>
      <c r="L63" s="174" t="s">
        <v>1827</v>
      </c>
      <c r="M63" s="176" t="s">
        <v>1827</v>
      </c>
      <c r="N63" s="174" t="s">
        <v>29</v>
      </c>
      <c r="O63" s="174" t="s">
        <v>427</v>
      </c>
      <c r="P63" s="178"/>
      <c r="Q63" s="178"/>
      <c r="R63" s="178"/>
      <c r="S63" s="178" t="s">
        <v>1713</v>
      </c>
      <c r="T63" s="178"/>
      <c r="U63" s="178"/>
      <c r="V63" s="178"/>
      <c r="W63" s="178"/>
      <c r="X63" s="178"/>
    </row>
    <row r="64" spans="1:24">
      <c r="A64" s="173">
        <v>44</v>
      </c>
      <c r="B64" s="174" t="s">
        <v>422</v>
      </c>
      <c r="C64" s="175" t="s">
        <v>423</v>
      </c>
      <c r="D64" s="157" t="s">
        <v>20</v>
      </c>
      <c r="E64" s="174" t="s">
        <v>1810</v>
      </c>
      <c r="F64" s="174" t="s">
        <v>1576</v>
      </c>
      <c r="G64" s="174">
        <v>2000</v>
      </c>
      <c r="H64" s="161">
        <v>40.633124899999999</v>
      </c>
      <c r="I64" s="161">
        <v>-89.398528299999995</v>
      </c>
      <c r="J64" s="174" t="s">
        <v>49</v>
      </c>
      <c r="K64" s="174" t="s">
        <v>1710</v>
      </c>
      <c r="L64" s="174" t="s">
        <v>1828</v>
      </c>
      <c r="M64" s="176" t="s">
        <v>1828</v>
      </c>
      <c r="N64" s="174" t="s">
        <v>29</v>
      </c>
      <c r="O64" s="174" t="s">
        <v>427</v>
      </c>
      <c r="P64" s="178"/>
      <c r="Q64" s="178"/>
      <c r="R64" s="178"/>
      <c r="S64" s="178" t="s">
        <v>1713</v>
      </c>
      <c r="T64" s="178"/>
      <c r="U64" s="178"/>
      <c r="V64" s="178"/>
      <c r="W64" s="178"/>
      <c r="X64" s="178"/>
    </row>
    <row r="65" spans="1:24">
      <c r="A65" s="173">
        <v>45</v>
      </c>
      <c r="B65" s="174" t="s">
        <v>422</v>
      </c>
      <c r="C65" s="175" t="s">
        <v>423</v>
      </c>
      <c r="D65" s="157" t="s">
        <v>20</v>
      </c>
      <c r="E65" s="174" t="s">
        <v>1829</v>
      </c>
      <c r="F65" s="174" t="s">
        <v>1576</v>
      </c>
      <c r="G65" s="174">
        <v>2000</v>
      </c>
      <c r="H65" s="161">
        <v>40.267194099999998</v>
      </c>
      <c r="I65" s="161">
        <v>-86.134901900000003</v>
      </c>
      <c r="J65" s="174" t="s">
        <v>49</v>
      </c>
      <c r="K65" s="174" t="s">
        <v>1710</v>
      </c>
      <c r="L65" s="174" t="s">
        <v>1830</v>
      </c>
      <c r="M65" s="176" t="s">
        <v>1830</v>
      </c>
      <c r="N65" s="174" t="s">
        <v>29</v>
      </c>
      <c r="O65" s="174" t="s">
        <v>427</v>
      </c>
      <c r="P65" s="178"/>
      <c r="Q65" s="178"/>
      <c r="R65" s="178"/>
      <c r="S65" s="178" t="s">
        <v>1713</v>
      </c>
      <c r="T65" s="178"/>
      <c r="U65" s="178"/>
      <c r="V65" s="178"/>
      <c r="W65" s="178"/>
      <c r="X65" s="178"/>
    </row>
    <row r="66" spans="1:24">
      <c r="A66" s="173">
        <v>46</v>
      </c>
      <c r="B66" s="174" t="s">
        <v>422</v>
      </c>
      <c r="C66" s="175" t="s">
        <v>423</v>
      </c>
      <c r="D66" s="157" t="s">
        <v>20</v>
      </c>
      <c r="E66" s="174" t="s">
        <v>1829</v>
      </c>
      <c r="F66" s="174" t="s">
        <v>1576</v>
      </c>
      <c r="G66" s="174">
        <v>2000</v>
      </c>
      <c r="H66" s="161">
        <v>40.267194099999998</v>
      </c>
      <c r="I66" s="161">
        <v>-86.134901900000003</v>
      </c>
      <c r="J66" s="174" t="s">
        <v>49</v>
      </c>
      <c r="K66" s="174" t="s">
        <v>1710</v>
      </c>
      <c r="L66" s="174" t="s">
        <v>1831</v>
      </c>
      <c r="M66" s="176" t="s">
        <v>1831</v>
      </c>
      <c r="N66" s="174" t="s">
        <v>29</v>
      </c>
      <c r="O66" s="174" t="s">
        <v>427</v>
      </c>
      <c r="P66" s="178"/>
      <c r="Q66" s="178"/>
      <c r="R66" s="178"/>
      <c r="S66" s="178" t="s">
        <v>1713</v>
      </c>
      <c r="T66" s="178"/>
      <c r="U66" s="178"/>
      <c r="V66" s="178"/>
      <c r="W66" s="178"/>
      <c r="X66" s="178"/>
    </row>
    <row r="67" spans="1:24">
      <c r="A67" s="173">
        <v>47</v>
      </c>
      <c r="B67" s="174" t="s">
        <v>422</v>
      </c>
      <c r="C67" s="175" t="s">
        <v>423</v>
      </c>
      <c r="D67" s="157" t="s">
        <v>20</v>
      </c>
      <c r="E67" s="174" t="s">
        <v>1829</v>
      </c>
      <c r="F67" s="174" t="s">
        <v>1576</v>
      </c>
      <c r="G67" s="174">
        <v>2000</v>
      </c>
      <c r="H67" s="161">
        <v>40.267194099999998</v>
      </c>
      <c r="I67" s="161">
        <v>-86.134901900000003</v>
      </c>
      <c r="J67" s="174" t="s">
        <v>49</v>
      </c>
      <c r="K67" s="174" t="s">
        <v>1710</v>
      </c>
      <c r="L67" s="174" t="s">
        <v>1832</v>
      </c>
      <c r="M67" s="176" t="s">
        <v>1832</v>
      </c>
      <c r="N67" s="174" t="s">
        <v>29</v>
      </c>
      <c r="O67" s="174" t="s">
        <v>427</v>
      </c>
      <c r="P67" s="178"/>
      <c r="Q67" s="178"/>
      <c r="R67" s="178"/>
      <c r="S67" s="178" t="s">
        <v>1713</v>
      </c>
      <c r="T67" s="178"/>
      <c r="U67" s="178"/>
      <c r="V67" s="178"/>
      <c r="W67" s="178"/>
      <c r="X67" s="178"/>
    </row>
    <row r="68" spans="1:24">
      <c r="A68" s="173">
        <v>48</v>
      </c>
      <c r="B68" s="174" t="s">
        <v>422</v>
      </c>
      <c r="C68" s="175" t="s">
        <v>423</v>
      </c>
      <c r="D68" s="157" t="s">
        <v>20</v>
      </c>
      <c r="E68" s="174" t="s">
        <v>1829</v>
      </c>
      <c r="F68" s="174" t="s">
        <v>1576</v>
      </c>
      <c r="G68" s="174">
        <v>2000</v>
      </c>
      <c r="H68" s="161">
        <v>40.267194099999998</v>
      </c>
      <c r="I68" s="161">
        <v>-86.134901900000003</v>
      </c>
      <c r="J68" s="174" t="s">
        <v>49</v>
      </c>
      <c r="K68" s="174" t="s">
        <v>1710</v>
      </c>
      <c r="L68" s="174" t="s">
        <v>1833</v>
      </c>
      <c r="M68" s="176" t="s">
        <v>1833</v>
      </c>
      <c r="N68" s="174" t="s">
        <v>29</v>
      </c>
      <c r="O68" s="174" t="s">
        <v>427</v>
      </c>
      <c r="P68" s="178"/>
      <c r="Q68" s="178"/>
      <c r="R68" s="178"/>
      <c r="S68" s="178" t="s">
        <v>1713</v>
      </c>
      <c r="T68" s="178"/>
      <c r="U68" s="178"/>
      <c r="V68" s="178"/>
      <c r="W68" s="178"/>
      <c r="X68" s="178"/>
    </row>
    <row r="69" spans="1:24">
      <c r="A69" s="173">
        <v>49</v>
      </c>
      <c r="B69" s="174" t="s">
        <v>422</v>
      </c>
      <c r="C69" s="175" t="s">
        <v>423</v>
      </c>
      <c r="D69" s="157" t="s">
        <v>20</v>
      </c>
      <c r="E69" s="174" t="s">
        <v>1829</v>
      </c>
      <c r="F69" s="174" t="s">
        <v>1576</v>
      </c>
      <c r="G69" s="174">
        <v>2000</v>
      </c>
      <c r="H69" s="161">
        <v>40.267194099999998</v>
      </c>
      <c r="I69" s="161">
        <v>-86.134901900000003</v>
      </c>
      <c r="J69" s="174" t="s">
        <v>49</v>
      </c>
      <c r="K69" s="174" t="s">
        <v>1710</v>
      </c>
      <c r="L69" s="174" t="s">
        <v>1834</v>
      </c>
      <c r="M69" s="176" t="s">
        <v>1834</v>
      </c>
      <c r="N69" s="174" t="s">
        <v>29</v>
      </c>
      <c r="O69" s="174" t="s">
        <v>427</v>
      </c>
      <c r="P69" s="178"/>
      <c r="Q69" s="178"/>
      <c r="R69" s="178"/>
      <c r="S69" s="178" t="s">
        <v>1713</v>
      </c>
      <c r="T69" s="178"/>
      <c r="U69" s="178"/>
      <c r="V69" s="178"/>
      <c r="W69" s="178"/>
      <c r="X69" s="178"/>
    </row>
    <row r="70" spans="1:24">
      <c r="A70" s="173">
        <v>50</v>
      </c>
      <c r="B70" s="174" t="s">
        <v>422</v>
      </c>
      <c r="C70" s="175" t="s">
        <v>423</v>
      </c>
      <c r="D70" s="157" t="s">
        <v>20</v>
      </c>
      <c r="E70" s="174" t="s">
        <v>1829</v>
      </c>
      <c r="F70" s="174" t="s">
        <v>1576</v>
      </c>
      <c r="G70" s="174">
        <v>2000</v>
      </c>
      <c r="H70" s="161">
        <v>40.267194099999998</v>
      </c>
      <c r="I70" s="161">
        <v>-86.134901900000003</v>
      </c>
      <c r="J70" s="174" t="s">
        <v>49</v>
      </c>
      <c r="K70" s="174" t="s">
        <v>1710</v>
      </c>
      <c r="L70" s="174" t="s">
        <v>1835</v>
      </c>
      <c r="M70" s="176" t="s">
        <v>1835</v>
      </c>
      <c r="N70" s="174" t="s">
        <v>29</v>
      </c>
      <c r="O70" s="174" t="s">
        <v>427</v>
      </c>
      <c r="P70" s="178"/>
      <c r="Q70" s="178"/>
      <c r="R70" s="178"/>
      <c r="S70" s="178" t="s">
        <v>1713</v>
      </c>
      <c r="T70" s="178"/>
      <c r="U70" s="178"/>
      <c r="V70" s="178"/>
      <c r="W70" s="178"/>
      <c r="X70" s="178"/>
    </row>
    <row r="71" spans="1:24">
      <c r="A71" s="173">
        <v>51</v>
      </c>
      <c r="B71" s="174" t="s">
        <v>422</v>
      </c>
      <c r="C71" s="175" t="s">
        <v>423</v>
      </c>
      <c r="D71" s="157" t="s">
        <v>20</v>
      </c>
      <c r="E71" s="174" t="s">
        <v>1829</v>
      </c>
      <c r="F71" s="174" t="s">
        <v>1576</v>
      </c>
      <c r="G71" s="174">
        <v>2000</v>
      </c>
      <c r="H71" s="161">
        <v>40.267194099999998</v>
      </c>
      <c r="I71" s="161">
        <v>-86.134901900000003</v>
      </c>
      <c r="J71" s="174" t="s">
        <v>49</v>
      </c>
      <c r="K71" s="174" t="s">
        <v>1710</v>
      </c>
      <c r="L71" s="174" t="s">
        <v>1836</v>
      </c>
      <c r="M71" s="176" t="s">
        <v>1836</v>
      </c>
      <c r="N71" s="174" t="s">
        <v>29</v>
      </c>
      <c r="O71" s="174" t="s">
        <v>427</v>
      </c>
      <c r="P71" s="178"/>
      <c r="Q71" s="178"/>
      <c r="R71" s="178"/>
      <c r="S71" s="178" t="s">
        <v>1713</v>
      </c>
      <c r="T71" s="178"/>
      <c r="U71" s="178"/>
      <c r="V71" s="178"/>
      <c r="W71" s="178"/>
      <c r="X71" s="178"/>
    </row>
    <row r="72" spans="1:24">
      <c r="A72" s="173">
        <v>52</v>
      </c>
      <c r="B72" s="174" t="s">
        <v>422</v>
      </c>
      <c r="C72" s="175" t="s">
        <v>423</v>
      </c>
      <c r="D72" s="157" t="s">
        <v>20</v>
      </c>
      <c r="E72" s="174" t="s">
        <v>1829</v>
      </c>
      <c r="F72" s="174" t="s">
        <v>1576</v>
      </c>
      <c r="G72" s="174">
        <v>2000</v>
      </c>
      <c r="H72" s="161">
        <v>40.267194099999998</v>
      </c>
      <c r="I72" s="161">
        <v>-86.134901900000003</v>
      </c>
      <c r="J72" s="174" t="s">
        <v>49</v>
      </c>
      <c r="K72" s="174" t="s">
        <v>1710</v>
      </c>
      <c r="L72" s="174" t="s">
        <v>1837</v>
      </c>
      <c r="M72" s="176" t="s">
        <v>1837</v>
      </c>
      <c r="N72" s="174" t="s">
        <v>29</v>
      </c>
      <c r="O72" s="174" t="s">
        <v>427</v>
      </c>
      <c r="P72" s="178"/>
      <c r="Q72" s="178"/>
      <c r="R72" s="178"/>
      <c r="S72" s="178" t="s">
        <v>1713</v>
      </c>
      <c r="T72" s="178"/>
      <c r="U72" s="178"/>
      <c r="V72" s="178"/>
      <c r="W72" s="178"/>
      <c r="X72" s="178"/>
    </row>
    <row r="73" spans="1:24">
      <c r="A73" s="173">
        <v>53</v>
      </c>
      <c r="B73" s="174" t="s">
        <v>422</v>
      </c>
      <c r="C73" s="175" t="s">
        <v>423</v>
      </c>
      <c r="D73" s="157" t="s">
        <v>20</v>
      </c>
      <c r="E73" s="174" t="s">
        <v>1829</v>
      </c>
      <c r="F73" s="174" t="s">
        <v>1576</v>
      </c>
      <c r="G73" s="174">
        <v>2000</v>
      </c>
      <c r="H73" s="161">
        <v>40.267194099999998</v>
      </c>
      <c r="I73" s="161">
        <v>-86.134901900000003</v>
      </c>
      <c r="J73" s="174" t="s">
        <v>49</v>
      </c>
      <c r="K73" s="174" t="s">
        <v>1710</v>
      </c>
      <c r="L73" s="174" t="s">
        <v>1838</v>
      </c>
      <c r="M73" s="176" t="s">
        <v>1838</v>
      </c>
      <c r="N73" s="174" t="s">
        <v>29</v>
      </c>
      <c r="O73" s="174" t="s">
        <v>427</v>
      </c>
      <c r="P73" s="178"/>
      <c r="Q73" s="178"/>
      <c r="R73" s="178"/>
      <c r="S73" s="178" t="s">
        <v>1713</v>
      </c>
      <c r="T73" s="178"/>
      <c r="U73" s="178"/>
      <c r="V73" s="178"/>
      <c r="W73" s="178"/>
      <c r="X73" s="178"/>
    </row>
    <row r="74" spans="1:24">
      <c r="A74" s="173">
        <v>54</v>
      </c>
      <c r="B74" s="174" t="s">
        <v>422</v>
      </c>
      <c r="C74" s="175" t="s">
        <v>423</v>
      </c>
      <c r="D74" s="157" t="s">
        <v>20</v>
      </c>
      <c r="E74" s="174" t="s">
        <v>1829</v>
      </c>
      <c r="F74" s="174" t="s">
        <v>1576</v>
      </c>
      <c r="G74" s="174">
        <v>2000</v>
      </c>
      <c r="H74" s="161">
        <v>40.267194099999998</v>
      </c>
      <c r="I74" s="161">
        <v>-86.134901900000003</v>
      </c>
      <c r="J74" s="174" t="s">
        <v>49</v>
      </c>
      <c r="K74" s="174" t="s">
        <v>1710</v>
      </c>
      <c r="L74" s="174" t="s">
        <v>1839</v>
      </c>
      <c r="M74" s="176" t="s">
        <v>1839</v>
      </c>
      <c r="N74" s="174" t="s">
        <v>29</v>
      </c>
      <c r="O74" s="174" t="s">
        <v>427</v>
      </c>
      <c r="P74" s="178"/>
      <c r="Q74" s="178"/>
      <c r="R74" s="178"/>
      <c r="S74" s="178" t="s">
        <v>1713</v>
      </c>
      <c r="T74" s="178"/>
      <c r="U74" s="178"/>
      <c r="V74" s="178"/>
      <c r="W74" s="178"/>
      <c r="X74" s="178"/>
    </row>
    <row r="75" spans="1:24">
      <c r="A75" s="173">
        <v>55</v>
      </c>
      <c r="B75" s="174" t="s">
        <v>422</v>
      </c>
      <c r="C75" s="175" t="s">
        <v>423</v>
      </c>
      <c r="D75" s="157" t="s">
        <v>20</v>
      </c>
      <c r="E75" s="174" t="s">
        <v>1829</v>
      </c>
      <c r="F75" s="174" t="s">
        <v>1576</v>
      </c>
      <c r="G75" s="174">
        <v>2000</v>
      </c>
      <c r="H75" s="161">
        <v>40.267194099999998</v>
      </c>
      <c r="I75" s="161">
        <v>-86.134901900000003</v>
      </c>
      <c r="J75" s="174" t="s">
        <v>49</v>
      </c>
      <c r="K75" s="174" t="s">
        <v>1710</v>
      </c>
      <c r="L75" s="174" t="s">
        <v>1840</v>
      </c>
      <c r="M75" s="176" t="s">
        <v>1840</v>
      </c>
      <c r="N75" s="174" t="s">
        <v>29</v>
      </c>
      <c r="O75" s="174" t="s">
        <v>427</v>
      </c>
      <c r="P75" s="178"/>
      <c r="Q75" s="178"/>
      <c r="R75" s="178"/>
      <c r="S75" s="178" t="s">
        <v>1713</v>
      </c>
      <c r="T75" s="178"/>
      <c r="U75" s="178"/>
      <c r="V75" s="178"/>
      <c r="W75" s="178"/>
      <c r="X75" s="178"/>
    </row>
    <row r="76" spans="1:24">
      <c r="A76" s="173">
        <v>56</v>
      </c>
      <c r="B76" s="174" t="s">
        <v>422</v>
      </c>
      <c r="C76" s="175" t="s">
        <v>423</v>
      </c>
      <c r="D76" s="157" t="s">
        <v>20</v>
      </c>
      <c r="E76" s="174" t="s">
        <v>1829</v>
      </c>
      <c r="F76" s="174" t="s">
        <v>1576</v>
      </c>
      <c r="G76" s="174">
        <v>2000</v>
      </c>
      <c r="H76" s="161">
        <v>40.267194099999998</v>
      </c>
      <c r="I76" s="161">
        <v>-86.134901900000003</v>
      </c>
      <c r="J76" s="174" t="s">
        <v>49</v>
      </c>
      <c r="K76" s="174" t="s">
        <v>1710</v>
      </c>
      <c r="L76" s="174" t="s">
        <v>1841</v>
      </c>
      <c r="M76" s="176" t="s">
        <v>1841</v>
      </c>
      <c r="N76" s="174" t="s">
        <v>29</v>
      </c>
      <c r="O76" s="174" t="s">
        <v>427</v>
      </c>
      <c r="P76" s="178"/>
      <c r="Q76" s="178"/>
      <c r="R76" s="178"/>
      <c r="S76" s="178" t="s">
        <v>1713</v>
      </c>
      <c r="T76" s="178"/>
      <c r="U76" s="178"/>
      <c r="V76" s="178"/>
      <c r="W76" s="178"/>
      <c r="X76" s="178"/>
    </row>
    <row r="77" spans="1:24">
      <c r="A77" s="173">
        <v>57</v>
      </c>
      <c r="B77" s="174" t="s">
        <v>422</v>
      </c>
      <c r="C77" s="175" t="s">
        <v>423</v>
      </c>
      <c r="D77" s="157" t="s">
        <v>20</v>
      </c>
      <c r="E77" s="174" t="s">
        <v>1829</v>
      </c>
      <c r="F77" s="174" t="s">
        <v>1576</v>
      </c>
      <c r="G77" s="174">
        <v>2000</v>
      </c>
      <c r="H77" s="161">
        <v>40.267194099999998</v>
      </c>
      <c r="I77" s="161">
        <v>-86.134901900000003</v>
      </c>
      <c r="J77" s="174" t="s">
        <v>49</v>
      </c>
      <c r="K77" s="174" t="s">
        <v>1710</v>
      </c>
      <c r="L77" s="174" t="s">
        <v>1842</v>
      </c>
      <c r="M77" s="176" t="s">
        <v>1842</v>
      </c>
      <c r="N77" s="174" t="s">
        <v>29</v>
      </c>
      <c r="O77" s="174" t="s">
        <v>427</v>
      </c>
      <c r="P77" s="178"/>
      <c r="Q77" s="178"/>
      <c r="R77" s="178"/>
      <c r="S77" s="178" t="s">
        <v>1713</v>
      </c>
      <c r="T77" s="178"/>
      <c r="U77" s="178"/>
      <c r="V77" s="178"/>
      <c r="W77" s="178"/>
      <c r="X77" s="178"/>
    </row>
    <row r="78" spans="1:24">
      <c r="A78" s="173">
        <v>58</v>
      </c>
      <c r="B78" s="174" t="s">
        <v>422</v>
      </c>
      <c r="C78" s="175" t="s">
        <v>423</v>
      </c>
      <c r="D78" s="157" t="s">
        <v>20</v>
      </c>
      <c r="E78" s="174" t="s">
        <v>1829</v>
      </c>
      <c r="F78" s="174" t="s">
        <v>1576</v>
      </c>
      <c r="G78" s="174">
        <v>2000</v>
      </c>
      <c r="H78" s="161">
        <v>40.267194099999998</v>
      </c>
      <c r="I78" s="161">
        <v>-86.134901900000003</v>
      </c>
      <c r="J78" s="174" t="s">
        <v>49</v>
      </c>
      <c r="K78" s="174" t="s">
        <v>1710</v>
      </c>
      <c r="L78" s="174" t="s">
        <v>1843</v>
      </c>
      <c r="M78" s="176" t="s">
        <v>1843</v>
      </c>
      <c r="N78" s="174" t="s">
        <v>29</v>
      </c>
      <c r="O78" s="174" t="s">
        <v>427</v>
      </c>
      <c r="P78" s="178"/>
      <c r="Q78" s="178"/>
      <c r="R78" s="178"/>
      <c r="S78" s="178" t="s">
        <v>1713</v>
      </c>
      <c r="T78" s="178"/>
      <c r="U78" s="178"/>
      <c r="V78" s="178"/>
      <c r="W78" s="178"/>
      <c r="X78" s="178"/>
    </row>
    <row r="79" spans="1:24">
      <c r="A79" s="173">
        <v>59</v>
      </c>
      <c r="B79" s="174" t="s">
        <v>422</v>
      </c>
      <c r="C79" s="175" t="s">
        <v>423</v>
      </c>
      <c r="D79" s="157" t="s">
        <v>20</v>
      </c>
      <c r="E79" s="174" t="s">
        <v>1829</v>
      </c>
      <c r="F79" s="174" t="s">
        <v>1576</v>
      </c>
      <c r="G79" s="174">
        <v>2000</v>
      </c>
      <c r="H79" s="161">
        <v>40.267194099999998</v>
      </c>
      <c r="I79" s="161">
        <v>-86.134901900000003</v>
      </c>
      <c r="J79" s="174" t="s">
        <v>49</v>
      </c>
      <c r="K79" s="174" t="s">
        <v>1710</v>
      </c>
      <c r="L79" s="174" t="s">
        <v>1844</v>
      </c>
      <c r="M79" s="176" t="s">
        <v>1844</v>
      </c>
      <c r="N79" s="174" t="s">
        <v>29</v>
      </c>
      <c r="O79" s="174" t="s">
        <v>427</v>
      </c>
      <c r="P79" s="178"/>
      <c r="Q79" s="178"/>
      <c r="R79" s="178"/>
      <c r="S79" s="178" t="s">
        <v>1713</v>
      </c>
      <c r="T79" s="178"/>
      <c r="U79" s="178"/>
      <c r="V79" s="178"/>
      <c r="W79" s="178"/>
      <c r="X79" s="178"/>
    </row>
    <row r="80" spans="1:24">
      <c r="A80" s="173">
        <v>60</v>
      </c>
      <c r="B80" s="174" t="s">
        <v>422</v>
      </c>
      <c r="C80" s="175" t="s">
        <v>423</v>
      </c>
      <c r="D80" s="157" t="s">
        <v>20</v>
      </c>
      <c r="E80" s="174" t="s">
        <v>1829</v>
      </c>
      <c r="F80" s="174" t="s">
        <v>1576</v>
      </c>
      <c r="G80" s="174">
        <v>2000</v>
      </c>
      <c r="H80" s="161">
        <v>40.267194099999998</v>
      </c>
      <c r="I80" s="161">
        <v>-86.134901900000003</v>
      </c>
      <c r="J80" s="174" t="s">
        <v>49</v>
      </c>
      <c r="K80" s="174" t="s">
        <v>1710</v>
      </c>
      <c r="L80" s="174" t="s">
        <v>1845</v>
      </c>
      <c r="M80" s="176" t="s">
        <v>1845</v>
      </c>
      <c r="N80" s="174" t="s">
        <v>29</v>
      </c>
      <c r="O80" s="174" t="s">
        <v>427</v>
      </c>
      <c r="P80" s="178"/>
      <c r="Q80" s="178"/>
      <c r="R80" s="178"/>
      <c r="S80" s="178" t="s">
        <v>1713</v>
      </c>
      <c r="T80" s="178"/>
      <c r="U80" s="178"/>
      <c r="V80" s="178"/>
      <c r="W80" s="178"/>
      <c r="X80" s="178"/>
    </row>
    <row r="81" spans="1:24">
      <c r="A81" s="173">
        <v>61</v>
      </c>
      <c r="B81" s="174" t="s">
        <v>422</v>
      </c>
      <c r="C81" s="175" t="s">
        <v>423</v>
      </c>
      <c r="D81" s="157" t="s">
        <v>20</v>
      </c>
      <c r="E81" s="174" t="s">
        <v>1829</v>
      </c>
      <c r="F81" s="174" t="s">
        <v>1576</v>
      </c>
      <c r="G81" s="174">
        <v>2000</v>
      </c>
      <c r="H81" s="161">
        <v>40.267194099999998</v>
      </c>
      <c r="I81" s="161">
        <v>-86.134901900000003</v>
      </c>
      <c r="J81" s="174" t="s">
        <v>49</v>
      </c>
      <c r="K81" s="174" t="s">
        <v>1710</v>
      </c>
      <c r="L81" s="174" t="s">
        <v>1846</v>
      </c>
      <c r="M81" s="176" t="s">
        <v>1846</v>
      </c>
      <c r="N81" s="174" t="s">
        <v>29</v>
      </c>
      <c r="O81" s="174" t="s">
        <v>427</v>
      </c>
      <c r="P81" s="178"/>
      <c r="Q81" s="178"/>
      <c r="R81" s="178"/>
      <c r="S81" s="178" t="s">
        <v>1713</v>
      </c>
      <c r="T81" s="178"/>
      <c r="U81" s="178"/>
      <c r="V81" s="178"/>
      <c r="W81" s="178"/>
      <c r="X81" s="178"/>
    </row>
    <row r="82" spans="1:24">
      <c r="A82" s="173">
        <v>62</v>
      </c>
      <c r="B82" s="174" t="s">
        <v>422</v>
      </c>
      <c r="C82" s="175" t="s">
        <v>423</v>
      </c>
      <c r="D82" s="157" t="s">
        <v>20</v>
      </c>
      <c r="E82" s="174" t="s">
        <v>1829</v>
      </c>
      <c r="F82" s="174" t="s">
        <v>1576</v>
      </c>
      <c r="G82" s="174">
        <v>2000</v>
      </c>
      <c r="H82" s="161">
        <v>40.267194099999998</v>
      </c>
      <c r="I82" s="161">
        <v>-86.134901900000003</v>
      </c>
      <c r="J82" s="174" t="s">
        <v>49</v>
      </c>
      <c r="K82" s="174" t="s">
        <v>1710</v>
      </c>
      <c r="L82" s="174" t="s">
        <v>1847</v>
      </c>
      <c r="M82" s="176" t="s">
        <v>1847</v>
      </c>
      <c r="N82" s="174" t="s">
        <v>29</v>
      </c>
      <c r="O82" s="174" t="s">
        <v>427</v>
      </c>
      <c r="P82" s="178"/>
      <c r="Q82" s="178"/>
      <c r="R82" s="178"/>
      <c r="S82" s="178" t="s">
        <v>1713</v>
      </c>
      <c r="T82" s="178"/>
      <c r="U82" s="178"/>
      <c r="V82" s="178"/>
      <c r="W82" s="178"/>
      <c r="X82" s="178"/>
    </row>
    <row r="83" spans="1:24">
      <c r="A83" s="173">
        <v>63</v>
      </c>
      <c r="B83" s="174" t="s">
        <v>422</v>
      </c>
      <c r="C83" s="175" t="s">
        <v>423</v>
      </c>
      <c r="D83" s="157" t="s">
        <v>20</v>
      </c>
      <c r="E83" s="174" t="s">
        <v>1829</v>
      </c>
      <c r="F83" s="174" t="s">
        <v>1576</v>
      </c>
      <c r="G83" s="174">
        <v>2000</v>
      </c>
      <c r="H83" s="161">
        <v>40.267194099999998</v>
      </c>
      <c r="I83" s="161">
        <v>-86.134901900000003</v>
      </c>
      <c r="J83" s="174" t="s">
        <v>49</v>
      </c>
      <c r="K83" s="174" t="s">
        <v>1710</v>
      </c>
      <c r="L83" s="174" t="s">
        <v>1848</v>
      </c>
      <c r="M83" s="176" t="s">
        <v>1848</v>
      </c>
      <c r="N83" s="174" t="s">
        <v>29</v>
      </c>
      <c r="O83" s="174" t="s">
        <v>427</v>
      </c>
      <c r="P83" s="178"/>
      <c r="Q83" s="178"/>
      <c r="R83" s="178"/>
      <c r="S83" s="178" t="s">
        <v>1713</v>
      </c>
      <c r="T83" s="178"/>
      <c r="U83" s="178"/>
      <c r="V83" s="178"/>
      <c r="W83" s="178"/>
      <c r="X83" s="178"/>
    </row>
    <row r="84" spans="1:24">
      <c r="A84" s="173">
        <v>64</v>
      </c>
      <c r="B84" s="174" t="s">
        <v>422</v>
      </c>
      <c r="C84" s="175" t="s">
        <v>423</v>
      </c>
      <c r="D84" s="157" t="s">
        <v>20</v>
      </c>
      <c r="E84" s="174" t="s">
        <v>1829</v>
      </c>
      <c r="F84" s="174" t="s">
        <v>1576</v>
      </c>
      <c r="G84" s="174">
        <v>2000</v>
      </c>
      <c r="H84" s="161">
        <v>40.267194099999998</v>
      </c>
      <c r="I84" s="161">
        <v>-86.134901900000003</v>
      </c>
      <c r="J84" s="174" t="s">
        <v>49</v>
      </c>
      <c r="K84" s="174" t="s">
        <v>1710</v>
      </c>
      <c r="L84" s="174" t="s">
        <v>1849</v>
      </c>
      <c r="M84" s="176" t="s">
        <v>1849</v>
      </c>
      <c r="N84" s="174" t="s">
        <v>29</v>
      </c>
      <c r="O84" s="174" t="s">
        <v>427</v>
      </c>
      <c r="P84" s="178"/>
      <c r="Q84" s="178"/>
      <c r="R84" s="178"/>
      <c r="S84" s="178" t="s">
        <v>1713</v>
      </c>
      <c r="T84" s="178"/>
      <c r="U84" s="178"/>
      <c r="V84" s="178"/>
      <c r="W84" s="178"/>
      <c r="X84" s="178"/>
    </row>
    <row r="85" spans="1:24">
      <c r="A85" s="173">
        <v>65</v>
      </c>
      <c r="B85" s="174" t="s">
        <v>422</v>
      </c>
      <c r="C85" s="175" t="s">
        <v>423</v>
      </c>
      <c r="D85" s="157" t="s">
        <v>20</v>
      </c>
      <c r="E85" s="174" t="s">
        <v>1829</v>
      </c>
      <c r="F85" s="174" t="s">
        <v>1576</v>
      </c>
      <c r="G85" s="174">
        <v>2000</v>
      </c>
      <c r="H85" s="161">
        <v>40.267194099999998</v>
      </c>
      <c r="I85" s="161">
        <v>-86.134901900000003</v>
      </c>
      <c r="J85" s="174" t="s">
        <v>49</v>
      </c>
      <c r="K85" s="174" t="s">
        <v>1710</v>
      </c>
      <c r="L85" s="174" t="s">
        <v>1850</v>
      </c>
      <c r="M85" s="176" t="s">
        <v>1850</v>
      </c>
      <c r="N85" s="174" t="s">
        <v>29</v>
      </c>
      <c r="O85" s="174" t="s">
        <v>427</v>
      </c>
      <c r="P85" s="178"/>
      <c r="Q85" s="178"/>
      <c r="R85" s="178"/>
      <c r="S85" s="178" t="s">
        <v>1713</v>
      </c>
      <c r="T85" s="178"/>
      <c r="U85" s="178"/>
      <c r="V85" s="178"/>
      <c r="W85" s="178"/>
      <c r="X85" s="178"/>
    </row>
    <row r="86" spans="1:24">
      <c r="A86" s="173">
        <v>66</v>
      </c>
      <c r="B86" s="174" t="s">
        <v>422</v>
      </c>
      <c r="C86" s="175" t="s">
        <v>423</v>
      </c>
      <c r="D86" s="157" t="s">
        <v>20</v>
      </c>
      <c r="E86" s="174" t="s">
        <v>1829</v>
      </c>
      <c r="F86" s="174" t="s">
        <v>1576</v>
      </c>
      <c r="G86" s="174">
        <v>2000</v>
      </c>
      <c r="H86" s="161">
        <v>40.267194099999998</v>
      </c>
      <c r="I86" s="161">
        <v>-86.134901900000003</v>
      </c>
      <c r="J86" s="174" t="s">
        <v>49</v>
      </c>
      <c r="K86" s="174" t="s">
        <v>1710</v>
      </c>
      <c r="L86" s="174" t="s">
        <v>1851</v>
      </c>
      <c r="M86" s="176" t="s">
        <v>1851</v>
      </c>
      <c r="N86" s="174" t="s">
        <v>29</v>
      </c>
      <c r="O86" s="174" t="s">
        <v>427</v>
      </c>
      <c r="P86" s="178"/>
      <c r="Q86" s="178"/>
      <c r="R86" s="178"/>
      <c r="S86" s="178" t="s">
        <v>1713</v>
      </c>
      <c r="T86" s="178"/>
      <c r="U86" s="178"/>
      <c r="V86" s="178"/>
      <c r="W86" s="178"/>
      <c r="X86" s="178"/>
    </row>
    <row r="87" spans="1:24">
      <c r="A87" s="173">
        <v>67</v>
      </c>
      <c r="B87" s="174" t="s">
        <v>422</v>
      </c>
      <c r="C87" s="175" t="s">
        <v>423</v>
      </c>
      <c r="D87" s="157" t="s">
        <v>20</v>
      </c>
      <c r="E87" s="174" t="s">
        <v>1829</v>
      </c>
      <c r="F87" s="174" t="s">
        <v>1576</v>
      </c>
      <c r="G87" s="174">
        <v>2000</v>
      </c>
      <c r="H87" s="161">
        <v>40.267194099999998</v>
      </c>
      <c r="I87" s="161">
        <v>-86.134901900000003</v>
      </c>
      <c r="J87" s="174" t="s">
        <v>49</v>
      </c>
      <c r="K87" s="174" t="s">
        <v>1710</v>
      </c>
      <c r="L87" s="174" t="s">
        <v>1852</v>
      </c>
      <c r="M87" s="176" t="s">
        <v>1852</v>
      </c>
      <c r="N87" s="174" t="s">
        <v>29</v>
      </c>
      <c r="O87" s="174" t="s">
        <v>427</v>
      </c>
      <c r="P87" s="178"/>
      <c r="Q87" s="178"/>
      <c r="R87" s="178"/>
      <c r="S87" s="178" t="s">
        <v>1713</v>
      </c>
      <c r="T87" s="178"/>
      <c r="U87" s="178"/>
      <c r="V87" s="178"/>
      <c r="W87" s="178"/>
      <c r="X87" s="178"/>
    </row>
    <row r="88" spans="1:24">
      <c r="A88" s="173">
        <v>68</v>
      </c>
      <c r="B88" s="174" t="s">
        <v>422</v>
      </c>
      <c r="C88" s="175" t="s">
        <v>423</v>
      </c>
      <c r="D88" s="157" t="s">
        <v>20</v>
      </c>
      <c r="E88" s="174" t="s">
        <v>1829</v>
      </c>
      <c r="F88" s="174" t="s">
        <v>1576</v>
      </c>
      <c r="G88" s="174">
        <v>2000</v>
      </c>
      <c r="H88" s="161">
        <v>40.267194099999998</v>
      </c>
      <c r="I88" s="161">
        <v>-86.134901900000003</v>
      </c>
      <c r="J88" s="174" t="s">
        <v>49</v>
      </c>
      <c r="K88" s="174" t="s">
        <v>1710</v>
      </c>
      <c r="L88" s="174" t="s">
        <v>1853</v>
      </c>
      <c r="M88" s="176" t="s">
        <v>1853</v>
      </c>
      <c r="N88" s="174" t="s">
        <v>29</v>
      </c>
      <c r="O88" s="174" t="s">
        <v>427</v>
      </c>
      <c r="P88" s="178"/>
      <c r="Q88" s="178"/>
      <c r="R88" s="178"/>
      <c r="S88" s="178" t="s">
        <v>1713</v>
      </c>
      <c r="T88" s="178"/>
      <c r="U88" s="178"/>
      <c r="V88" s="178"/>
      <c r="W88" s="178"/>
      <c r="X88" s="178"/>
    </row>
    <row r="89" spans="1:24">
      <c r="A89" s="173">
        <v>69</v>
      </c>
      <c r="B89" s="174" t="s">
        <v>422</v>
      </c>
      <c r="C89" s="175" t="s">
        <v>423</v>
      </c>
      <c r="D89" s="157" t="s">
        <v>20</v>
      </c>
      <c r="E89" s="174" t="s">
        <v>1829</v>
      </c>
      <c r="F89" s="174" t="s">
        <v>1576</v>
      </c>
      <c r="G89" s="174">
        <v>2000</v>
      </c>
      <c r="H89" s="161">
        <v>40.267194099999998</v>
      </c>
      <c r="I89" s="161">
        <v>-86.134901900000003</v>
      </c>
      <c r="J89" s="174" t="s">
        <v>49</v>
      </c>
      <c r="K89" s="174" t="s">
        <v>1710</v>
      </c>
      <c r="L89" s="174" t="s">
        <v>1854</v>
      </c>
      <c r="M89" s="176" t="s">
        <v>1854</v>
      </c>
      <c r="N89" s="174" t="s">
        <v>29</v>
      </c>
      <c r="O89" s="174" t="s">
        <v>427</v>
      </c>
      <c r="P89" s="178"/>
      <c r="Q89" s="178"/>
      <c r="R89" s="178"/>
      <c r="S89" s="178" t="s">
        <v>1713</v>
      </c>
      <c r="T89" s="178"/>
      <c r="U89" s="178"/>
      <c r="V89" s="178"/>
      <c r="W89" s="178"/>
      <c r="X89" s="178"/>
    </row>
    <row r="90" spans="1:24">
      <c r="A90" s="173">
        <v>70</v>
      </c>
      <c r="B90" s="174" t="s">
        <v>422</v>
      </c>
      <c r="C90" s="175" t="s">
        <v>423</v>
      </c>
      <c r="D90" s="157" t="s">
        <v>20</v>
      </c>
      <c r="E90" s="174" t="s">
        <v>1829</v>
      </c>
      <c r="F90" s="174" t="s">
        <v>1576</v>
      </c>
      <c r="G90" s="174">
        <v>2000</v>
      </c>
      <c r="H90" s="161">
        <v>40.267194099999998</v>
      </c>
      <c r="I90" s="161">
        <v>-86.134901900000003</v>
      </c>
      <c r="J90" s="174" t="s">
        <v>49</v>
      </c>
      <c r="K90" s="174" t="s">
        <v>1710</v>
      </c>
      <c r="L90" s="174" t="s">
        <v>1855</v>
      </c>
      <c r="M90" s="176" t="s">
        <v>1855</v>
      </c>
      <c r="N90" s="174" t="s">
        <v>29</v>
      </c>
      <c r="O90" s="174" t="s">
        <v>427</v>
      </c>
      <c r="P90" s="178"/>
      <c r="Q90" s="178"/>
      <c r="R90" s="178"/>
      <c r="S90" s="178" t="s">
        <v>1713</v>
      </c>
      <c r="T90" s="178"/>
      <c r="U90" s="178"/>
      <c r="V90" s="178"/>
      <c r="W90" s="178"/>
      <c r="X90" s="178"/>
    </row>
    <row r="91" spans="1:24">
      <c r="A91" s="173">
        <v>71</v>
      </c>
      <c r="B91" s="174" t="s">
        <v>422</v>
      </c>
      <c r="C91" s="175" t="s">
        <v>423</v>
      </c>
      <c r="D91" s="157" t="s">
        <v>20</v>
      </c>
      <c r="E91" s="174" t="s">
        <v>1829</v>
      </c>
      <c r="F91" s="174" t="s">
        <v>1576</v>
      </c>
      <c r="G91" s="174">
        <v>2000</v>
      </c>
      <c r="H91" s="161">
        <v>40.267194099999998</v>
      </c>
      <c r="I91" s="161">
        <v>-86.134901900000003</v>
      </c>
      <c r="J91" s="174" t="s">
        <v>49</v>
      </c>
      <c r="K91" s="174" t="s">
        <v>1710</v>
      </c>
      <c r="L91" s="174" t="s">
        <v>1856</v>
      </c>
      <c r="M91" s="176" t="s">
        <v>1856</v>
      </c>
      <c r="N91" s="174" t="s">
        <v>29</v>
      </c>
      <c r="O91" s="174" t="s">
        <v>427</v>
      </c>
      <c r="P91" s="178"/>
      <c r="Q91" s="178"/>
      <c r="R91" s="178"/>
      <c r="S91" s="178" t="s">
        <v>1713</v>
      </c>
      <c r="T91" s="178"/>
      <c r="U91" s="178"/>
      <c r="V91" s="178"/>
      <c r="W91" s="178"/>
      <c r="X91" s="178"/>
    </row>
    <row r="92" spans="1:24">
      <c r="A92" s="173">
        <v>72</v>
      </c>
      <c r="B92" s="174" t="s">
        <v>422</v>
      </c>
      <c r="C92" s="175" t="s">
        <v>423</v>
      </c>
      <c r="D92" s="157" t="s">
        <v>20</v>
      </c>
      <c r="E92" s="174" t="s">
        <v>1829</v>
      </c>
      <c r="F92" s="174" t="s">
        <v>1576</v>
      </c>
      <c r="G92" s="174">
        <v>2000</v>
      </c>
      <c r="H92" s="161">
        <v>40.267194099999998</v>
      </c>
      <c r="I92" s="161">
        <v>-86.134901900000003</v>
      </c>
      <c r="J92" s="174" t="s">
        <v>49</v>
      </c>
      <c r="K92" s="174" t="s">
        <v>1710</v>
      </c>
      <c r="L92" s="174" t="s">
        <v>1857</v>
      </c>
      <c r="M92" s="176" t="s">
        <v>1857</v>
      </c>
      <c r="N92" s="174" t="s">
        <v>29</v>
      </c>
      <c r="O92" s="174" t="s">
        <v>427</v>
      </c>
      <c r="P92" s="178"/>
      <c r="Q92" s="178"/>
      <c r="R92" s="178"/>
      <c r="S92" s="178" t="s">
        <v>1713</v>
      </c>
      <c r="T92" s="178"/>
      <c r="U92" s="178"/>
      <c r="V92" s="178"/>
      <c r="W92" s="178"/>
      <c r="X92" s="178"/>
    </row>
    <row r="93" spans="1:24">
      <c r="A93" s="173">
        <v>73</v>
      </c>
      <c r="B93" s="174" t="s">
        <v>422</v>
      </c>
      <c r="C93" s="175" t="s">
        <v>423</v>
      </c>
      <c r="D93" s="157" t="s">
        <v>20</v>
      </c>
      <c r="E93" s="174" t="s">
        <v>1829</v>
      </c>
      <c r="F93" s="174" t="s">
        <v>1576</v>
      </c>
      <c r="G93" s="174">
        <v>2000</v>
      </c>
      <c r="H93" s="161">
        <v>40.267194099999998</v>
      </c>
      <c r="I93" s="161">
        <v>-86.134901900000003</v>
      </c>
      <c r="J93" s="174" t="s">
        <v>49</v>
      </c>
      <c r="K93" s="174" t="s">
        <v>1710</v>
      </c>
      <c r="L93" s="174" t="s">
        <v>1858</v>
      </c>
      <c r="M93" s="176" t="s">
        <v>1858</v>
      </c>
      <c r="N93" s="174" t="s">
        <v>29</v>
      </c>
      <c r="O93" s="174" t="s">
        <v>427</v>
      </c>
      <c r="P93" s="178"/>
      <c r="Q93" s="178"/>
      <c r="R93" s="178"/>
      <c r="S93" s="178" t="s">
        <v>1713</v>
      </c>
      <c r="T93" s="178"/>
      <c r="U93" s="178"/>
      <c r="V93" s="178"/>
      <c r="W93" s="178"/>
      <c r="X93" s="178"/>
    </row>
    <row r="94" spans="1:24">
      <c r="A94" s="173">
        <v>74</v>
      </c>
      <c r="B94" s="174" t="s">
        <v>422</v>
      </c>
      <c r="C94" s="175" t="s">
        <v>423</v>
      </c>
      <c r="D94" s="157" t="s">
        <v>20</v>
      </c>
      <c r="E94" s="174" t="s">
        <v>1829</v>
      </c>
      <c r="F94" s="174" t="s">
        <v>1576</v>
      </c>
      <c r="G94" s="174">
        <v>2000</v>
      </c>
      <c r="H94" s="161">
        <v>40.267194099999998</v>
      </c>
      <c r="I94" s="161">
        <v>-86.134901900000003</v>
      </c>
      <c r="J94" s="174" t="s">
        <v>49</v>
      </c>
      <c r="K94" s="174" t="s">
        <v>1710</v>
      </c>
      <c r="L94" s="174" t="s">
        <v>1859</v>
      </c>
      <c r="M94" s="176" t="s">
        <v>1859</v>
      </c>
      <c r="N94" s="174" t="s">
        <v>29</v>
      </c>
      <c r="O94" s="174" t="s">
        <v>427</v>
      </c>
      <c r="P94" s="178"/>
      <c r="Q94" s="178"/>
      <c r="R94" s="178"/>
      <c r="S94" s="178" t="s">
        <v>1713</v>
      </c>
      <c r="T94" s="178"/>
      <c r="U94" s="178"/>
      <c r="V94" s="178"/>
      <c r="W94" s="178"/>
      <c r="X94" s="178"/>
    </row>
    <row r="95" spans="1:24">
      <c r="A95" s="173">
        <v>75</v>
      </c>
      <c r="B95" s="174" t="s">
        <v>422</v>
      </c>
      <c r="C95" s="175" t="s">
        <v>423</v>
      </c>
      <c r="D95" s="157" t="s">
        <v>20</v>
      </c>
      <c r="E95" s="174" t="s">
        <v>1829</v>
      </c>
      <c r="F95" s="174" t="s">
        <v>1576</v>
      </c>
      <c r="G95" s="174">
        <v>2000</v>
      </c>
      <c r="H95" s="161">
        <v>40.267194099999998</v>
      </c>
      <c r="I95" s="161">
        <v>-86.134901900000003</v>
      </c>
      <c r="J95" s="174" t="s">
        <v>49</v>
      </c>
      <c r="K95" s="174" t="s">
        <v>1710</v>
      </c>
      <c r="L95" s="174" t="s">
        <v>1860</v>
      </c>
      <c r="M95" s="176" t="s">
        <v>1860</v>
      </c>
      <c r="N95" s="174" t="s">
        <v>29</v>
      </c>
      <c r="O95" s="174" t="s">
        <v>427</v>
      </c>
      <c r="P95" s="178"/>
      <c r="Q95" s="178"/>
      <c r="R95" s="178"/>
      <c r="S95" s="178" t="s">
        <v>1713</v>
      </c>
      <c r="T95" s="178"/>
      <c r="U95" s="178"/>
      <c r="V95" s="178"/>
      <c r="W95" s="178"/>
      <c r="X95" s="178"/>
    </row>
    <row r="96" spans="1:24">
      <c r="A96" s="173">
        <v>76</v>
      </c>
      <c r="B96" s="174" t="s">
        <v>422</v>
      </c>
      <c r="C96" s="175" t="s">
        <v>423</v>
      </c>
      <c r="D96" s="157" t="s">
        <v>20</v>
      </c>
      <c r="E96" s="174" t="s">
        <v>1829</v>
      </c>
      <c r="F96" s="174" t="s">
        <v>1576</v>
      </c>
      <c r="G96" s="174">
        <v>2000</v>
      </c>
      <c r="H96" s="161">
        <v>40.267194099999998</v>
      </c>
      <c r="I96" s="161">
        <v>-86.134901900000003</v>
      </c>
      <c r="J96" s="174" t="s">
        <v>49</v>
      </c>
      <c r="K96" s="174" t="s">
        <v>1710</v>
      </c>
      <c r="L96" s="174" t="s">
        <v>1861</v>
      </c>
      <c r="M96" s="176" t="s">
        <v>1861</v>
      </c>
      <c r="N96" s="174" t="s">
        <v>29</v>
      </c>
      <c r="O96" s="174" t="s">
        <v>427</v>
      </c>
      <c r="P96" s="178"/>
      <c r="Q96" s="178"/>
      <c r="R96" s="178"/>
      <c r="S96" s="178" t="s">
        <v>1713</v>
      </c>
      <c r="T96" s="178"/>
      <c r="U96" s="178"/>
      <c r="V96" s="178"/>
      <c r="W96" s="178"/>
      <c r="X96" s="178"/>
    </row>
    <row r="97" spans="1:24">
      <c r="A97" s="173">
        <v>77</v>
      </c>
      <c r="B97" s="174" t="s">
        <v>422</v>
      </c>
      <c r="C97" s="175" t="s">
        <v>423</v>
      </c>
      <c r="D97" s="157" t="s">
        <v>20</v>
      </c>
      <c r="E97" s="174" t="s">
        <v>1829</v>
      </c>
      <c r="F97" s="174" t="s">
        <v>1576</v>
      </c>
      <c r="G97" s="174">
        <v>2000</v>
      </c>
      <c r="H97" s="161">
        <v>40.267194099999998</v>
      </c>
      <c r="I97" s="161">
        <v>-86.134901900000003</v>
      </c>
      <c r="J97" s="174" t="s">
        <v>49</v>
      </c>
      <c r="K97" s="174" t="s">
        <v>1710</v>
      </c>
      <c r="L97" s="174" t="s">
        <v>1862</v>
      </c>
      <c r="M97" s="176" t="s">
        <v>1862</v>
      </c>
      <c r="N97" s="174" t="s">
        <v>29</v>
      </c>
      <c r="O97" s="174" t="s">
        <v>427</v>
      </c>
      <c r="P97" s="178"/>
      <c r="Q97" s="178"/>
      <c r="R97" s="178"/>
      <c r="S97" s="178" t="s">
        <v>1713</v>
      </c>
      <c r="T97" s="178"/>
      <c r="U97" s="178"/>
      <c r="V97" s="178"/>
      <c r="W97" s="178"/>
      <c r="X97" s="178"/>
    </row>
    <row r="98" spans="1:24">
      <c r="A98" s="173">
        <v>78</v>
      </c>
      <c r="B98" s="174" t="s">
        <v>422</v>
      </c>
      <c r="C98" s="175" t="s">
        <v>423</v>
      </c>
      <c r="D98" s="157" t="s">
        <v>20</v>
      </c>
      <c r="E98" s="174" t="s">
        <v>1829</v>
      </c>
      <c r="F98" s="174" t="s">
        <v>1576</v>
      </c>
      <c r="G98" s="174">
        <v>2000</v>
      </c>
      <c r="H98" s="161">
        <v>40.267194099999998</v>
      </c>
      <c r="I98" s="161">
        <v>-86.134901900000003</v>
      </c>
      <c r="J98" s="174" t="s">
        <v>49</v>
      </c>
      <c r="K98" s="174" t="s">
        <v>1710</v>
      </c>
      <c r="L98" s="174" t="s">
        <v>1863</v>
      </c>
      <c r="M98" s="176" t="s">
        <v>1863</v>
      </c>
      <c r="N98" s="174" t="s">
        <v>29</v>
      </c>
      <c r="O98" s="174" t="s">
        <v>427</v>
      </c>
      <c r="P98" s="178"/>
      <c r="Q98" s="178"/>
      <c r="R98" s="178"/>
      <c r="S98" s="178" t="s">
        <v>1713</v>
      </c>
      <c r="T98" s="178"/>
      <c r="U98" s="178"/>
      <c r="V98" s="178"/>
      <c r="W98" s="178"/>
      <c r="X98" s="178"/>
    </row>
    <row r="99" spans="1:24">
      <c r="A99" s="173">
        <v>79</v>
      </c>
      <c r="B99" s="174" t="s">
        <v>422</v>
      </c>
      <c r="C99" s="175" t="s">
        <v>423</v>
      </c>
      <c r="D99" s="157" t="s">
        <v>20</v>
      </c>
      <c r="E99" s="174" t="s">
        <v>1829</v>
      </c>
      <c r="F99" s="174" t="s">
        <v>1576</v>
      </c>
      <c r="G99" s="174">
        <v>2000</v>
      </c>
      <c r="H99" s="161">
        <v>40.267194099999998</v>
      </c>
      <c r="I99" s="161">
        <v>-86.134901900000003</v>
      </c>
      <c r="J99" s="174" t="s">
        <v>49</v>
      </c>
      <c r="K99" s="174" t="s">
        <v>1710</v>
      </c>
      <c r="L99" s="174" t="s">
        <v>1864</v>
      </c>
      <c r="M99" s="176" t="s">
        <v>1864</v>
      </c>
      <c r="N99" s="174" t="s">
        <v>29</v>
      </c>
      <c r="O99" s="174" t="s">
        <v>427</v>
      </c>
      <c r="P99" s="178"/>
      <c r="Q99" s="178"/>
      <c r="R99" s="178"/>
      <c r="S99" s="178" t="s">
        <v>1713</v>
      </c>
      <c r="T99" s="178"/>
      <c r="U99" s="178"/>
      <c r="V99" s="178"/>
      <c r="W99" s="178"/>
      <c r="X99" s="178"/>
    </row>
    <row r="100" spans="1:24">
      <c r="A100" s="173">
        <v>80</v>
      </c>
      <c r="B100" s="174" t="s">
        <v>422</v>
      </c>
      <c r="C100" s="175" t="s">
        <v>423</v>
      </c>
      <c r="D100" s="157" t="s">
        <v>20</v>
      </c>
      <c r="E100" s="174" t="s">
        <v>1829</v>
      </c>
      <c r="F100" s="174" t="s">
        <v>1576</v>
      </c>
      <c r="G100" s="174">
        <v>2000</v>
      </c>
      <c r="H100" s="161">
        <v>40.267194099999998</v>
      </c>
      <c r="I100" s="161">
        <v>-86.134901900000003</v>
      </c>
      <c r="J100" s="174" t="s">
        <v>49</v>
      </c>
      <c r="K100" s="174" t="s">
        <v>1710</v>
      </c>
      <c r="L100" s="174" t="s">
        <v>1865</v>
      </c>
      <c r="M100" s="176" t="s">
        <v>1865</v>
      </c>
      <c r="N100" s="174" t="s">
        <v>29</v>
      </c>
      <c r="O100" s="174" t="s">
        <v>427</v>
      </c>
      <c r="P100" s="178"/>
      <c r="Q100" s="178"/>
      <c r="R100" s="178"/>
      <c r="S100" s="178" t="s">
        <v>1713</v>
      </c>
      <c r="T100" s="178"/>
      <c r="U100" s="178"/>
      <c r="V100" s="178"/>
      <c r="W100" s="178"/>
      <c r="X100" s="178"/>
    </row>
    <row r="101" spans="1:24">
      <c r="A101" s="173">
        <v>81</v>
      </c>
      <c r="B101" s="174" t="s">
        <v>422</v>
      </c>
      <c r="C101" s="175" t="s">
        <v>423</v>
      </c>
      <c r="D101" s="157" t="s">
        <v>20</v>
      </c>
      <c r="E101" s="174" t="s">
        <v>1829</v>
      </c>
      <c r="F101" s="174" t="s">
        <v>1576</v>
      </c>
      <c r="G101" s="174">
        <v>2000</v>
      </c>
      <c r="H101" s="161">
        <v>40.267194099999998</v>
      </c>
      <c r="I101" s="161">
        <v>-86.134901900000003</v>
      </c>
      <c r="J101" s="174" t="s">
        <v>49</v>
      </c>
      <c r="K101" s="174" t="s">
        <v>1710</v>
      </c>
      <c r="L101" s="174" t="s">
        <v>1866</v>
      </c>
      <c r="M101" s="176" t="s">
        <v>1866</v>
      </c>
      <c r="N101" s="174" t="s">
        <v>29</v>
      </c>
      <c r="O101" s="174" t="s">
        <v>427</v>
      </c>
      <c r="P101" s="178"/>
      <c r="Q101" s="178"/>
      <c r="R101" s="178"/>
      <c r="S101" s="178" t="s">
        <v>1713</v>
      </c>
      <c r="T101" s="178"/>
      <c r="U101" s="178"/>
      <c r="V101" s="178"/>
      <c r="W101" s="178"/>
      <c r="X101" s="178"/>
    </row>
    <row r="102" spans="1:24">
      <c r="A102" s="173">
        <v>82</v>
      </c>
      <c r="B102" s="174" t="s">
        <v>422</v>
      </c>
      <c r="C102" s="175" t="s">
        <v>423</v>
      </c>
      <c r="D102" s="157" t="s">
        <v>20</v>
      </c>
      <c r="E102" s="174" t="s">
        <v>1829</v>
      </c>
      <c r="F102" s="174" t="s">
        <v>1576</v>
      </c>
      <c r="G102" s="174">
        <v>2000</v>
      </c>
      <c r="H102" s="161">
        <v>40.267194099999998</v>
      </c>
      <c r="I102" s="161">
        <v>-86.134901900000003</v>
      </c>
      <c r="J102" s="174" t="s">
        <v>49</v>
      </c>
      <c r="K102" s="174" t="s">
        <v>1710</v>
      </c>
      <c r="L102" s="174" t="s">
        <v>1867</v>
      </c>
      <c r="M102" s="176" t="s">
        <v>1867</v>
      </c>
      <c r="N102" s="174" t="s">
        <v>29</v>
      </c>
      <c r="O102" s="174" t="s">
        <v>427</v>
      </c>
      <c r="P102" s="178"/>
      <c r="Q102" s="178"/>
      <c r="R102" s="178"/>
      <c r="S102" s="178" t="s">
        <v>1713</v>
      </c>
      <c r="T102" s="178"/>
      <c r="U102" s="178"/>
      <c r="V102" s="178"/>
      <c r="W102" s="178"/>
      <c r="X102" s="178"/>
    </row>
    <row r="103" spans="1:24">
      <c r="A103" s="173">
        <v>83</v>
      </c>
      <c r="B103" s="174" t="s">
        <v>422</v>
      </c>
      <c r="C103" s="175" t="s">
        <v>423</v>
      </c>
      <c r="D103" s="157" t="s">
        <v>20</v>
      </c>
      <c r="E103" s="174" t="s">
        <v>1829</v>
      </c>
      <c r="F103" s="174" t="s">
        <v>1576</v>
      </c>
      <c r="G103" s="174">
        <v>2000</v>
      </c>
      <c r="H103" s="161">
        <v>40.267194099999998</v>
      </c>
      <c r="I103" s="161">
        <v>-86.134901900000003</v>
      </c>
      <c r="J103" s="174" t="s">
        <v>49</v>
      </c>
      <c r="K103" s="174" t="s">
        <v>1710</v>
      </c>
      <c r="L103" s="174" t="s">
        <v>1868</v>
      </c>
      <c r="M103" s="176" t="s">
        <v>1868</v>
      </c>
      <c r="N103" s="174" t="s">
        <v>29</v>
      </c>
      <c r="O103" s="174" t="s">
        <v>427</v>
      </c>
      <c r="P103" s="178"/>
      <c r="Q103" s="178"/>
      <c r="R103" s="178"/>
      <c r="S103" s="178" t="s">
        <v>1713</v>
      </c>
      <c r="T103" s="178"/>
      <c r="U103" s="178"/>
      <c r="V103" s="178"/>
      <c r="W103" s="178"/>
      <c r="X103" s="178"/>
    </row>
    <row r="104" spans="1:24">
      <c r="A104" s="173">
        <v>84</v>
      </c>
      <c r="B104" s="174" t="s">
        <v>422</v>
      </c>
      <c r="C104" s="175" t="s">
        <v>423</v>
      </c>
      <c r="D104" s="157" t="s">
        <v>20</v>
      </c>
      <c r="E104" s="174" t="s">
        <v>1829</v>
      </c>
      <c r="F104" s="174" t="s">
        <v>1576</v>
      </c>
      <c r="G104" s="174">
        <v>2000</v>
      </c>
      <c r="H104" s="161">
        <v>40.267194099999998</v>
      </c>
      <c r="I104" s="161">
        <v>-86.134901900000003</v>
      </c>
      <c r="J104" s="174" t="s">
        <v>49</v>
      </c>
      <c r="K104" s="174" t="s">
        <v>1710</v>
      </c>
      <c r="L104" s="174" t="s">
        <v>1869</v>
      </c>
      <c r="M104" s="176" t="s">
        <v>1869</v>
      </c>
      <c r="N104" s="174" t="s">
        <v>29</v>
      </c>
      <c r="O104" s="174" t="s">
        <v>427</v>
      </c>
      <c r="P104" s="178"/>
      <c r="Q104" s="178"/>
      <c r="R104" s="178"/>
      <c r="S104" s="178" t="s">
        <v>1713</v>
      </c>
      <c r="T104" s="178"/>
      <c r="U104" s="178"/>
      <c r="V104" s="178"/>
      <c r="W104" s="178"/>
      <c r="X104" s="178"/>
    </row>
    <row r="105" spans="1:24">
      <c r="A105" s="173">
        <v>85</v>
      </c>
      <c r="B105" s="174" t="s">
        <v>422</v>
      </c>
      <c r="C105" s="175" t="s">
        <v>423</v>
      </c>
      <c r="D105" s="157" t="s">
        <v>20</v>
      </c>
      <c r="E105" s="174" t="s">
        <v>1829</v>
      </c>
      <c r="F105" s="174" t="s">
        <v>1576</v>
      </c>
      <c r="G105" s="174">
        <v>2000</v>
      </c>
      <c r="H105" s="161">
        <v>40.267194099999998</v>
      </c>
      <c r="I105" s="161">
        <v>-86.134901900000003</v>
      </c>
      <c r="J105" s="174" t="s">
        <v>49</v>
      </c>
      <c r="K105" s="174" t="s">
        <v>1710</v>
      </c>
      <c r="L105" s="174" t="s">
        <v>1870</v>
      </c>
      <c r="M105" s="176" t="s">
        <v>1870</v>
      </c>
      <c r="N105" s="174" t="s">
        <v>29</v>
      </c>
      <c r="O105" s="174" t="s">
        <v>427</v>
      </c>
      <c r="P105" s="178"/>
      <c r="Q105" s="178"/>
      <c r="R105" s="178"/>
      <c r="S105" s="178" t="s">
        <v>1713</v>
      </c>
      <c r="T105" s="178"/>
      <c r="U105" s="178"/>
      <c r="V105" s="178"/>
      <c r="W105" s="178"/>
      <c r="X105" s="178"/>
    </row>
    <row r="106" spans="1:24">
      <c r="A106" s="173">
        <v>86</v>
      </c>
      <c r="B106" s="174" t="s">
        <v>422</v>
      </c>
      <c r="C106" s="175" t="s">
        <v>423</v>
      </c>
      <c r="D106" s="157" t="s">
        <v>20</v>
      </c>
      <c r="E106" s="174" t="s">
        <v>1829</v>
      </c>
      <c r="F106" s="174" t="s">
        <v>1576</v>
      </c>
      <c r="G106" s="174">
        <v>2000</v>
      </c>
      <c r="H106" s="161">
        <v>40.267194099999998</v>
      </c>
      <c r="I106" s="161">
        <v>-86.134901900000003</v>
      </c>
      <c r="J106" s="174" t="s">
        <v>49</v>
      </c>
      <c r="K106" s="174" t="s">
        <v>1710</v>
      </c>
      <c r="L106" s="174" t="s">
        <v>1871</v>
      </c>
      <c r="M106" s="176" t="s">
        <v>1871</v>
      </c>
      <c r="N106" s="174" t="s">
        <v>29</v>
      </c>
      <c r="O106" s="174" t="s">
        <v>427</v>
      </c>
      <c r="P106" s="178"/>
      <c r="Q106" s="178"/>
      <c r="R106" s="178"/>
      <c r="S106" s="178" t="s">
        <v>1713</v>
      </c>
      <c r="T106" s="178"/>
      <c r="U106" s="178"/>
      <c r="V106" s="178"/>
      <c r="W106" s="178"/>
      <c r="X106" s="178"/>
    </row>
    <row r="107" spans="1:24">
      <c r="A107" s="173">
        <v>87</v>
      </c>
      <c r="B107" s="174" t="s">
        <v>422</v>
      </c>
      <c r="C107" s="175" t="s">
        <v>423</v>
      </c>
      <c r="D107" s="157" t="s">
        <v>20</v>
      </c>
      <c r="E107" s="174" t="s">
        <v>1829</v>
      </c>
      <c r="F107" s="174" t="s">
        <v>1576</v>
      </c>
      <c r="G107" s="174">
        <v>2000</v>
      </c>
      <c r="H107" s="161">
        <v>40.267194099999998</v>
      </c>
      <c r="I107" s="161">
        <v>-86.134901900000003</v>
      </c>
      <c r="J107" s="174" t="s">
        <v>49</v>
      </c>
      <c r="K107" s="174" t="s">
        <v>1710</v>
      </c>
      <c r="L107" s="174" t="s">
        <v>1872</v>
      </c>
      <c r="M107" s="176" t="s">
        <v>1872</v>
      </c>
      <c r="N107" s="174" t="s">
        <v>29</v>
      </c>
      <c r="O107" s="174" t="s">
        <v>427</v>
      </c>
      <c r="P107" s="178"/>
      <c r="Q107" s="178"/>
      <c r="R107" s="178"/>
      <c r="S107" s="178" t="s">
        <v>1713</v>
      </c>
      <c r="T107" s="178"/>
      <c r="U107" s="178"/>
      <c r="V107" s="178"/>
      <c r="W107" s="178"/>
      <c r="X107" s="178"/>
    </row>
    <row r="108" spans="1:24">
      <c r="A108" s="173">
        <v>88</v>
      </c>
      <c r="B108" s="174" t="s">
        <v>422</v>
      </c>
      <c r="C108" s="175" t="s">
        <v>423</v>
      </c>
      <c r="D108" s="157" t="s">
        <v>20</v>
      </c>
      <c r="E108" s="174" t="s">
        <v>1829</v>
      </c>
      <c r="F108" s="174" t="s">
        <v>1576</v>
      </c>
      <c r="G108" s="174">
        <v>2000</v>
      </c>
      <c r="H108" s="161">
        <v>40.267194099999998</v>
      </c>
      <c r="I108" s="161">
        <v>-86.134901900000003</v>
      </c>
      <c r="J108" s="174" t="s">
        <v>49</v>
      </c>
      <c r="K108" s="174" t="s">
        <v>1710</v>
      </c>
      <c r="L108" s="174" t="s">
        <v>1873</v>
      </c>
      <c r="M108" s="176" t="s">
        <v>1873</v>
      </c>
      <c r="N108" s="174" t="s">
        <v>29</v>
      </c>
      <c r="O108" s="174" t="s">
        <v>427</v>
      </c>
      <c r="P108" s="178"/>
      <c r="Q108" s="178"/>
      <c r="R108" s="178"/>
      <c r="S108" s="178" t="s">
        <v>1713</v>
      </c>
      <c r="T108" s="178"/>
      <c r="U108" s="178"/>
      <c r="V108" s="178"/>
      <c r="W108" s="178"/>
      <c r="X108" s="178"/>
    </row>
    <row r="109" spans="1:24">
      <c r="A109" s="173">
        <v>89</v>
      </c>
      <c r="B109" s="174" t="s">
        <v>422</v>
      </c>
      <c r="C109" s="175" t="s">
        <v>423</v>
      </c>
      <c r="D109" s="157" t="s">
        <v>20</v>
      </c>
      <c r="E109" s="174" t="s">
        <v>1829</v>
      </c>
      <c r="F109" s="174" t="s">
        <v>1576</v>
      </c>
      <c r="G109" s="174">
        <v>2000</v>
      </c>
      <c r="H109" s="161">
        <v>40.267194099999998</v>
      </c>
      <c r="I109" s="161">
        <v>-86.134901900000003</v>
      </c>
      <c r="J109" s="174" t="s">
        <v>49</v>
      </c>
      <c r="K109" s="174" t="s">
        <v>1710</v>
      </c>
      <c r="L109" s="174" t="s">
        <v>1874</v>
      </c>
      <c r="M109" s="176" t="s">
        <v>1874</v>
      </c>
      <c r="N109" s="174" t="s">
        <v>29</v>
      </c>
      <c r="O109" s="174" t="s">
        <v>427</v>
      </c>
      <c r="P109" s="178"/>
      <c r="Q109" s="178"/>
      <c r="R109" s="178"/>
      <c r="S109" s="178" t="s">
        <v>1713</v>
      </c>
      <c r="T109" s="178"/>
      <c r="U109" s="178"/>
      <c r="V109" s="178"/>
      <c r="W109" s="178"/>
      <c r="X109" s="178"/>
    </row>
    <row r="110" spans="1:24">
      <c r="A110" s="173">
        <v>90</v>
      </c>
      <c r="B110" s="174" t="s">
        <v>422</v>
      </c>
      <c r="C110" s="175" t="s">
        <v>423</v>
      </c>
      <c r="D110" s="157" t="s">
        <v>20</v>
      </c>
      <c r="E110" s="174" t="s">
        <v>1829</v>
      </c>
      <c r="F110" s="174" t="s">
        <v>1576</v>
      </c>
      <c r="G110" s="174">
        <v>2000</v>
      </c>
      <c r="H110" s="161">
        <v>40.267194099999998</v>
      </c>
      <c r="I110" s="161">
        <v>-86.134901900000003</v>
      </c>
      <c r="J110" s="174" t="s">
        <v>49</v>
      </c>
      <c r="K110" s="174" t="s">
        <v>1710</v>
      </c>
      <c r="L110" s="174" t="s">
        <v>1875</v>
      </c>
      <c r="M110" s="176" t="s">
        <v>1875</v>
      </c>
      <c r="N110" s="174" t="s">
        <v>29</v>
      </c>
      <c r="O110" s="174" t="s">
        <v>427</v>
      </c>
      <c r="P110" s="178"/>
      <c r="Q110" s="178"/>
      <c r="R110" s="178"/>
      <c r="S110" s="178" t="s">
        <v>1713</v>
      </c>
      <c r="T110" s="178"/>
      <c r="U110" s="178"/>
      <c r="V110" s="178"/>
      <c r="W110" s="178"/>
      <c r="X110" s="178"/>
    </row>
    <row r="111" spans="1:24">
      <c r="A111" s="173">
        <v>91</v>
      </c>
      <c r="B111" s="174" t="s">
        <v>422</v>
      </c>
      <c r="C111" s="175" t="s">
        <v>423</v>
      </c>
      <c r="D111" s="157" t="s">
        <v>20</v>
      </c>
      <c r="E111" s="174" t="s">
        <v>1829</v>
      </c>
      <c r="F111" s="174" t="s">
        <v>1576</v>
      </c>
      <c r="G111" s="174">
        <v>2000</v>
      </c>
      <c r="H111" s="161">
        <v>40.267194099999998</v>
      </c>
      <c r="I111" s="161">
        <v>-86.134901900000003</v>
      </c>
      <c r="J111" s="174" t="s">
        <v>49</v>
      </c>
      <c r="K111" s="174" t="s">
        <v>1710</v>
      </c>
      <c r="L111" s="174" t="s">
        <v>1876</v>
      </c>
      <c r="M111" s="176" t="s">
        <v>1876</v>
      </c>
      <c r="N111" s="174" t="s">
        <v>29</v>
      </c>
      <c r="O111" s="174" t="s">
        <v>427</v>
      </c>
      <c r="P111" s="178"/>
      <c r="Q111" s="178"/>
      <c r="R111" s="178"/>
      <c r="S111" s="178" t="s">
        <v>1713</v>
      </c>
      <c r="T111" s="178"/>
      <c r="U111" s="178"/>
      <c r="V111" s="178"/>
      <c r="W111" s="178"/>
      <c r="X111" s="178"/>
    </row>
    <row r="112" spans="1:24">
      <c r="A112" s="173">
        <v>92</v>
      </c>
      <c r="B112" s="174" t="s">
        <v>422</v>
      </c>
      <c r="C112" s="175" t="s">
        <v>423</v>
      </c>
      <c r="D112" s="157" t="s">
        <v>20</v>
      </c>
      <c r="E112" s="174" t="s">
        <v>1829</v>
      </c>
      <c r="F112" s="174" t="s">
        <v>1576</v>
      </c>
      <c r="G112" s="174">
        <v>2000</v>
      </c>
      <c r="H112" s="161">
        <v>40.267194099999998</v>
      </c>
      <c r="I112" s="161">
        <v>-86.134901900000003</v>
      </c>
      <c r="J112" s="174" t="s">
        <v>49</v>
      </c>
      <c r="K112" s="174" t="s">
        <v>1710</v>
      </c>
      <c r="L112" s="174" t="s">
        <v>1877</v>
      </c>
      <c r="M112" s="176" t="s">
        <v>1877</v>
      </c>
      <c r="N112" s="174" t="s">
        <v>29</v>
      </c>
      <c r="O112" s="174" t="s">
        <v>427</v>
      </c>
      <c r="P112" s="178"/>
      <c r="Q112" s="178"/>
      <c r="R112" s="178"/>
      <c r="S112" s="178" t="s">
        <v>1713</v>
      </c>
      <c r="T112" s="178"/>
      <c r="U112" s="178"/>
      <c r="V112" s="178"/>
      <c r="W112" s="178"/>
      <c r="X112" s="178"/>
    </row>
    <row r="113" spans="1:24">
      <c r="A113" s="173">
        <v>93</v>
      </c>
      <c r="B113" s="174" t="s">
        <v>422</v>
      </c>
      <c r="C113" s="175" t="s">
        <v>423</v>
      </c>
      <c r="D113" s="157" t="s">
        <v>20</v>
      </c>
      <c r="E113" s="174" t="s">
        <v>1829</v>
      </c>
      <c r="F113" s="174" t="s">
        <v>1576</v>
      </c>
      <c r="G113" s="174">
        <v>2000</v>
      </c>
      <c r="H113" s="161">
        <v>40.267194099999998</v>
      </c>
      <c r="I113" s="161">
        <v>-86.134901900000003</v>
      </c>
      <c r="J113" s="174" t="s">
        <v>49</v>
      </c>
      <c r="K113" s="174" t="s">
        <v>1710</v>
      </c>
      <c r="L113" s="174" t="s">
        <v>1878</v>
      </c>
      <c r="M113" s="176" t="s">
        <v>1878</v>
      </c>
      <c r="N113" s="174" t="s">
        <v>29</v>
      </c>
      <c r="O113" s="174" t="s">
        <v>427</v>
      </c>
      <c r="P113" s="178"/>
      <c r="Q113" s="178"/>
      <c r="R113" s="178"/>
      <c r="S113" s="178" t="s">
        <v>1713</v>
      </c>
      <c r="T113" s="178"/>
      <c r="U113" s="178"/>
      <c r="V113" s="178"/>
      <c r="W113" s="178"/>
      <c r="X113" s="178"/>
    </row>
    <row r="114" spans="1:24">
      <c r="A114" s="173">
        <v>94</v>
      </c>
      <c r="B114" s="174" t="s">
        <v>422</v>
      </c>
      <c r="C114" s="175" t="s">
        <v>423</v>
      </c>
      <c r="D114" s="157" t="s">
        <v>20</v>
      </c>
      <c r="E114" s="174" t="s">
        <v>1829</v>
      </c>
      <c r="F114" s="174" t="s">
        <v>1576</v>
      </c>
      <c r="G114" s="174">
        <v>2000</v>
      </c>
      <c r="H114" s="161">
        <v>40.267194099999998</v>
      </c>
      <c r="I114" s="161">
        <v>-86.134901900000003</v>
      </c>
      <c r="J114" s="174" t="s">
        <v>49</v>
      </c>
      <c r="K114" s="174" t="s">
        <v>1710</v>
      </c>
      <c r="L114" s="174" t="s">
        <v>1879</v>
      </c>
      <c r="M114" s="176" t="s">
        <v>1879</v>
      </c>
      <c r="N114" s="174" t="s">
        <v>29</v>
      </c>
      <c r="O114" s="174" t="s">
        <v>427</v>
      </c>
      <c r="P114" s="178"/>
      <c r="Q114" s="178"/>
      <c r="R114" s="178"/>
      <c r="S114" s="178" t="s">
        <v>1713</v>
      </c>
      <c r="T114" s="178"/>
      <c r="U114" s="178"/>
      <c r="V114" s="178"/>
      <c r="W114" s="178"/>
      <c r="X114" s="178"/>
    </row>
    <row r="115" spans="1:24">
      <c r="A115" s="173">
        <v>95</v>
      </c>
      <c r="B115" s="174" t="s">
        <v>422</v>
      </c>
      <c r="C115" s="175" t="s">
        <v>423</v>
      </c>
      <c r="D115" s="157" t="s">
        <v>20</v>
      </c>
      <c r="E115" s="174" t="s">
        <v>1829</v>
      </c>
      <c r="F115" s="174" t="s">
        <v>1576</v>
      </c>
      <c r="G115" s="174">
        <v>2000</v>
      </c>
      <c r="H115" s="161">
        <v>40.267194099999998</v>
      </c>
      <c r="I115" s="161">
        <v>-86.134901900000003</v>
      </c>
      <c r="J115" s="174" t="s">
        <v>49</v>
      </c>
      <c r="K115" s="174" t="s">
        <v>1710</v>
      </c>
      <c r="L115" s="174" t="s">
        <v>1880</v>
      </c>
      <c r="M115" s="176" t="s">
        <v>1880</v>
      </c>
      <c r="N115" s="174" t="s">
        <v>29</v>
      </c>
      <c r="O115" s="174" t="s">
        <v>427</v>
      </c>
      <c r="P115" s="178"/>
      <c r="Q115" s="178"/>
      <c r="R115" s="178"/>
      <c r="S115" s="178" t="s">
        <v>1713</v>
      </c>
      <c r="T115" s="178"/>
      <c r="U115" s="178"/>
      <c r="V115" s="178"/>
      <c r="W115" s="178"/>
      <c r="X115" s="178"/>
    </row>
    <row r="116" spans="1:24">
      <c r="A116" s="173">
        <v>96</v>
      </c>
      <c r="B116" s="174" t="s">
        <v>422</v>
      </c>
      <c r="C116" s="175" t="s">
        <v>423</v>
      </c>
      <c r="D116" s="157" t="s">
        <v>20</v>
      </c>
      <c r="E116" s="174" t="s">
        <v>1829</v>
      </c>
      <c r="F116" s="174" t="s">
        <v>1576</v>
      </c>
      <c r="G116" s="174">
        <v>2000</v>
      </c>
      <c r="H116" s="161">
        <v>40.267194099999998</v>
      </c>
      <c r="I116" s="161">
        <v>-86.134901900000003</v>
      </c>
      <c r="J116" s="174" t="s">
        <v>49</v>
      </c>
      <c r="K116" s="174" t="s">
        <v>1710</v>
      </c>
      <c r="L116" s="174" t="s">
        <v>1881</v>
      </c>
      <c r="M116" s="176" t="s">
        <v>1881</v>
      </c>
      <c r="N116" s="174" t="s">
        <v>29</v>
      </c>
      <c r="O116" s="174" t="s">
        <v>427</v>
      </c>
      <c r="P116" s="178"/>
      <c r="Q116" s="178"/>
      <c r="R116" s="178"/>
      <c r="S116" s="178" t="s">
        <v>1713</v>
      </c>
      <c r="T116" s="178"/>
      <c r="U116" s="178"/>
      <c r="V116" s="178"/>
      <c r="W116" s="178"/>
      <c r="X116" s="178"/>
    </row>
    <row r="117" spans="1:24">
      <c r="A117" s="173">
        <v>97</v>
      </c>
      <c r="B117" s="174" t="s">
        <v>422</v>
      </c>
      <c r="C117" s="175" t="s">
        <v>423</v>
      </c>
      <c r="D117" s="157" t="s">
        <v>20</v>
      </c>
      <c r="E117" s="174" t="s">
        <v>1829</v>
      </c>
      <c r="F117" s="174" t="s">
        <v>1576</v>
      </c>
      <c r="G117" s="174">
        <v>1999</v>
      </c>
      <c r="H117" s="161">
        <v>40.267194099999998</v>
      </c>
      <c r="I117" s="161">
        <v>-86.134901900000003</v>
      </c>
      <c r="J117" s="174" t="s">
        <v>49</v>
      </c>
      <c r="K117" s="174" t="s">
        <v>1710</v>
      </c>
      <c r="L117" s="174" t="s">
        <v>1882</v>
      </c>
      <c r="M117" s="176" t="s">
        <v>1882</v>
      </c>
      <c r="N117" s="174" t="s">
        <v>29</v>
      </c>
      <c r="O117" s="174" t="s">
        <v>427</v>
      </c>
      <c r="P117" s="178"/>
      <c r="Q117" s="178"/>
      <c r="R117" s="178"/>
      <c r="S117" s="178" t="s">
        <v>1713</v>
      </c>
      <c r="T117" s="178"/>
      <c r="U117" s="178"/>
      <c r="V117" s="178"/>
      <c r="W117" s="178"/>
      <c r="X117" s="178"/>
    </row>
    <row r="118" spans="1:24">
      <c r="A118" s="173">
        <v>98</v>
      </c>
      <c r="B118" s="174" t="s">
        <v>422</v>
      </c>
      <c r="C118" s="175" t="s">
        <v>423</v>
      </c>
      <c r="D118" s="157" t="s">
        <v>20</v>
      </c>
      <c r="E118" s="174" t="s">
        <v>1829</v>
      </c>
      <c r="F118" s="174" t="s">
        <v>1576</v>
      </c>
      <c r="G118" s="174">
        <v>1999</v>
      </c>
      <c r="H118" s="161">
        <v>40.267194099999998</v>
      </c>
      <c r="I118" s="161">
        <v>-86.134901900000003</v>
      </c>
      <c r="J118" s="174" t="s">
        <v>49</v>
      </c>
      <c r="K118" s="174" t="s">
        <v>1710</v>
      </c>
      <c r="L118" s="174" t="s">
        <v>1883</v>
      </c>
      <c r="M118" s="176" t="s">
        <v>1883</v>
      </c>
      <c r="N118" s="174" t="s">
        <v>29</v>
      </c>
      <c r="O118" s="174" t="s">
        <v>427</v>
      </c>
      <c r="P118" s="178"/>
      <c r="Q118" s="178"/>
      <c r="R118" s="178"/>
      <c r="S118" s="178" t="s">
        <v>1713</v>
      </c>
      <c r="T118" s="178"/>
      <c r="U118" s="178"/>
      <c r="V118" s="178"/>
      <c r="W118" s="178"/>
      <c r="X118" s="178"/>
    </row>
    <row r="119" spans="1:24">
      <c r="A119" s="173">
        <v>99</v>
      </c>
      <c r="B119" s="174" t="s">
        <v>422</v>
      </c>
      <c r="C119" s="175" t="s">
        <v>423</v>
      </c>
      <c r="D119" s="157" t="s">
        <v>20</v>
      </c>
      <c r="E119" s="174" t="s">
        <v>1829</v>
      </c>
      <c r="F119" s="174" t="s">
        <v>1576</v>
      </c>
      <c r="G119" s="174">
        <v>1999</v>
      </c>
      <c r="H119" s="161">
        <v>40.267194099999998</v>
      </c>
      <c r="I119" s="161">
        <v>-86.134901900000003</v>
      </c>
      <c r="J119" s="174" t="s">
        <v>49</v>
      </c>
      <c r="K119" s="174" t="s">
        <v>1710</v>
      </c>
      <c r="L119" s="174" t="s">
        <v>1884</v>
      </c>
      <c r="M119" s="176" t="s">
        <v>1884</v>
      </c>
      <c r="N119" s="174" t="s">
        <v>29</v>
      </c>
      <c r="O119" s="174" t="s">
        <v>427</v>
      </c>
      <c r="P119" s="178"/>
      <c r="Q119" s="178"/>
      <c r="R119" s="178"/>
      <c r="S119" s="178" t="s">
        <v>1713</v>
      </c>
      <c r="T119" s="178"/>
      <c r="U119" s="178"/>
      <c r="V119" s="178"/>
      <c r="W119" s="178"/>
      <c r="X119" s="178"/>
    </row>
    <row r="120" spans="1:24">
      <c r="A120" s="173">
        <v>100</v>
      </c>
      <c r="B120" s="174" t="s">
        <v>422</v>
      </c>
      <c r="C120" s="175" t="s">
        <v>423</v>
      </c>
      <c r="D120" s="157" t="s">
        <v>20</v>
      </c>
      <c r="E120" s="174" t="s">
        <v>1829</v>
      </c>
      <c r="F120" s="174" t="s">
        <v>1576</v>
      </c>
      <c r="G120" s="174">
        <v>1999</v>
      </c>
      <c r="H120" s="161">
        <v>40.267194099999998</v>
      </c>
      <c r="I120" s="161">
        <v>-86.134901900000003</v>
      </c>
      <c r="J120" s="174" t="s">
        <v>49</v>
      </c>
      <c r="K120" s="174" t="s">
        <v>1710</v>
      </c>
      <c r="L120" s="174" t="s">
        <v>1885</v>
      </c>
      <c r="M120" s="176" t="s">
        <v>1885</v>
      </c>
      <c r="N120" s="174" t="s">
        <v>29</v>
      </c>
      <c r="O120" s="174" t="s">
        <v>427</v>
      </c>
      <c r="P120" s="178"/>
      <c r="Q120" s="178"/>
      <c r="R120" s="178"/>
      <c r="S120" s="178" t="s">
        <v>1713</v>
      </c>
      <c r="T120" s="178"/>
      <c r="U120" s="178"/>
      <c r="V120" s="178"/>
      <c r="W120" s="178"/>
      <c r="X120" s="178"/>
    </row>
    <row r="121" spans="1:24">
      <c r="A121" s="173">
        <v>101</v>
      </c>
      <c r="B121" s="174" t="s">
        <v>422</v>
      </c>
      <c r="C121" s="175" t="s">
        <v>423</v>
      </c>
      <c r="D121" s="157" t="s">
        <v>20</v>
      </c>
      <c r="E121" s="174" t="s">
        <v>1829</v>
      </c>
      <c r="F121" s="174" t="s">
        <v>1576</v>
      </c>
      <c r="G121" s="174">
        <v>1999</v>
      </c>
      <c r="H121" s="161">
        <v>40.267194099999998</v>
      </c>
      <c r="I121" s="161">
        <v>-86.134901900000003</v>
      </c>
      <c r="J121" s="174" t="s">
        <v>49</v>
      </c>
      <c r="K121" s="174" t="s">
        <v>1710</v>
      </c>
      <c r="L121" s="174" t="s">
        <v>1886</v>
      </c>
      <c r="M121" s="176" t="s">
        <v>1886</v>
      </c>
      <c r="N121" s="174" t="s">
        <v>29</v>
      </c>
      <c r="O121" s="174" t="s">
        <v>427</v>
      </c>
      <c r="P121" s="178"/>
      <c r="Q121" s="178"/>
      <c r="R121" s="178"/>
      <c r="S121" s="178" t="s">
        <v>1713</v>
      </c>
      <c r="T121" s="178"/>
      <c r="U121" s="178"/>
      <c r="V121" s="178"/>
      <c r="W121" s="178"/>
      <c r="X121" s="178"/>
    </row>
    <row r="122" spans="1:24">
      <c r="A122" s="173">
        <v>102</v>
      </c>
      <c r="B122" s="174" t="s">
        <v>422</v>
      </c>
      <c r="C122" s="175" t="s">
        <v>423</v>
      </c>
      <c r="D122" s="157" t="s">
        <v>20</v>
      </c>
      <c r="E122" s="174" t="s">
        <v>1829</v>
      </c>
      <c r="F122" s="174" t="s">
        <v>1576</v>
      </c>
      <c r="G122" s="174">
        <v>1999</v>
      </c>
      <c r="H122" s="161">
        <v>40.267194099999998</v>
      </c>
      <c r="I122" s="161">
        <v>-86.134901900000003</v>
      </c>
      <c r="J122" s="174" t="s">
        <v>49</v>
      </c>
      <c r="K122" s="174" t="s">
        <v>1710</v>
      </c>
      <c r="L122" s="174" t="s">
        <v>1887</v>
      </c>
      <c r="M122" s="176" t="s">
        <v>1887</v>
      </c>
      <c r="N122" s="174" t="s">
        <v>29</v>
      </c>
      <c r="O122" s="174" t="s">
        <v>427</v>
      </c>
      <c r="P122" s="178"/>
      <c r="Q122" s="178"/>
      <c r="R122" s="178"/>
      <c r="S122" s="178" t="s">
        <v>1713</v>
      </c>
      <c r="T122" s="178"/>
      <c r="U122" s="178"/>
      <c r="V122" s="178"/>
      <c r="W122" s="178"/>
      <c r="X122" s="178"/>
    </row>
    <row r="123" spans="1:24">
      <c r="A123" s="173">
        <v>103</v>
      </c>
      <c r="B123" s="174" t="s">
        <v>422</v>
      </c>
      <c r="C123" s="175" t="s">
        <v>423</v>
      </c>
      <c r="D123" s="157" t="s">
        <v>20</v>
      </c>
      <c r="E123" s="174" t="s">
        <v>1829</v>
      </c>
      <c r="F123" s="174" t="s">
        <v>1576</v>
      </c>
      <c r="G123" s="174">
        <v>1999</v>
      </c>
      <c r="H123" s="161">
        <v>40.267194099999998</v>
      </c>
      <c r="I123" s="161">
        <v>-86.134901900000003</v>
      </c>
      <c r="J123" s="174" t="s">
        <v>49</v>
      </c>
      <c r="K123" s="174" t="s">
        <v>1710</v>
      </c>
      <c r="L123" s="174" t="s">
        <v>1888</v>
      </c>
      <c r="M123" s="176" t="s">
        <v>1888</v>
      </c>
      <c r="N123" s="174" t="s">
        <v>29</v>
      </c>
      <c r="O123" s="174" t="s">
        <v>427</v>
      </c>
      <c r="P123" s="178"/>
      <c r="Q123" s="178"/>
      <c r="R123" s="178"/>
      <c r="S123" s="178" t="s">
        <v>1713</v>
      </c>
      <c r="T123" s="178"/>
      <c r="U123" s="178"/>
      <c r="V123" s="178"/>
      <c r="W123" s="178"/>
      <c r="X123" s="178"/>
    </row>
    <row r="124" spans="1:24">
      <c r="A124" s="173">
        <v>104</v>
      </c>
      <c r="B124" s="174" t="s">
        <v>422</v>
      </c>
      <c r="C124" s="175" t="s">
        <v>423</v>
      </c>
      <c r="D124" s="157" t="s">
        <v>20</v>
      </c>
      <c r="E124" s="174" t="s">
        <v>1829</v>
      </c>
      <c r="F124" s="174" t="s">
        <v>1576</v>
      </c>
      <c r="G124" s="174">
        <v>1999</v>
      </c>
      <c r="H124" s="161">
        <v>40.267194099999998</v>
      </c>
      <c r="I124" s="161">
        <v>-86.134901900000003</v>
      </c>
      <c r="J124" s="174" t="s">
        <v>49</v>
      </c>
      <c r="K124" s="174" t="s">
        <v>1710</v>
      </c>
      <c r="L124" s="174" t="s">
        <v>1889</v>
      </c>
      <c r="M124" s="176" t="s">
        <v>1889</v>
      </c>
      <c r="N124" s="174" t="s">
        <v>29</v>
      </c>
      <c r="O124" s="174" t="s">
        <v>427</v>
      </c>
      <c r="P124" s="178"/>
      <c r="Q124" s="178"/>
      <c r="R124" s="178"/>
      <c r="S124" s="178" t="s">
        <v>1713</v>
      </c>
      <c r="T124" s="178"/>
      <c r="U124" s="178"/>
      <c r="V124" s="178"/>
      <c r="W124" s="178"/>
      <c r="X124" s="178"/>
    </row>
    <row r="125" spans="1:24">
      <c r="A125" s="173">
        <v>105</v>
      </c>
      <c r="B125" s="174" t="s">
        <v>422</v>
      </c>
      <c r="C125" s="175" t="s">
        <v>423</v>
      </c>
      <c r="D125" s="157" t="s">
        <v>20</v>
      </c>
      <c r="E125" s="174" t="s">
        <v>1829</v>
      </c>
      <c r="F125" s="174" t="s">
        <v>1576</v>
      </c>
      <c r="G125" s="174">
        <v>1999</v>
      </c>
      <c r="H125" s="161">
        <v>40.267194099999998</v>
      </c>
      <c r="I125" s="161">
        <v>-86.134901900000003</v>
      </c>
      <c r="J125" s="174" t="s">
        <v>49</v>
      </c>
      <c r="K125" s="174" t="s">
        <v>1710</v>
      </c>
      <c r="L125" s="174" t="s">
        <v>1890</v>
      </c>
      <c r="M125" s="176" t="s">
        <v>1890</v>
      </c>
      <c r="N125" s="174" t="s">
        <v>29</v>
      </c>
      <c r="O125" s="174" t="s">
        <v>427</v>
      </c>
      <c r="P125" s="178"/>
      <c r="Q125" s="178"/>
      <c r="R125" s="178"/>
      <c r="S125" s="178" t="s">
        <v>1713</v>
      </c>
      <c r="T125" s="178"/>
      <c r="U125" s="178"/>
      <c r="V125" s="178"/>
      <c r="W125" s="178"/>
      <c r="X125" s="178"/>
    </row>
    <row r="126" spans="1:24">
      <c r="A126" s="173">
        <v>106</v>
      </c>
      <c r="B126" s="174" t="s">
        <v>422</v>
      </c>
      <c r="C126" s="175" t="s">
        <v>423</v>
      </c>
      <c r="D126" s="157" t="s">
        <v>20</v>
      </c>
      <c r="E126" s="174" t="s">
        <v>1829</v>
      </c>
      <c r="F126" s="174" t="s">
        <v>1576</v>
      </c>
      <c r="G126" s="174">
        <v>1999</v>
      </c>
      <c r="H126" s="161">
        <v>40.267194099999998</v>
      </c>
      <c r="I126" s="161">
        <v>-86.134901900000003</v>
      </c>
      <c r="J126" s="174" t="s">
        <v>49</v>
      </c>
      <c r="K126" s="174" t="s">
        <v>1710</v>
      </c>
      <c r="L126" s="174" t="s">
        <v>1891</v>
      </c>
      <c r="M126" s="176" t="s">
        <v>1891</v>
      </c>
      <c r="N126" s="174" t="s">
        <v>29</v>
      </c>
      <c r="O126" s="174" t="s">
        <v>427</v>
      </c>
      <c r="P126" s="178"/>
      <c r="Q126" s="178"/>
      <c r="R126" s="178"/>
      <c r="S126" s="178" t="s">
        <v>1713</v>
      </c>
      <c r="T126" s="178"/>
      <c r="U126" s="178"/>
      <c r="V126" s="178"/>
      <c r="W126" s="178"/>
      <c r="X126" s="178"/>
    </row>
    <row r="127" spans="1:24">
      <c r="A127" s="173">
        <v>107</v>
      </c>
      <c r="B127" s="174" t="s">
        <v>422</v>
      </c>
      <c r="C127" s="175" t="s">
        <v>423</v>
      </c>
      <c r="D127" s="157" t="s">
        <v>20</v>
      </c>
      <c r="E127" s="174" t="s">
        <v>1829</v>
      </c>
      <c r="F127" s="174" t="s">
        <v>1576</v>
      </c>
      <c r="G127" s="174">
        <v>1999</v>
      </c>
      <c r="H127" s="161">
        <v>40.267194099999998</v>
      </c>
      <c r="I127" s="161">
        <v>-86.134901900000003</v>
      </c>
      <c r="J127" s="174" t="s">
        <v>49</v>
      </c>
      <c r="K127" s="174" t="s">
        <v>1710</v>
      </c>
      <c r="L127" s="174" t="s">
        <v>1892</v>
      </c>
      <c r="M127" s="176" t="s">
        <v>1892</v>
      </c>
      <c r="N127" s="174" t="s">
        <v>29</v>
      </c>
      <c r="O127" s="174" t="s">
        <v>427</v>
      </c>
      <c r="P127" s="178"/>
      <c r="Q127" s="178"/>
      <c r="R127" s="178"/>
      <c r="S127" s="178" t="s">
        <v>1713</v>
      </c>
      <c r="T127" s="178"/>
      <c r="U127" s="178"/>
      <c r="V127" s="178"/>
      <c r="W127" s="178"/>
      <c r="X127" s="178"/>
    </row>
    <row r="128" spans="1:24">
      <c r="A128" s="173">
        <v>108</v>
      </c>
      <c r="B128" s="174" t="s">
        <v>422</v>
      </c>
      <c r="C128" s="175" t="s">
        <v>423</v>
      </c>
      <c r="D128" s="157" t="s">
        <v>20</v>
      </c>
      <c r="E128" s="174" t="s">
        <v>1829</v>
      </c>
      <c r="F128" s="174" t="s">
        <v>1576</v>
      </c>
      <c r="G128" s="174">
        <v>1999</v>
      </c>
      <c r="H128" s="161">
        <v>40.267194099999998</v>
      </c>
      <c r="I128" s="161">
        <v>-86.134901900000003</v>
      </c>
      <c r="J128" s="174" t="s">
        <v>49</v>
      </c>
      <c r="K128" s="174" t="s">
        <v>1710</v>
      </c>
      <c r="L128" s="174" t="s">
        <v>1893</v>
      </c>
      <c r="M128" s="176" t="s">
        <v>1893</v>
      </c>
      <c r="N128" s="174" t="s">
        <v>29</v>
      </c>
      <c r="O128" s="174" t="s">
        <v>427</v>
      </c>
      <c r="P128" s="178"/>
      <c r="Q128" s="178"/>
      <c r="R128" s="178"/>
      <c r="S128" s="178" t="s">
        <v>1713</v>
      </c>
      <c r="T128" s="178"/>
      <c r="U128" s="178"/>
      <c r="V128" s="178"/>
      <c r="W128" s="178"/>
      <c r="X128" s="178"/>
    </row>
    <row r="129" spans="1:24">
      <c r="A129" s="173">
        <v>109</v>
      </c>
      <c r="B129" s="174" t="s">
        <v>422</v>
      </c>
      <c r="C129" s="175" t="s">
        <v>423</v>
      </c>
      <c r="D129" s="157" t="s">
        <v>20</v>
      </c>
      <c r="E129" s="174" t="s">
        <v>1829</v>
      </c>
      <c r="F129" s="174" t="s">
        <v>1576</v>
      </c>
      <c r="G129" s="174">
        <v>1999</v>
      </c>
      <c r="H129" s="161">
        <v>40.267194099999998</v>
      </c>
      <c r="I129" s="161">
        <v>-86.134901900000003</v>
      </c>
      <c r="J129" s="174" t="s">
        <v>49</v>
      </c>
      <c r="K129" s="174" t="s">
        <v>1710</v>
      </c>
      <c r="L129" s="174" t="s">
        <v>1894</v>
      </c>
      <c r="M129" s="176" t="s">
        <v>1894</v>
      </c>
      <c r="N129" s="174" t="s">
        <v>29</v>
      </c>
      <c r="O129" s="174" t="s">
        <v>427</v>
      </c>
      <c r="P129" s="178"/>
      <c r="Q129" s="178"/>
      <c r="R129" s="178"/>
      <c r="S129" s="178" t="s">
        <v>1713</v>
      </c>
      <c r="T129" s="178"/>
      <c r="U129" s="178"/>
      <c r="V129" s="178"/>
      <c r="W129" s="178"/>
      <c r="X129" s="178"/>
    </row>
    <row r="130" spans="1:24">
      <c r="A130" s="173">
        <v>110</v>
      </c>
      <c r="B130" s="174" t="s">
        <v>422</v>
      </c>
      <c r="C130" s="175" t="s">
        <v>423</v>
      </c>
      <c r="D130" s="157" t="s">
        <v>20</v>
      </c>
      <c r="E130" s="174" t="s">
        <v>1829</v>
      </c>
      <c r="F130" s="174" t="s">
        <v>1576</v>
      </c>
      <c r="G130" s="174">
        <v>1999</v>
      </c>
      <c r="H130" s="161">
        <v>40.267194099999998</v>
      </c>
      <c r="I130" s="161">
        <v>-86.134901900000003</v>
      </c>
      <c r="J130" s="174" t="s">
        <v>49</v>
      </c>
      <c r="K130" s="174" t="s">
        <v>1710</v>
      </c>
      <c r="L130" s="174" t="s">
        <v>1895</v>
      </c>
      <c r="M130" s="176" t="s">
        <v>1895</v>
      </c>
      <c r="N130" s="174" t="s">
        <v>29</v>
      </c>
      <c r="O130" s="174" t="s">
        <v>427</v>
      </c>
      <c r="P130" s="178"/>
      <c r="Q130" s="178"/>
      <c r="R130" s="178"/>
      <c r="S130" s="178" t="s">
        <v>1713</v>
      </c>
      <c r="T130" s="178"/>
      <c r="U130" s="178"/>
      <c r="V130" s="178"/>
      <c r="W130" s="178"/>
      <c r="X130" s="178"/>
    </row>
    <row r="131" spans="1:24">
      <c r="A131" s="173">
        <v>111</v>
      </c>
      <c r="B131" s="174" t="s">
        <v>422</v>
      </c>
      <c r="C131" s="175" t="s">
        <v>423</v>
      </c>
      <c r="D131" s="157" t="s">
        <v>20</v>
      </c>
      <c r="E131" s="174" t="s">
        <v>1829</v>
      </c>
      <c r="F131" s="174" t="s">
        <v>1576</v>
      </c>
      <c r="G131" s="174">
        <v>1999</v>
      </c>
      <c r="H131" s="161">
        <v>40.267194099999998</v>
      </c>
      <c r="I131" s="161">
        <v>-86.134901900000003</v>
      </c>
      <c r="J131" s="174" t="s">
        <v>49</v>
      </c>
      <c r="K131" s="174" t="s">
        <v>1710</v>
      </c>
      <c r="L131" s="174" t="s">
        <v>1896</v>
      </c>
      <c r="M131" s="176" t="s">
        <v>1896</v>
      </c>
      <c r="N131" s="174" t="s">
        <v>29</v>
      </c>
      <c r="O131" s="174" t="s">
        <v>427</v>
      </c>
      <c r="P131" s="178"/>
      <c r="Q131" s="178"/>
      <c r="R131" s="178"/>
      <c r="S131" s="178" t="s">
        <v>1713</v>
      </c>
      <c r="T131" s="178"/>
      <c r="U131" s="178"/>
      <c r="V131" s="178"/>
      <c r="W131" s="178"/>
      <c r="X131" s="178"/>
    </row>
    <row r="132" spans="1:24">
      <c r="A132" s="173">
        <v>112</v>
      </c>
      <c r="B132" s="174" t="s">
        <v>422</v>
      </c>
      <c r="C132" s="175" t="s">
        <v>423</v>
      </c>
      <c r="D132" s="157" t="s">
        <v>20</v>
      </c>
      <c r="E132" s="174" t="s">
        <v>1829</v>
      </c>
      <c r="F132" s="174" t="s">
        <v>1576</v>
      </c>
      <c r="G132" s="174">
        <v>1999</v>
      </c>
      <c r="H132" s="161">
        <v>40.267194099999998</v>
      </c>
      <c r="I132" s="161">
        <v>-86.134901900000003</v>
      </c>
      <c r="J132" s="174" t="s">
        <v>49</v>
      </c>
      <c r="K132" s="174" t="s">
        <v>1710</v>
      </c>
      <c r="L132" s="174" t="s">
        <v>1897</v>
      </c>
      <c r="M132" s="176" t="s">
        <v>1897</v>
      </c>
      <c r="N132" s="174" t="s">
        <v>29</v>
      </c>
      <c r="O132" s="174" t="s">
        <v>427</v>
      </c>
      <c r="P132" s="178"/>
      <c r="Q132" s="178"/>
      <c r="R132" s="178"/>
      <c r="S132" s="178" t="s">
        <v>1713</v>
      </c>
      <c r="T132" s="178"/>
      <c r="U132" s="178"/>
      <c r="V132" s="178"/>
      <c r="W132" s="178"/>
      <c r="X132" s="178"/>
    </row>
    <row r="133" spans="1:24">
      <c r="A133" s="173">
        <v>113</v>
      </c>
      <c r="B133" s="174" t="s">
        <v>422</v>
      </c>
      <c r="C133" s="175" t="s">
        <v>423</v>
      </c>
      <c r="D133" s="157" t="s">
        <v>20</v>
      </c>
      <c r="E133" s="174" t="s">
        <v>1829</v>
      </c>
      <c r="F133" s="174" t="s">
        <v>1576</v>
      </c>
      <c r="G133" s="174">
        <v>1999</v>
      </c>
      <c r="H133" s="161">
        <v>40.267194099999998</v>
      </c>
      <c r="I133" s="161">
        <v>-86.134901900000003</v>
      </c>
      <c r="J133" s="174" t="s">
        <v>49</v>
      </c>
      <c r="K133" s="174" t="s">
        <v>1710</v>
      </c>
      <c r="L133" s="174" t="s">
        <v>1898</v>
      </c>
      <c r="M133" s="176" t="s">
        <v>1898</v>
      </c>
      <c r="N133" s="174" t="s">
        <v>29</v>
      </c>
      <c r="O133" s="174" t="s">
        <v>427</v>
      </c>
      <c r="P133" s="178"/>
      <c r="Q133" s="178"/>
      <c r="R133" s="178"/>
      <c r="S133" s="178" t="s">
        <v>1713</v>
      </c>
      <c r="T133" s="178"/>
      <c r="U133" s="178"/>
      <c r="V133" s="178"/>
      <c r="W133" s="178"/>
      <c r="X133" s="178"/>
    </row>
    <row r="134" spans="1:24">
      <c r="A134" s="173">
        <v>114</v>
      </c>
      <c r="B134" s="174" t="s">
        <v>422</v>
      </c>
      <c r="C134" s="175" t="s">
        <v>423</v>
      </c>
      <c r="D134" s="157" t="s">
        <v>20</v>
      </c>
      <c r="E134" s="174" t="s">
        <v>1829</v>
      </c>
      <c r="F134" s="174" t="s">
        <v>1576</v>
      </c>
      <c r="G134" s="174">
        <v>1999</v>
      </c>
      <c r="H134" s="161">
        <v>40.267194099999998</v>
      </c>
      <c r="I134" s="161">
        <v>-86.134901900000003</v>
      </c>
      <c r="J134" s="174" t="s">
        <v>49</v>
      </c>
      <c r="K134" s="174" t="s">
        <v>1710</v>
      </c>
      <c r="L134" s="174" t="s">
        <v>1899</v>
      </c>
      <c r="M134" s="176" t="s">
        <v>1899</v>
      </c>
      <c r="N134" s="174" t="s">
        <v>29</v>
      </c>
      <c r="O134" s="174" t="s">
        <v>427</v>
      </c>
      <c r="P134" s="178"/>
      <c r="Q134" s="178"/>
      <c r="R134" s="178"/>
      <c r="S134" s="178" t="s">
        <v>1713</v>
      </c>
      <c r="T134" s="178"/>
      <c r="U134" s="178"/>
      <c r="V134" s="178"/>
      <c r="W134" s="178"/>
      <c r="X134" s="178"/>
    </row>
    <row r="135" spans="1:24">
      <c r="A135" s="173">
        <v>115</v>
      </c>
      <c r="B135" s="174" t="s">
        <v>422</v>
      </c>
      <c r="C135" s="175" t="s">
        <v>423</v>
      </c>
      <c r="D135" s="157" t="s">
        <v>20</v>
      </c>
      <c r="E135" s="174" t="s">
        <v>1829</v>
      </c>
      <c r="F135" s="174" t="s">
        <v>1576</v>
      </c>
      <c r="G135" s="174">
        <v>1999</v>
      </c>
      <c r="H135" s="161">
        <v>40.267194099999998</v>
      </c>
      <c r="I135" s="161">
        <v>-86.134901900000003</v>
      </c>
      <c r="J135" s="174" t="s">
        <v>49</v>
      </c>
      <c r="K135" s="174" t="s">
        <v>1710</v>
      </c>
      <c r="L135" s="174" t="s">
        <v>1900</v>
      </c>
      <c r="M135" s="176" t="s">
        <v>1900</v>
      </c>
      <c r="N135" s="174" t="s">
        <v>29</v>
      </c>
      <c r="O135" s="174" t="s">
        <v>427</v>
      </c>
      <c r="P135" s="178"/>
      <c r="Q135" s="178"/>
      <c r="R135" s="178"/>
      <c r="S135" s="178" t="s">
        <v>1713</v>
      </c>
      <c r="T135" s="178"/>
      <c r="U135" s="178"/>
      <c r="V135" s="178"/>
      <c r="W135" s="178"/>
      <c r="X135" s="178"/>
    </row>
    <row r="136" spans="1:24">
      <c r="A136" s="173">
        <v>116</v>
      </c>
      <c r="B136" s="174" t="s">
        <v>422</v>
      </c>
      <c r="C136" s="175" t="s">
        <v>423</v>
      </c>
      <c r="D136" s="157" t="s">
        <v>20</v>
      </c>
      <c r="E136" s="174" t="s">
        <v>1829</v>
      </c>
      <c r="F136" s="174" t="s">
        <v>1576</v>
      </c>
      <c r="G136" s="174">
        <v>1999</v>
      </c>
      <c r="H136" s="161">
        <v>40.267194099999998</v>
      </c>
      <c r="I136" s="161">
        <v>-86.134901900000003</v>
      </c>
      <c r="J136" s="174" t="s">
        <v>49</v>
      </c>
      <c r="K136" s="174" t="s">
        <v>1710</v>
      </c>
      <c r="L136" s="174" t="s">
        <v>1901</v>
      </c>
      <c r="M136" s="176" t="s">
        <v>1901</v>
      </c>
      <c r="N136" s="174" t="s">
        <v>29</v>
      </c>
      <c r="O136" s="174" t="s">
        <v>427</v>
      </c>
      <c r="P136" s="178"/>
      <c r="Q136" s="178"/>
      <c r="R136" s="178"/>
      <c r="S136" s="178" t="s">
        <v>1713</v>
      </c>
      <c r="T136" s="178"/>
      <c r="U136" s="178"/>
      <c r="V136" s="178"/>
      <c r="W136" s="178"/>
      <c r="X136" s="178"/>
    </row>
    <row r="137" spans="1:24">
      <c r="A137" s="173">
        <v>117</v>
      </c>
      <c r="B137" s="174" t="s">
        <v>422</v>
      </c>
      <c r="C137" s="175" t="s">
        <v>423</v>
      </c>
      <c r="D137" s="157" t="s">
        <v>20</v>
      </c>
      <c r="E137" s="174" t="s">
        <v>1829</v>
      </c>
      <c r="F137" s="174" t="s">
        <v>1576</v>
      </c>
      <c r="G137" s="174">
        <v>1999</v>
      </c>
      <c r="H137" s="161">
        <v>40.267194099999998</v>
      </c>
      <c r="I137" s="161">
        <v>-86.134901900000003</v>
      </c>
      <c r="J137" s="174" t="s">
        <v>49</v>
      </c>
      <c r="K137" s="174" t="s">
        <v>1710</v>
      </c>
      <c r="L137" s="174" t="s">
        <v>1902</v>
      </c>
      <c r="M137" s="176" t="s">
        <v>1902</v>
      </c>
      <c r="N137" s="174" t="s">
        <v>29</v>
      </c>
      <c r="O137" s="174" t="s">
        <v>427</v>
      </c>
      <c r="P137" s="178"/>
      <c r="Q137" s="178"/>
      <c r="R137" s="178"/>
      <c r="S137" s="178" t="s">
        <v>1713</v>
      </c>
      <c r="T137" s="178"/>
      <c r="U137" s="178"/>
      <c r="V137" s="178"/>
      <c r="W137" s="178"/>
      <c r="X137" s="178"/>
    </row>
    <row r="138" spans="1:24">
      <c r="A138" s="173">
        <v>118</v>
      </c>
      <c r="B138" s="174" t="s">
        <v>422</v>
      </c>
      <c r="C138" s="175" t="s">
        <v>423</v>
      </c>
      <c r="D138" s="157" t="s">
        <v>20</v>
      </c>
      <c r="E138" s="174" t="s">
        <v>1829</v>
      </c>
      <c r="F138" s="174" t="s">
        <v>1576</v>
      </c>
      <c r="G138" s="174">
        <v>1999</v>
      </c>
      <c r="H138" s="161">
        <v>40.267194099999998</v>
      </c>
      <c r="I138" s="161">
        <v>-86.134901900000003</v>
      </c>
      <c r="J138" s="174" t="s">
        <v>49</v>
      </c>
      <c r="K138" s="174" t="s">
        <v>1710</v>
      </c>
      <c r="L138" s="174" t="s">
        <v>1903</v>
      </c>
      <c r="M138" s="176" t="s">
        <v>1903</v>
      </c>
      <c r="N138" s="174" t="s">
        <v>29</v>
      </c>
      <c r="O138" s="174" t="s">
        <v>427</v>
      </c>
      <c r="P138" s="178"/>
      <c r="Q138" s="178"/>
      <c r="R138" s="178"/>
      <c r="S138" s="178" t="s">
        <v>1713</v>
      </c>
      <c r="T138" s="178"/>
      <c r="U138" s="178"/>
      <c r="V138" s="178"/>
      <c r="W138" s="178"/>
      <c r="X138" s="178"/>
    </row>
    <row r="139" spans="1:24">
      <c r="A139" s="173">
        <v>119</v>
      </c>
      <c r="B139" s="174" t="s">
        <v>422</v>
      </c>
      <c r="C139" s="175" t="s">
        <v>423</v>
      </c>
      <c r="D139" s="157" t="s">
        <v>20</v>
      </c>
      <c r="E139" s="174" t="s">
        <v>1829</v>
      </c>
      <c r="F139" s="174" t="s">
        <v>1576</v>
      </c>
      <c r="G139" s="174">
        <v>1999</v>
      </c>
      <c r="H139" s="161">
        <v>40.267194099999998</v>
      </c>
      <c r="I139" s="161">
        <v>-86.134901900000003</v>
      </c>
      <c r="J139" s="174" t="s">
        <v>49</v>
      </c>
      <c r="K139" s="174" t="s">
        <v>1710</v>
      </c>
      <c r="L139" s="174" t="s">
        <v>1904</v>
      </c>
      <c r="M139" s="176" t="s">
        <v>1904</v>
      </c>
      <c r="N139" s="174" t="s">
        <v>29</v>
      </c>
      <c r="O139" s="174" t="s">
        <v>427</v>
      </c>
      <c r="P139" s="178"/>
      <c r="Q139" s="178"/>
      <c r="R139" s="178"/>
      <c r="S139" s="178" t="s">
        <v>1713</v>
      </c>
      <c r="T139" s="178"/>
      <c r="U139" s="178"/>
      <c r="V139" s="178"/>
      <c r="W139" s="178"/>
      <c r="X139" s="178"/>
    </row>
    <row r="140" spans="1:24">
      <c r="A140" s="173">
        <v>120</v>
      </c>
      <c r="B140" s="174" t="s">
        <v>422</v>
      </c>
      <c r="C140" s="175" t="s">
        <v>423</v>
      </c>
      <c r="D140" s="157" t="s">
        <v>20</v>
      </c>
      <c r="E140" s="174" t="s">
        <v>1829</v>
      </c>
      <c r="F140" s="174" t="s">
        <v>1576</v>
      </c>
      <c r="G140" s="174">
        <v>1999</v>
      </c>
      <c r="H140" s="161">
        <v>40.267194099999998</v>
      </c>
      <c r="I140" s="161">
        <v>-86.134901900000003</v>
      </c>
      <c r="J140" s="174" t="s">
        <v>49</v>
      </c>
      <c r="K140" s="174" t="s">
        <v>1710</v>
      </c>
      <c r="L140" s="174" t="s">
        <v>1905</v>
      </c>
      <c r="M140" s="176" t="s">
        <v>1905</v>
      </c>
      <c r="N140" s="174" t="s">
        <v>29</v>
      </c>
      <c r="O140" s="174" t="s">
        <v>427</v>
      </c>
      <c r="P140" s="178"/>
      <c r="Q140" s="178"/>
      <c r="R140" s="178"/>
      <c r="S140" s="178" t="s">
        <v>1713</v>
      </c>
      <c r="T140" s="178"/>
      <c r="U140" s="178"/>
      <c r="V140" s="178"/>
      <c r="W140" s="178"/>
      <c r="X140" s="178"/>
    </row>
    <row r="141" spans="1:24">
      <c r="A141" s="173">
        <v>121</v>
      </c>
      <c r="B141" s="174" t="s">
        <v>422</v>
      </c>
      <c r="C141" s="175" t="s">
        <v>423</v>
      </c>
      <c r="D141" s="157" t="s">
        <v>20</v>
      </c>
      <c r="E141" s="174" t="s">
        <v>1829</v>
      </c>
      <c r="F141" s="174" t="s">
        <v>1576</v>
      </c>
      <c r="G141" s="174">
        <v>1999</v>
      </c>
      <c r="H141" s="161">
        <v>40.267194099999998</v>
      </c>
      <c r="I141" s="161">
        <v>-86.134901900000003</v>
      </c>
      <c r="J141" s="174" t="s">
        <v>49</v>
      </c>
      <c r="K141" s="174" t="s">
        <v>1710</v>
      </c>
      <c r="L141" s="174" t="s">
        <v>1906</v>
      </c>
      <c r="M141" s="176" t="s">
        <v>1906</v>
      </c>
      <c r="N141" s="174" t="s">
        <v>29</v>
      </c>
      <c r="O141" s="174" t="s">
        <v>427</v>
      </c>
      <c r="P141" s="178"/>
      <c r="Q141" s="178"/>
      <c r="R141" s="178"/>
      <c r="S141" s="178" t="s">
        <v>1713</v>
      </c>
      <c r="T141" s="178"/>
      <c r="U141" s="178"/>
      <c r="V141" s="178"/>
      <c r="W141" s="178"/>
      <c r="X141" s="178"/>
    </row>
    <row r="142" spans="1:24">
      <c r="A142" s="173">
        <v>122</v>
      </c>
      <c r="B142" s="174" t="s">
        <v>422</v>
      </c>
      <c r="C142" s="175" t="s">
        <v>423</v>
      </c>
      <c r="D142" s="157" t="s">
        <v>20</v>
      </c>
      <c r="E142" s="174" t="s">
        <v>1829</v>
      </c>
      <c r="F142" s="174" t="s">
        <v>1576</v>
      </c>
      <c r="G142" s="174">
        <v>1999</v>
      </c>
      <c r="H142" s="161">
        <v>40.267194099999998</v>
      </c>
      <c r="I142" s="161">
        <v>-86.134901900000003</v>
      </c>
      <c r="J142" s="174" t="s">
        <v>49</v>
      </c>
      <c r="K142" s="174" t="s">
        <v>1710</v>
      </c>
      <c r="L142" s="174" t="s">
        <v>1907</v>
      </c>
      <c r="M142" s="176" t="s">
        <v>1907</v>
      </c>
      <c r="N142" s="174" t="s">
        <v>29</v>
      </c>
      <c r="O142" s="174" t="s">
        <v>427</v>
      </c>
      <c r="P142" s="178"/>
      <c r="Q142" s="178"/>
      <c r="R142" s="178"/>
      <c r="S142" s="178" t="s">
        <v>1713</v>
      </c>
      <c r="T142" s="178"/>
      <c r="U142" s="178"/>
      <c r="V142" s="178"/>
      <c r="W142" s="178"/>
      <c r="X142" s="178"/>
    </row>
    <row r="143" spans="1:24">
      <c r="A143" s="173">
        <v>123</v>
      </c>
      <c r="B143" s="174" t="s">
        <v>422</v>
      </c>
      <c r="C143" s="175" t="s">
        <v>423</v>
      </c>
      <c r="D143" s="157" t="s">
        <v>20</v>
      </c>
      <c r="E143" s="174" t="s">
        <v>1829</v>
      </c>
      <c r="F143" s="174" t="s">
        <v>1576</v>
      </c>
      <c r="G143" s="174">
        <v>1999</v>
      </c>
      <c r="H143" s="161">
        <v>40.267194099999998</v>
      </c>
      <c r="I143" s="161">
        <v>-86.134901900000003</v>
      </c>
      <c r="J143" s="174" t="s">
        <v>49</v>
      </c>
      <c r="K143" s="174" t="s">
        <v>1710</v>
      </c>
      <c r="L143" s="174" t="s">
        <v>1908</v>
      </c>
      <c r="M143" s="176" t="s">
        <v>1908</v>
      </c>
      <c r="N143" s="174" t="s">
        <v>29</v>
      </c>
      <c r="O143" s="174" t="s">
        <v>427</v>
      </c>
      <c r="P143" s="178"/>
      <c r="Q143" s="178"/>
      <c r="R143" s="178"/>
      <c r="S143" s="178" t="s">
        <v>1713</v>
      </c>
      <c r="T143" s="178"/>
      <c r="U143" s="178"/>
      <c r="V143" s="178"/>
      <c r="W143" s="178"/>
      <c r="X143" s="178"/>
    </row>
    <row r="144" spans="1:24">
      <c r="A144" s="173">
        <v>124</v>
      </c>
      <c r="B144" s="174" t="s">
        <v>422</v>
      </c>
      <c r="C144" s="175" t="s">
        <v>423</v>
      </c>
      <c r="D144" s="157" t="s">
        <v>20</v>
      </c>
      <c r="E144" s="174" t="s">
        <v>1829</v>
      </c>
      <c r="F144" s="174" t="s">
        <v>1576</v>
      </c>
      <c r="G144" s="174">
        <v>1999</v>
      </c>
      <c r="H144" s="161">
        <v>40.267194099999998</v>
      </c>
      <c r="I144" s="161">
        <v>-86.134901900000003</v>
      </c>
      <c r="J144" s="174" t="s">
        <v>49</v>
      </c>
      <c r="K144" s="174" t="s">
        <v>1710</v>
      </c>
      <c r="L144" s="174" t="s">
        <v>1909</v>
      </c>
      <c r="M144" s="176" t="s">
        <v>1909</v>
      </c>
      <c r="N144" s="174" t="s">
        <v>29</v>
      </c>
      <c r="O144" s="174" t="s">
        <v>427</v>
      </c>
      <c r="P144" s="178"/>
      <c r="Q144" s="178"/>
      <c r="R144" s="178"/>
      <c r="S144" s="178" t="s">
        <v>1713</v>
      </c>
      <c r="T144" s="178"/>
      <c r="U144" s="178"/>
      <c r="V144" s="178"/>
      <c r="W144" s="178"/>
      <c r="X144" s="178"/>
    </row>
    <row r="145" spans="1:24">
      <c r="A145" s="173">
        <v>125</v>
      </c>
      <c r="B145" s="174" t="s">
        <v>422</v>
      </c>
      <c r="C145" s="175" t="s">
        <v>423</v>
      </c>
      <c r="D145" s="157" t="s">
        <v>20</v>
      </c>
      <c r="E145" s="174" t="s">
        <v>1829</v>
      </c>
      <c r="F145" s="174" t="s">
        <v>1576</v>
      </c>
      <c r="G145" s="174">
        <v>1999</v>
      </c>
      <c r="H145" s="161">
        <v>40.267194099999998</v>
      </c>
      <c r="I145" s="161">
        <v>-86.134901900000003</v>
      </c>
      <c r="J145" s="174" t="s">
        <v>49</v>
      </c>
      <c r="K145" s="174" t="s">
        <v>1710</v>
      </c>
      <c r="L145" s="174" t="s">
        <v>1910</v>
      </c>
      <c r="M145" s="176" t="s">
        <v>1910</v>
      </c>
      <c r="N145" s="174" t="s">
        <v>29</v>
      </c>
      <c r="O145" s="174" t="s">
        <v>427</v>
      </c>
      <c r="P145" s="178"/>
      <c r="Q145" s="178"/>
      <c r="R145" s="178"/>
      <c r="S145" s="178" t="s">
        <v>1713</v>
      </c>
      <c r="T145" s="178"/>
      <c r="U145" s="178"/>
      <c r="V145" s="178"/>
      <c r="W145" s="178"/>
      <c r="X145" s="178"/>
    </row>
    <row r="146" spans="1:24">
      <c r="A146" s="173">
        <v>126</v>
      </c>
      <c r="B146" s="174" t="s">
        <v>422</v>
      </c>
      <c r="C146" s="175" t="s">
        <v>423</v>
      </c>
      <c r="D146" s="157" t="s">
        <v>20</v>
      </c>
      <c r="E146" s="174" t="s">
        <v>1829</v>
      </c>
      <c r="F146" s="174" t="s">
        <v>1576</v>
      </c>
      <c r="G146" s="174">
        <v>1999</v>
      </c>
      <c r="H146" s="161">
        <v>40.267194099999998</v>
      </c>
      <c r="I146" s="161">
        <v>-86.134901900000003</v>
      </c>
      <c r="J146" s="174" t="s">
        <v>49</v>
      </c>
      <c r="K146" s="174" t="s">
        <v>1710</v>
      </c>
      <c r="L146" s="174" t="s">
        <v>1911</v>
      </c>
      <c r="M146" s="176" t="s">
        <v>1911</v>
      </c>
      <c r="N146" s="174" t="s">
        <v>29</v>
      </c>
      <c r="O146" s="174" t="s">
        <v>427</v>
      </c>
      <c r="P146" s="178"/>
      <c r="Q146" s="178"/>
      <c r="R146" s="178"/>
      <c r="S146" s="178" t="s">
        <v>1713</v>
      </c>
      <c r="T146" s="178"/>
      <c r="U146" s="178"/>
      <c r="V146" s="178"/>
      <c r="W146" s="178"/>
      <c r="X146" s="178"/>
    </row>
    <row r="147" spans="1:24">
      <c r="A147" s="173">
        <v>127</v>
      </c>
      <c r="B147" s="174" t="s">
        <v>422</v>
      </c>
      <c r="C147" s="175" t="s">
        <v>423</v>
      </c>
      <c r="D147" s="157" t="s">
        <v>20</v>
      </c>
      <c r="E147" s="174" t="s">
        <v>1829</v>
      </c>
      <c r="F147" s="174" t="s">
        <v>1576</v>
      </c>
      <c r="G147" s="174">
        <v>1999</v>
      </c>
      <c r="H147" s="161">
        <v>40.267194099999998</v>
      </c>
      <c r="I147" s="161">
        <v>-86.134901900000003</v>
      </c>
      <c r="J147" s="174" t="s">
        <v>49</v>
      </c>
      <c r="K147" s="174" t="s">
        <v>1710</v>
      </c>
      <c r="L147" s="174" t="s">
        <v>1912</v>
      </c>
      <c r="M147" s="176" t="s">
        <v>1912</v>
      </c>
      <c r="N147" s="174" t="s">
        <v>29</v>
      </c>
      <c r="O147" s="174" t="s">
        <v>427</v>
      </c>
      <c r="P147" s="178"/>
      <c r="Q147" s="178"/>
      <c r="R147" s="178"/>
      <c r="S147" s="178" t="s">
        <v>1713</v>
      </c>
      <c r="T147" s="178"/>
      <c r="U147" s="178"/>
      <c r="V147" s="178"/>
      <c r="W147" s="178"/>
      <c r="X147" s="178"/>
    </row>
    <row r="148" spans="1:24">
      <c r="A148" s="173">
        <v>128</v>
      </c>
      <c r="B148" s="174" t="s">
        <v>422</v>
      </c>
      <c r="C148" s="175" t="s">
        <v>423</v>
      </c>
      <c r="D148" s="157" t="s">
        <v>20</v>
      </c>
      <c r="E148" s="174" t="s">
        <v>1829</v>
      </c>
      <c r="F148" s="174" t="s">
        <v>1576</v>
      </c>
      <c r="G148" s="174">
        <v>1999</v>
      </c>
      <c r="H148" s="161">
        <v>40.267194099999998</v>
      </c>
      <c r="I148" s="161">
        <v>-86.134901900000003</v>
      </c>
      <c r="J148" s="174" t="s">
        <v>49</v>
      </c>
      <c r="K148" s="174" t="s">
        <v>1710</v>
      </c>
      <c r="L148" s="174" t="s">
        <v>1913</v>
      </c>
      <c r="M148" s="176" t="s">
        <v>1913</v>
      </c>
      <c r="N148" s="174" t="s">
        <v>29</v>
      </c>
      <c r="O148" s="174" t="s">
        <v>427</v>
      </c>
      <c r="P148" s="178"/>
      <c r="Q148" s="178"/>
      <c r="R148" s="178"/>
      <c r="S148" s="178" t="s">
        <v>1713</v>
      </c>
      <c r="T148" s="178"/>
      <c r="U148" s="178"/>
      <c r="V148" s="178"/>
      <c r="W148" s="178"/>
      <c r="X148" s="178"/>
    </row>
    <row r="149" spans="1:24">
      <c r="A149" s="173">
        <v>129</v>
      </c>
      <c r="B149" s="174" t="s">
        <v>422</v>
      </c>
      <c r="C149" s="175" t="s">
        <v>423</v>
      </c>
      <c r="D149" s="157" t="s">
        <v>20</v>
      </c>
      <c r="E149" s="174" t="s">
        <v>1829</v>
      </c>
      <c r="F149" s="174" t="s">
        <v>1576</v>
      </c>
      <c r="G149" s="174">
        <v>1999</v>
      </c>
      <c r="H149" s="161">
        <v>40.267194099999998</v>
      </c>
      <c r="I149" s="161">
        <v>-86.134901900000003</v>
      </c>
      <c r="J149" s="174" t="s">
        <v>49</v>
      </c>
      <c r="K149" s="174" t="s">
        <v>1710</v>
      </c>
      <c r="L149" s="174" t="s">
        <v>1914</v>
      </c>
      <c r="M149" s="176" t="s">
        <v>1914</v>
      </c>
      <c r="N149" s="174" t="s">
        <v>29</v>
      </c>
      <c r="O149" s="174" t="s">
        <v>427</v>
      </c>
      <c r="P149" s="178"/>
      <c r="Q149" s="178"/>
      <c r="R149" s="178"/>
      <c r="S149" s="178" t="s">
        <v>1713</v>
      </c>
      <c r="T149" s="178"/>
      <c r="U149" s="178"/>
      <c r="V149" s="178"/>
      <c r="W149" s="178"/>
      <c r="X149" s="178"/>
    </row>
    <row r="150" spans="1:24">
      <c r="A150" s="173">
        <v>130</v>
      </c>
      <c r="B150" s="174" t="s">
        <v>422</v>
      </c>
      <c r="C150" s="175" t="s">
        <v>423</v>
      </c>
      <c r="D150" s="157" t="s">
        <v>20</v>
      </c>
      <c r="E150" s="174" t="s">
        <v>1829</v>
      </c>
      <c r="F150" s="174" t="s">
        <v>1576</v>
      </c>
      <c r="G150" s="174">
        <v>1999</v>
      </c>
      <c r="H150" s="161">
        <v>40.267194099999998</v>
      </c>
      <c r="I150" s="161">
        <v>-86.134901900000003</v>
      </c>
      <c r="J150" s="174" t="s">
        <v>49</v>
      </c>
      <c r="K150" s="174" t="s">
        <v>1710</v>
      </c>
      <c r="L150" s="174" t="s">
        <v>1915</v>
      </c>
      <c r="M150" s="176" t="s">
        <v>1915</v>
      </c>
      <c r="N150" s="174" t="s">
        <v>29</v>
      </c>
      <c r="O150" s="174" t="s">
        <v>427</v>
      </c>
      <c r="P150" s="178"/>
      <c r="Q150" s="178"/>
      <c r="R150" s="178"/>
      <c r="S150" s="178" t="s">
        <v>1713</v>
      </c>
      <c r="T150" s="178"/>
      <c r="U150" s="178"/>
      <c r="V150" s="178"/>
      <c r="W150" s="178"/>
      <c r="X150" s="178"/>
    </row>
    <row r="151" spans="1:24">
      <c r="A151" s="173">
        <v>131</v>
      </c>
      <c r="B151" s="174" t="s">
        <v>422</v>
      </c>
      <c r="C151" s="175" t="s">
        <v>423</v>
      </c>
      <c r="D151" s="157" t="s">
        <v>20</v>
      </c>
      <c r="E151" s="174" t="s">
        <v>1829</v>
      </c>
      <c r="F151" s="174" t="s">
        <v>1576</v>
      </c>
      <c r="G151" s="174">
        <v>1999</v>
      </c>
      <c r="H151" s="161">
        <v>40.267194099999998</v>
      </c>
      <c r="I151" s="161">
        <v>-86.134901900000003</v>
      </c>
      <c r="J151" s="174" t="s">
        <v>49</v>
      </c>
      <c r="K151" s="174" t="s">
        <v>1710</v>
      </c>
      <c r="L151" s="174" t="s">
        <v>1916</v>
      </c>
      <c r="M151" s="176" t="s">
        <v>1916</v>
      </c>
      <c r="N151" s="174" t="s">
        <v>29</v>
      </c>
      <c r="O151" s="174" t="s">
        <v>427</v>
      </c>
      <c r="P151" s="178"/>
      <c r="Q151" s="178"/>
      <c r="R151" s="178"/>
      <c r="S151" s="178" t="s">
        <v>1713</v>
      </c>
      <c r="T151" s="178"/>
      <c r="U151" s="178"/>
      <c r="V151" s="178"/>
      <c r="W151" s="178"/>
      <c r="X151" s="178"/>
    </row>
    <row r="152" spans="1:24">
      <c r="A152" s="173">
        <v>132</v>
      </c>
      <c r="B152" s="174" t="s">
        <v>422</v>
      </c>
      <c r="C152" s="175" t="s">
        <v>423</v>
      </c>
      <c r="D152" s="157" t="s">
        <v>20</v>
      </c>
      <c r="E152" s="174" t="s">
        <v>1829</v>
      </c>
      <c r="F152" s="174" t="s">
        <v>1576</v>
      </c>
      <c r="G152" s="174">
        <v>1999</v>
      </c>
      <c r="H152" s="161">
        <v>40.267194099999998</v>
      </c>
      <c r="I152" s="161">
        <v>-86.134901900000003</v>
      </c>
      <c r="J152" s="174" t="s">
        <v>49</v>
      </c>
      <c r="K152" s="174" t="s">
        <v>1710</v>
      </c>
      <c r="L152" s="174" t="s">
        <v>1917</v>
      </c>
      <c r="M152" s="176" t="s">
        <v>1917</v>
      </c>
      <c r="N152" s="174" t="s">
        <v>29</v>
      </c>
      <c r="O152" s="174" t="s">
        <v>427</v>
      </c>
      <c r="P152" s="178"/>
      <c r="Q152" s="178"/>
      <c r="R152" s="178"/>
      <c r="S152" s="178" t="s">
        <v>1713</v>
      </c>
      <c r="T152" s="178"/>
      <c r="U152" s="178"/>
      <c r="V152" s="178"/>
      <c r="W152" s="178"/>
      <c r="X152" s="178"/>
    </row>
    <row r="153" spans="1:24">
      <c r="A153" s="173">
        <v>133</v>
      </c>
      <c r="B153" s="174" t="s">
        <v>422</v>
      </c>
      <c r="C153" s="175" t="s">
        <v>423</v>
      </c>
      <c r="D153" s="157" t="s">
        <v>20</v>
      </c>
      <c r="E153" s="174" t="s">
        <v>1829</v>
      </c>
      <c r="F153" s="174" t="s">
        <v>1576</v>
      </c>
      <c r="G153" s="174">
        <v>1999</v>
      </c>
      <c r="H153" s="161">
        <v>40.267194099999998</v>
      </c>
      <c r="I153" s="161">
        <v>-86.134901900000003</v>
      </c>
      <c r="J153" s="174" t="s">
        <v>49</v>
      </c>
      <c r="K153" s="174" t="s">
        <v>1710</v>
      </c>
      <c r="L153" s="174" t="s">
        <v>1918</v>
      </c>
      <c r="M153" s="176" t="s">
        <v>1918</v>
      </c>
      <c r="N153" s="174" t="s">
        <v>29</v>
      </c>
      <c r="O153" s="174" t="s">
        <v>427</v>
      </c>
      <c r="P153" s="178"/>
      <c r="Q153" s="178"/>
      <c r="R153" s="178"/>
      <c r="S153" s="178" t="s">
        <v>1713</v>
      </c>
      <c r="T153" s="178"/>
      <c r="U153" s="178"/>
      <c r="V153" s="178"/>
      <c r="W153" s="178"/>
      <c r="X153" s="178"/>
    </row>
    <row r="154" spans="1:24">
      <c r="A154" s="173">
        <v>134</v>
      </c>
      <c r="B154" s="174" t="s">
        <v>422</v>
      </c>
      <c r="C154" s="175" t="s">
        <v>423</v>
      </c>
      <c r="D154" s="157" t="s">
        <v>20</v>
      </c>
      <c r="E154" s="174" t="s">
        <v>1829</v>
      </c>
      <c r="F154" s="174" t="s">
        <v>1576</v>
      </c>
      <c r="G154" s="174">
        <v>1999</v>
      </c>
      <c r="H154" s="161">
        <v>40.267194099999998</v>
      </c>
      <c r="I154" s="161">
        <v>-86.134901900000003</v>
      </c>
      <c r="J154" s="174" t="s">
        <v>49</v>
      </c>
      <c r="K154" s="174" t="s">
        <v>1710</v>
      </c>
      <c r="L154" s="174" t="s">
        <v>1919</v>
      </c>
      <c r="M154" s="176" t="s">
        <v>1919</v>
      </c>
      <c r="N154" s="174" t="s">
        <v>29</v>
      </c>
      <c r="O154" s="174" t="s">
        <v>427</v>
      </c>
      <c r="P154" s="178"/>
      <c r="Q154" s="178"/>
      <c r="R154" s="178"/>
      <c r="S154" s="178" t="s">
        <v>1713</v>
      </c>
      <c r="T154" s="178"/>
      <c r="U154" s="178"/>
      <c r="V154" s="178"/>
      <c r="W154" s="178"/>
      <c r="X154" s="178"/>
    </row>
    <row r="155" spans="1:24">
      <c r="A155" s="173">
        <v>135</v>
      </c>
      <c r="B155" s="174" t="s">
        <v>422</v>
      </c>
      <c r="C155" s="175" t="s">
        <v>423</v>
      </c>
      <c r="D155" s="157" t="s">
        <v>20</v>
      </c>
      <c r="E155" s="174" t="s">
        <v>1829</v>
      </c>
      <c r="F155" s="174" t="s">
        <v>1576</v>
      </c>
      <c r="G155" s="174">
        <v>1999</v>
      </c>
      <c r="H155" s="161">
        <v>40.267194099999998</v>
      </c>
      <c r="I155" s="161">
        <v>-86.134901900000003</v>
      </c>
      <c r="J155" s="174" t="s">
        <v>49</v>
      </c>
      <c r="K155" s="174" t="s">
        <v>1710</v>
      </c>
      <c r="L155" s="174" t="s">
        <v>1920</v>
      </c>
      <c r="M155" s="176" t="s">
        <v>1920</v>
      </c>
      <c r="N155" s="174" t="s">
        <v>29</v>
      </c>
      <c r="O155" s="174" t="s">
        <v>427</v>
      </c>
      <c r="P155" s="178"/>
      <c r="Q155" s="178"/>
      <c r="R155" s="178"/>
      <c r="S155" s="178" t="s">
        <v>1713</v>
      </c>
      <c r="T155" s="178"/>
      <c r="U155" s="178"/>
      <c r="V155" s="178"/>
      <c r="W155" s="178"/>
      <c r="X155" s="178"/>
    </row>
    <row r="156" spans="1:24">
      <c r="A156" s="173">
        <v>136</v>
      </c>
      <c r="B156" s="174" t="s">
        <v>422</v>
      </c>
      <c r="C156" s="175" t="s">
        <v>423</v>
      </c>
      <c r="D156" s="157" t="s">
        <v>20</v>
      </c>
      <c r="E156" s="174" t="s">
        <v>1829</v>
      </c>
      <c r="F156" s="174" t="s">
        <v>1576</v>
      </c>
      <c r="G156" s="174">
        <v>1999</v>
      </c>
      <c r="H156" s="161">
        <v>40.267194099999998</v>
      </c>
      <c r="I156" s="161">
        <v>-86.134901900000003</v>
      </c>
      <c r="J156" s="174" t="s">
        <v>49</v>
      </c>
      <c r="K156" s="174" t="s">
        <v>1710</v>
      </c>
      <c r="L156" s="174" t="s">
        <v>1921</v>
      </c>
      <c r="M156" s="176" t="s">
        <v>1921</v>
      </c>
      <c r="N156" s="174" t="s">
        <v>29</v>
      </c>
      <c r="O156" s="174" t="s">
        <v>427</v>
      </c>
      <c r="P156" s="178"/>
      <c r="Q156" s="178"/>
      <c r="R156" s="178"/>
      <c r="S156" s="178" t="s">
        <v>1713</v>
      </c>
      <c r="T156" s="178"/>
      <c r="U156" s="178"/>
      <c r="V156" s="178"/>
      <c r="W156" s="178"/>
      <c r="X156" s="178"/>
    </row>
    <row r="157" spans="1:24">
      <c r="A157" s="173">
        <v>137</v>
      </c>
      <c r="B157" s="174" t="s">
        <v>422</v>
      </c>
      <c r="C157" s="175" t="s">
        <v>423</v>
      </c>
      <c r="D157" s="157" t="s">
        <v>20</v>
      </c>
      <c r="E157" s="174" t="s">
        <v>1829</v>
      </c>
      <c r="F157" s="174" t="s">
        <v>1576</v>
      </c>
      <c r="G157" s="174">
        <v>1999</v>
      </c>
      <c r="H157" s="161">
        <v>40.267194099999998</v>
      </c>
      <c r="I157" s="161">
        <v>-86.134901900000003</v>
      </c>
      <c r="J157" s="174" t="s">
        <v>49</v>
      </c>
      <c r="K157" s="174" t="s">
        <v>1710</v>
      </c>
      <c r="L157" s="174" t="s">
        <v>1922</v>
      </c>
      <c r="M157" s="176" t="s">
        <v>1922</v>
      </c>
      <c r="N157" s="174" t="s">
        <v>29</v>
      </c>
      <c r="O157" s="174" t="s">
        <v>427</v>
      </c>
      <c r="P157" s="178"/>
      <c r="Q157" s="178"/>
      <c r="R157" s="178"/>
      <c r="S157" s="178" t="s">
        <v>1713</v>
      </c>
      <c r="T157" s="178"/>
      <c r="U157" s="178"/>
      <c r="V157" s="178"/>
      <c r="W157" s="178"/>
      <c r="X157" s="178"/>
    </row>
    <row r="158" spans="1:24">
      <c r="A158" s="173">
        <v>138</v>
      </c>
      <c r="B158" s="174" t="s">
        <v>422</v>
      </c>
      <c r="C158" s="175" t="s">
        <v>423</v>
      </c>
      <c r="D158" s="157" t="s">
        <v>20</v>
      </c>
      <c r="E158" s="174" t="s">
        <v>1829</v>
      </c>
      <c r="F158" s="174" t="s">
        <v>1576</v>
      </c>
      <c r="G158" s="174">
        <v>1999</v>
      </c>
      <c r="H158" s="161">
        <v>40.267194099999998</v>
      </c>
      <c r="I158" s="161">
        <v>-86.134901900000003</v>
      </c>
      <c r="J158" s="174" t="s">
        <v>49</v>
      </c>
      <c r="K158" s="174" t="s">
        <v>1710</v>
      </c>
      <c r="L158" s="174" t="s">
        <v>1923</v>
      </c>
      <c r="M158" s="176" t="s">
        <v>1923</v>
      </c>
      <c r="N158" s="174" t="s">
        <v>29</v>
      </c>
      <c r="O158" s="174" t="s">
        <v>427</v>
      </c>
      <c r="P158" s="178"/>
      <c r="Q158" s="178"/>
      <c r="R158" s="178"/>
      <c r="S158" s="178" t="s">
        <v>1713</v>
      </c>
      <c r="T158" s="178"/>
      <c r="U158" s="178"/>
      <c r="V158" s="178"/>
      <c r="W158" s="178"/>
      <c r="X158" s="178"/>
    </row>
    <row r="159" spans="1:24">
      <c r="A159" s="173">
        <v>139</v>
      </c>
      <c r="B159" s="174" t="s">
        <v>422</v>
      </c>
      <c r="C159" s="175" t="s">
        <v>423</v>
      </c>
      <c r="D159" s="157" t="s">
        <v>20</v>
      </c>
      <c r="E159" s="174" t="s">
        <v>1829</v>
      </c>
      <c r="F159" s="174" t="s">
        <v>1576</v>
      </c>
      <c r="G159" s="174">
        <v>1999</v>
      </c>
      <c r="H159" s="161">
        <v>40.267194099999998</v>
      </c>
      <c r="I159" s="161">
        <v>-86.134901900000003</v>
      </c>
      <c r="J159" s="174" t="s">
        <v>49</v>
      </c>
      <c r="K159" s="174" t="s">
        <v>1710</v>
      </c>
      <c r="L159" s="174" t="s">
        <v>1924</v>
      </c>
      <c r="M159" s="176" t="s">
        <v>1924</v>
      </c>
      <c r="N159" s="174" t="s">
        <v>29</v>
      </c>
      <c r="O159" s="174" t="s">
        <v>427</v>
      </c>
      <c r="P159" s="178"/>
      <c r="Q159" s="178"/>
      <c r="R159" s="178"/>
      <c r="S159" s="178" t="s">
        <v>1713</v>
      </c>
      <c r="T159" s="178"/>
      <c r="U159" s="178"/>
      <c r="V159" s="178"/>
      <c r="W159" s="178"/>
      <c r="X159" s="178"/>
    </row>
    <row r="160" spans="1:24">
      <c r="A160" s="173">
        <v>140</v>
      </c>
      <c r="B160" s="174" t="s">
        <v>422</v>
      </c>
      <c r="C160" s="175" t="s">
        <v>423</v>
      </c>
      <c r="D160" s="157" t="s">
        <v>20</v>
      </c>
      <c r="E160" s="174" t="s">
        <v>1829</v>
      </c>
      <c r="F160" s="174" t="s">
        <v>1576</v>
      </c>
      <c r="G160" s="174">
        <v>1999</v>
      </c>
      <c r="H160" s="161">
        <v>40.267194099999998</v>
      </c>
      <c r="I160" s="161">
        <v>-86.134901900000003</v>
      </c>
      <c r="J160" s="174" t="s">
        <v>49</v>
      </c>
      <c r="K160" s="174" t="s">
        <v>1710</v>
      </c>
      <c r="L160" s="174" t="s">
        <v>1925</v>
      </c>
      <c r="M160" s="176" t="s">
        <v>1925</v>
      </c>
      <c r="N160" s="174" t="s">
        <v>29</v>
      </c>
      <c r="O160" s="174" t="s">
        <v>427</v>
      </c>
      <c r="P160" s="178"/>
      <c r="Q160" s="178"/>
      <c r="R160" s="178"/>
      <c r="S160" s="178" t="s">
        <v>1713</v>
      </c>
      <c r="T160" s="178"/>
      <c r="U160" s="178"/>
      <c r="V160" s="178"/>
      <c r="W160" s="178"/>
      <c r="X160" s="178"/>
    </row>
    <row r="161" spans="1:24">
      <c r="A161" s="173">
        <v>141</v>
      </c>
      <c r="B161" s="174" t="s">
        <v>422</v>
      </c>
      <c r="C161" s="175" t="s">
        <v>423</v>
      </c>
      <c r="D161" s="157" t="s">
        <v>20</v>
      </c>
      <c r="E161" s="174" t="s">
        <v>1829</v>
      </c>
      <c r="F161" s="174" t="s">
        <v>1576</v>
      </c>
      <c r="G161" s="174">
        <v>1999</v>
      </c>
      <c r="H161" s="161">
        <v>40.267194099999998</v>
      </c>
      <c r="I161" s="161">
        <v>-86.134901900000003</v>
      </c>
      <c r="J161" s="174" t="s">
        <v>49</v>
      </c>
      <c r="K161" s="174" t="s">
        <v>1710</v>
      </c>
      <c r="L161" s="174" t="s">
        <v>1926</v>
      </c>
      <c r="M161" s="176" t="s">
        <v>1926</v>
      </c>
      <c r="N161" s="174" t="s">
        <v>29</v>
      </c>
      <c r="O161" s="174" t="s">
        <v>427</v>
      </c>
      <c r="P161" s="178"/>
      <c r="Q161" s="178"/>
      <c r="R161" s="178"/>
      <c r="S161" s="178" t="s">
        <v>1713</v>
      </c>
      <c r="T161" s="178"/>
      <c r="U161" s="178"/>
      <c r="V161" s="178"/>
      <c r="W161" s="178"/>
      <c r="X161" s="178"/>
    </row>
    <row r="162" spans="1:24">
      <c r="A162" s="173">
        <v>142</v>
      </c>
      <c r="B162" s="174" t="s">
        <v>422</v>
      </c>
      <c r="C162" s="175" t="s">
        <v>423</v>
      </c>
      <c r="D162" s="157" t="s">
        <v>20</v>
      </c>
      <c r="E162" s="174" t="s">
        <v>1829</v>
      </c>
      <c r="F162" s="174" t="s">
        <v>1576</v>
      </c>
      <c r="G162" s="174">
        <v>1999</v>
      </c>
      <c r="H162" s="161">
        <v>40.267194099999998</v>
      </c>
      <c r="I162" s="161">
        <v>-86.134901900000003</v>
      </c>
      <c r="J162" s="174" t="s">
        <v>49</v>
      </c>
      <c r="K162" s="174" t="s">
        <v>1710</v>
      </c>
      <c r="L162" s="174" t="s">
        <v>1927</v>
      </c>
      <c r="M162" s="176" t="s">
        <v>1927</v>
      </c>
      <c r="N162" s="174" t="s">
        <v>29</v>
      </c>
      <c r="O162" s="174" t="s">
        <v>427</v>
      </c>
      <c r="P162" s="178"/>
      <c r="Q162" s="178"/>
      <c r="R162" s="178"/>
      <c r="S162" s="178" t="s">
        <v>1713</v>
      </c>
      <c r="T162" s="178"/>
      <c r="U162" s="178"/>
      <c r="V162" s="178"/>
      <c r="W162" s="178"/>
      <c r="X162" s="178"/>
    </row>
    <row r="163" spans="1:24">
      <c r="A163" s="173">
        <v>143</v>
      </c>
      <c r="B163" s="174" t="s">
        <v>422</v>
      </c>
      <c r="C163" s="175" t="s">
        <v>423</v>
      </c>
      <c r="D163" s="157" t="s">
        <v>20</v>
      </c>
      <c r="E163" s="174" t="s">
        <v>1829</v>
      </c>
      <c r="F163" s="174" t="s">
        <v>1576</v>
      </c>
      <c r="G163" s="174">
        <v>1999</v>
      </c>
      <c r="H163" s="161">
        <v>40.267194099999998</v>
      </c>
      <c r="I163" s="161">
        <v>-86.134901900000003</v>
      </c>
      <c r="J163" s="174" t="s">
        <v>49</v>
      </c>
      <c r="K163" s="174" t="s">
        <v>1710</v>
      </c>
      <c r="L163" s="174" t="s">
        <v>1928</v>
      </c>
      <c r="M163" s="176" t="s">
        <v>1928</v>
      </c>
      <c r="N163" s="174" t="s">
        <v>29</v>
      </c>
      <c r="O163" s="174" t="s">
        <v>427</v>
      </c>
      <c r="P163" s="178"/>
      <c r="Q163" s="178"/>
      <c r="R163" s="178"/>
      <c r="S163" s="178" t="s">
        <v>1713</v>
      </c>
      <c r="T163" s="178"/>
      <c r="U163" s="178"/>
      <c r="V163" s="178"/>
      <c r="W163" s="178"/>
      <c r="X163" s="178"/>
    </row>
    <row r="164" spans="1:24">
      <c r="A164" s="173">
        <v>144</v>
      </c>
      <c r="B164" s="174" t="s">
        <v>422</v>
      </c>
      <c r="C164" s="175" t="s">
        <v>423</v>
      </c>
      <c r="D164" s="157" t="s">
        <v>20</v>
      </c>
      <c r="E164" s="174" t="s">
        <v>1829</v>
      </c>
      <c r="F164" s="174" t="s">
        <v>1576</v>
      </c>
      <c r="G164" s="174">
        <v>1999</v>
      </c>
      <c r="H164" s="161">
        <v>40.267194099999998</v>
      </c>
      <c r="I164" s="161">
        <v>-86.134901900000003</v>
      </c>
      <c r="J164" s="174" t="s">
        <v>49</v>
      </c>
      <c r="K164" s="174" t="s">
        <v>1710</v>
      </c>
      <c r="L164" s="174" t="s">
        <v>1929</v>
      </c>
      <c r="M164" s="176" t="s">
        <v>1929</v>
      </c>
      <c r="N164" s="174" t="s">
        <v>29</v>
      </c>
      <c r="O164" s="174" t="s">
        <v>427</v>
      </c>
      <c r="P164" s="178"/>
      <c r="Q164" s="178"/>
      <c r="R164" s="178"/>
      <c r="S164" s="178" t="s">
        <v>1713</v>
      </c>
      <c r="T164" s="178"/>
      <c r="U164" s="178"/>
      <c r="V164" s="178"/>
      <c r="W164" s="178"/>
      <c r="X164" s="178"/>
    </row>
    <row r="165" spans="1:24">
      <c r="A165" s="173">
        <v>145</v>
      </c>
      <c r="B165" s="174" t="s">
        <v>422</v>
      </c>
      <c r="C165" s="175" t="s">
        <v>423</v>
      </c>
      <c r="D165" s="157" t="s">
        <v>20</v>
      </c>
      <c r="E165" s="174" t="s">
        <v>1829</v>
      </c>
      <c r="F165" s="174" t="s">
        <v>1576</v>
      </c>
      <c r="G165" s="174">
        <v>1999</v>
      </c>
      <c r="H165" s="161">
        <v>40.267194099999998</v>
      </c>
      <c r="I165" s="161">
        <v>-86.134901900000003</v>
      </c>
      <c r="J165" s="174" t="s">
        <v>49</v>
      </c>
      <c r="K165" s="174" t="s">
        <v>1710</v>
      </c>
      <c r="L165" s="174" t="s">
        <v>1930</v>
      </c>
      <c r="M165" s="176" t="s">
        <v>1930</v>
      </c>
      <c r="N165" s="174" t="s">
        <v>29</v>
      </c>
      <c r="O165" s="174" t="s">
        <v>427</v>
      </c>
      <c r="P165" s="178"/>
      <c r="Q165" s="178"/>
      <c r="R165" s="178"/>
      <c r="S165" s="178" t="s">
        <v>1713</v>
      </c>
      <c r="T165" s="178"/>
      <c r="U165" s="178"/>
      <c r="V165" s="178"/>
      <c r="W165" s="178"/>
      <c r="X165" s="178"/>
    </row>
    <row r="166" spans="1:24">
      <c r="A166" s="173">
        <v>146</v>
      </c>
      <c r="B166" s="174" t="s">
        <v>422</v>
      </c>
      <c r="C166" s="175" t="s">
        <v>423</v>
      </c>
      <c r="D166" s="157" t="s">
        <v>20</v>
      </c>
      <c r="E166" s="174" t="s">
        <v>1829</v>
      </c>
      <c r="F166" s="174" t="s">
        <v>1576</v>
      </c>
      <c r="G166" s="174">
        <v>1999</v>
      </c>
      <c r="H166" s="161">
        <v>40.267194099999998</v>
      </c>
      <c r="I166" s="161">
        <v>-86.134901900000003</v>
      </c>
      <c r="J166" s="174" t="s">
        <v>49</v>
      </c>
      <c r="K166" s="174" t="s">
        <v>1710</v>
      </c>
      <c r="L166" s="174" t="s">
        <v>1931</v>
      </c>
      <c r="M166" s="176" t="s">
        <v>1931</v>
      </c>
      <c r="N166" s="174" t="s">
        <v>29</v>
      </c>
      <c r="O166" s="174" t="s">
        <v>427</v>
      </c>
      <c r="P166" s="178"/>
      <c r="Q166" s="178"/>
      <c r="R166" s="178"/>
      <c r="S166" s="178" t="s">
        <v>1713</v>
      </c>
      <c r="T166" s="178"/>
      <c r="U166" s="178"/>
      <c r="V166" s="178"/>
      <c r="W166" s="178"/>
      <c r="X166" s="178"/>
    </row>
    <row r="167" spans="1:24">
      <c r="A167" s="173">
        <v>147</v>
      </c>
      <c r="B167" s="174" t="s">
        <v>422</v>
      </c>
      <c r="C167" s="175" t="s">
        <v>423</v>
      </c>
      <c r="D167" s="157" t="s">
        <v>20</v>
      </c>
      <c r="E167" s="174" t="s">
        <v>1829</v>
      </c>
      <c r="F167" s="174" t="s">
        <v>1576</v>
      </c>
      <c r="G167" s="174">
        <v>1999</v>
      </c>
      <c r="H167" s="161">
        <v>40.267194099999998</v>
      </c>
      <c r="I167" s="161">
        <v>-86.134901900000003</v>
      </c>
      <c r="J167" s="174" t="s">
        <v>49</v>
      </c>
      <c r="K167" s="174" t="s">
        <v>1710</v>
      </c>
      <c r="L167" s="174" t="s">
        <v>1932</v>
      </c>
      <c r="M167" s="176" t="s">
        <v>1932</v>
      </c>
      <c r="N167" s="174" t="s">
        <v>29</v>
      </c>
      <c r="O167" s="174" t="s">
        <v>427</v>
      </c>
      <c r="P167" s="178"/>
      <c r="Q167" s="178"/>
      <c r="R167" s="178"/>
      <c r="S167" s="178" t="s">
        <v>1713</v>
      </c>
      <c r="T167" s="178"/>
      <c r="U167" s="178"/>
      <c r="V167" s="178"/>
      <c r="W167" s="178"/>
      <c r="X167" s="178"/>
    </row>
    <row r="168" spans="1:24">
      <c r="A168" s="173">
        <v>148</v>
      </c>
      <c r="B168" s="174" t="s">
        <v>422</v>
      </c>
      <c r="C168" s="175" t="s">
        <v>423</v>
      </c>
      <c r="D168" s="157" t="s">
        <v>20</v>
      </c>
      <c r="E168" s="174" t="s">
        <v>1829</v>
      </c>
      <c r="F168" s="174" t="s">
        <v>1576</v>
      </c>
      <c r="G168" s="174">
        <v>1999</v>
      </c>
      <c r="H168" s="161">
        <v>40.267194099999998</v>
      </c>
      <c r="I168" s="161">
        <v>-86.134901900000003</v>
      </c>
      <c r="J168" s="174" t="s">
        <v>49</v>
      </c>
      <c r="K168" s="174" t="s">
        <v>1710</v>
      </c>
      <c r="L168" s="174" t="s">
        <v>1933</v>
      </c>
      <c r="M168" s="176" t="s">
        <v>1933</v>
      </c>
      <c r="N168" s="174" t="s">
        <v>29</v>
      </c>
      <c r="O168" s="174" t="s">
        <v>427</v>
      </c>
      <c r="P168" s="178"/>
      <c r="Q168" s="178"/>
      <c r="R168" s="178"/>
      <c r="S168" s="178" t="s">
        <v>1713</v>
      </c>
      <c r="T168" s="178"/>
      <c r="U168" s="178"/>
      <c r="V168" s="178"/>
      <c r="W168" s="178"/>
      <c r="X168" s="178"/>
    </row>
    <row r="169" spans="1:24">
      <c r="A169" s="173">
        <v>149</v>
      </c>
      <c r="B169" s="174" t="s">
        <v>422</v>
      </c>
      <c r="C169" s="175" t="s">
        <v>423</v>
      </c>
      <c r="D169" s="157" t="s">
        <v>20</v>
      </c>
      <c r="E169" s="174" t="s">
        <v>1829</v>
      </c>
      <c r="F169" s="174" t="s">
        <v>1576</v>
      </c>
      <c r="G169" s="174">
        <v>1999</v>
      </c>
      <c r="H169" s="161">
        <v>40.267194099999998</v>
      </c>
      <c r="I169" s="161">
        <v>-86.134901900000003</v>
      </c>
      <c r="J169" s="174" t="s">
        <v>49</v>
      </c>
      <c r="K169" s="174" t="s">
        <v>1710</v>
      </c>
      <c r="L169" s="174" t="s">
        <v>1934</v>
      </c>
      <c r="M169" s="176" t="s">
        <v>1934</v>
      </c>
      <c r="N169" s="174" t="s">
        <v>29</v>
      </c>
      <c r="O169" s="174" t="s">
        <v>427</v>
      </c>
      <c r="P169" s="178"/>
      <c r="Q169" s="178"/>
      <c r="R169" s="178"/>
      <c r="S169" s="178" t="s">
        <v>1713</v>
      </c>
      <c r="T169" s="178"/>
      <c r="U169" s="178"/>
      <c r="V169" s="178"/>
      <c r="W169" s="178"/>
      <c r="X169" s="178"/>
    </row>
    <row r="170" spans="1:24">
      <c r="A170" s="173">
        <v>150</v>
      </c>
      <c r="B170" s="174" t="s">
        <v>422</v>
      </c>
      <c r="C170" s="175" t="s">
        <v>423</v>
      </c>
      <c r="D170" s="157" t="s">
        <v>20</v>
      </c>
      <c r="E170" s="174" t="s">
        <v>1829</v>
      </c>
      <c r="F170" s="174" t="s">
        <v>1576</v>
      </c>
      <c r="G170" s="174">
        <v>1999</v>
      </c>
      <c r="H170" s="161">
        <v>40.267194099999998</v>
      </c>
      <c r="I170" s="161">
        <v>-86.134901900000003</v>
      </c>
      <c r="J170" s="174" t="s">
        <v>49</v>
      </c>
      <c r="K170" s="174" t="s">
        <v>1710</v>
      </c>
      <c r="L170" s="174" t="s">
        <v>1935</v>
      </c>
      <c r="M170" s="176" t="s">
        <v>1935</v>
      </c>
      <c r="N170" s="174" t="s">
        <v>29</v>
      </c>
      <c r="O170" s="174" t="s">
        <v>427</v>
      </c>
      <c r="P170" s="178"/>
      <c r="Q170" s="178"/>
      <c r="R170" s="178"/>
      <c r="S170" s="178" t="s">
        <v>1713</v>
      </c>
      <c r="T170" s="178"/>
      <c r="U170" s="178"/>
      <c r="V170" s="178"/>
      <c r="W170" s="178"/>
      <c r="X170" s="178"/>
    </row>
    <row r="171" spans="1:24">
      <c r="A171" s="173">
        <v>151</v>
      </c>
      <c r="B171" s="174" t="s">
        <v>422</v>
      </c>
      <c r="C171" s="175" t="s">
        <v>423</v>
      </c>
      <c r="D171" s="157" t="s">
        <v>20</v>
      </c>
      <c r="E171" s="174" t="s">
        <v>1829</v>
      </c>
      <c r="F171" s="174" t="s">
        <v>1576</v>
      </c>
      <c r="G171" s="174">
        <v>1999</v>
      </c>
      <c r="H171" s="161">
        <v>40.267194099999998</v>
      </c>
      <c r="I171" s="161">
        <v>-86.134901900000003</v>
      </c>
      <c r="J171" s="174" t="s">
        <v>49</v>
      </c>
      <c r="K171" s="174" t="s">
        <v>1710</v>
      </c>
      <c r="L171" s="174" t="s">
        <v>1936</v>
      </c>
      <c r="M171" s="176" t="s">
        <v>1936</v>
      </c>
      <c r="N171" s="174" t="s">
        <v>29</v>
      </c>
      <c r="O171" s="174" t="s">
        <v>427</v>
      </c>
      <c r="P171" s="178"/>
      <c r="Q171" s="178"/>
      <c r="R171" s="178"/>
      <c r="S171" s="178" t="s">
        <v>1713</v>
      </c>
      <c r="T171" s="178"/>
      <c r="U171" s="178"/>
      <c r="V171" s="178"/>
      <c r="W171" s="178"/>
      <c r="X171" s="178"/>
    </row>
    <row r="172" spans="1:24">
      <c r="A172" s="173">
        <v>152</v>
      </c>
      <c r="B172" s="174" t="s">
        <v>422</v>
      </c>
      <c r="C172" s="175" t="s">
        <v>423</v>
      </c>
      <c r="D172" s="157" t="s">
        <v>20</v>
      </c>
      <c r="E172" s="174" t="s">
        <v>1829</v>
      </c>
      <c r="F172" s="174" t="s">
        <v>1576</v>
      </c>
      <c r="G172" s="174">
        <v>1999</v>
      </c>
      <c r="H172" s="161">
        <v>40.267194099999998</v>
      </c>
      <c r="I172" s="161">
        <v>-86.134901900000003</v>
      </c>
      <c r="J172" s="174" t="s">
        <v>49</v>
      </c>
      <c r="K172" s="174" t="s">
        <v>1710</v>
      </c>
      <c r="L172" s="174" t="s">
        <v>1937</v>
      </c>
      <c r="M172" s="176" t="s">
        <v>1937</v>
      </c>
      <c r="N172" s="174" t="s">
        <v>29</v>
      </c>
      <c r="O172" s="174" t="s">
        <v>427</v>
      </c>
      <c r="P172" s="178"/>
      <c r="Q172" s="178"/>
      <c r="R172" s="178"/>
      <c r="S172" s="178" t="s">
        <v>1713</v>
      </c>
      <c r="T172" s="178"/>
      <c r="U172" s="178"/>
      <c r="V172" s="178"/>
      <c r="W172" s="178"/>
      <c r="X172" s="178"/>
    </row>
    <row r="173" spans="1:24">
      <c r="A173" s="173">
        <v>153</v>
      </c>
      <c r="B173" s="174" t="s">
        <v>422</v>
      </c>
      <c r="C173" s="175" t="s">
        <v>423</v>
      </c>
      <c r="D173" s="157" t="s">
        <v>20</v>
      </c>
      <c r="E173" s="174" t="s">
        <v>1829</v>
      </c>
      <c r="F173" s="174" t="s">
        <v>1576</v>
      </c>
      <c r="G173" s="174">
        <v>1999</v>
      </c>
      <c r="H173" s="161">
        <v>40.267194099999998</v>
      </c>
      <c r="I173" s="161">
        <v>-86.134901900000003</v>
      </c>
      <c r="J173" s="174" t="s">
        <v>49</v>
      </c>
      <c r="K173" s="174" t="s">
        <v>1710</v>
      </c>
      <c r="L173" s="174" t="s">
        <v>1938</v>
      </c>
      <c r="M173" s="176" t="s">
        <v>1938</v>
      </c>
      <c r="N173" s="174" t="s">
        <v>29</v>
      </c>
      <c r="O173" s="174" t="s">
        <v>427</v>
      </c>
      <c r="P173" s="178"/>
      <c r="Q173" s="178"/>
      <c r="R173" s="178"/>
      <c r="S173" s="178" t="s">
        <v>1713</v>
      </c>
      <c r="T173" s="178"/>
      <c r="U173" s="178"/>
      <c r="V173" s="178"/>
      <c r="W173" s="178"/>
      <c r="X173" s="178"/>
    </row>
    <row r="174" spans="1:24">
      <c r="A174" s="173">
        <v>154</v>
      </c>
      <c r="B174" s="174" t="s">
        <v>422</v>
      </c>
      <c r="C174" s="175" t="s">
        <v>423</v>
      </c>
      <c r="D174" s="157" t="s">
        <v>20</v>
      </c>
      <c r="E174" s="174" t="s">
        <v>1829</v>
      </c>
      <c r="F174" s="174" t="s">
        <v>1576</v>
      </c>
      <c r="G174" s="174">
        <v>1999</v>
      </c>
      <c r="H174" s="161">
        <v>40.267194099999998</v>
      </c>
      <c r="I174" s="161">
        <v>-86.134901900000003</v>
      </c>
      <c r="J174" s="174" t="s">
        <v>49</v>
      </c>
      <c r="K174" s="174" t="s">
        <v>1710</v>
      </c>
      <c r="L174" s="174" t="s">
        <v>1939</v>
      </c>
      <c r="M174" s="176" t="s">
        <v>1939</v>
      </c>
      <c r="N174" s="174" t="s">
        <v>29</v>
      </c>
      <c r="O174" s="174" t="s">
        <v>427</v>
      </c>
      <c r="P174" s="178"/>
      <c r="Q174" s="178"/>
      <c r="R174" s="178"/>
      <c r="S174" s="178" t="s">
        <v>1713</v>
      </c>
      <c r="T174" s="178"/>
      <c r="U174" s="178"/>
      <c r="V174" s="178"/>
      <c r="W174" s="178"/>
      <c r="X174" s="178"/>
    </row>
    <row r="175" spans="1:24">
      <c r="A175" s="173">
        <v>155</v>
      </c>
      <c r="B175" s="174" t="s">
        <v>422</v>
      </c>
      <c r="C175" s="175" t="s">
        <v>423</v>
      </c>
      <c r="D175" s="157" t="s">
        <v>20</v>
      </c>
      <c r="E175" s="174" t="s">
        <v>1829</v>
      </c>
      <c r="F175" s="174" t="s">
        <v>1576</v>
      </c>
      <c r="G175" s="174">
        <v>2000</v>
      </c>
      <c r="H175" s="161">
        <v>40.267194099999998</v>
      </c>
      <c r="I175" s="161">
        <v>-86.134901900000003</v>
      </c>
      <c r="J175" s="174" t="s">
        <v>49</v>
      </c>
      <c r="K175" s="174" t="s">
        <v>1710</v>
      </c>
      <c r="L175" s="174" t="s">
        <v>1940</v>
      </c>
      <c r="M175" s="176" t="s">
        <v>1940</v>
      </c>
      <c r="N175" s="174" t="s">
        <v>29</v>
      </c>
      <c r="O175" s="174" t="s">
        <v>427</v>
      </c>
      <c r="P175" s="178"/>
      <c r="Q175" s="178"/>
      <c r="R175" s="178"/>
      <c r="S175" s="178" t="s">
        <v>1713</v>
      </c>
      <c r="T175" s="178"/>
      <c r="U175" s="178"/>
      <c r="V175" s="178"/>
      <c r="W175" s="178"/>
      <c r="X175" s="178"/>
    </row>
    <row r="176" spans="1:24">
      <c r="A176" s="173">
        <v>156</v>
      </c>
      <c r="B176" s="174" t="s">
        <v>422</v>
      </c>
      <c r="C176" s="175" t="s">
        <v>423</v>
      </c>
      <c r="D176" s="157" t="s">
        <v>20</v>
      </c>
      <c r="E176" s="174" t="s">
        <v>1829</v>
      </c>
      <c r="F176" s="174" t="s">
        <v>1576</v>
      </c>
      <c r="G176" s="174">
        <v>2000</v>
      </c>
      <c r="H176" s="161">
        <v>40.267194099999998</v>
      </c>
      <c r="I176" s="161">
        <v>-86.134901900000003</v>
      </c>
      <c r="J176" s="174" t="s">
        <v>49</v>
      </c>
      <c r="K176" s="174" t="s">
        <v>1710</v>
      </c>
      <c r="L176" s="174" t="s">
        <v>1941</v>
      </c>
      <c r="M176" s="176" t="s">
        <v>1941</v>
      </c>
      <c r="N176" s="174" t="s">
        <v>29</v>
      </c>
      <c r="O176" s="174" t="s">
        <v>427</v>
      </c>
      <c r="P176" s="178"/>
      <c r="Q176" s="178"/>
      <c r="R176" s="178"/>
      <c r="S176" s="178" t="s">
        <v>1713</v>
      </c>
      <c r="T176" s="178"/>
      <c r="U176" s="178"/>
      <c r="V176" s="178"/>
      <c r="W176" s="178"/>
      <c r="X176" s="178"/>
    </row>
    <row r="177" spans="1:24">
      <c r="A177" s="173">
        <v>157</v>
      </c>
      <c r="B177" s="174" t="s">
        <v>422</v>
      </c>
      <c r="C177" s="175" t="s">
        <v>423</v>
      </c>
      <c r="D177" s="157" t="s">
        <v>20</v>
      </c>
      <c r="E177" s="174" t="s">
        <v>1829</v>
      </c>
      <c r="F177" s="174" t="s">
        <v>1576</v>
      </c>
      <c r="G177" s="174">
        <v>2000</v>
      </c>
      <c r="H177" s="161">
        <v>40.267194099999998</v>
      </c>
      <c r="I177" s="161">
        <v>-86.134901900000003</v>
      </c>
      <c r="J177" s="174" t="s">
        <v>49</v>
      </c>
      <c r="K177" s="174" t="s">
        <v>1710</v>
      </c>
      <c r="L177" s="174" t="s">
        <v>1942</v>
      </c>
      <c r="M177" s="176" t="s">
        <v>1942</v>
      </c>
      <c r="N177" s="174" t="s">
        <v>29</v>
      </c>
      <c r="O177" s="174" t="s">
        <v>427</v>
      </c>
      <c r="P177" s="178"/>
      <c r="Q177" s="178"/>
      <c r="R177" s="178"/>
      <c r="S177" s="178" t="s">
        <v>1713</v>
      </c>
      <c r="T177" s="178"/>
      <c r="U177" s="178"/>
      <c r="V177" s="178"/>
      <c r="W177" s="178"/>
      <c r="X177" s="178"/>
    </row>
    <row r="178" spans="1:24">
      <c r="A178" s="173">
        <v>158</v>
      </c>
      <c r="B178" s="174" t="s">
        <v>422</v>
      </c>
      <c r="C178" s="175" t="s">
        <v>423</v>
      </c>
      <c r="D178" s="157" t="s">
        <v>20</v>
      </c>
      <c r="E178" s="174" t="s">
        <v>1829</v>
      </c>
      <c r="F178" s="174" t="s">
        <v>1576</v>
      </c>
      <c r="G178" s="174">
        <v>2000</v>
      </c>
      <c r="H178" s="161">
        <v>40.267194099999998</v>
      </c>
      <c r="I178" s="161">
        <v>-86.134901900000003</v>
      </c>
      <c r="J178" s="174" t="s">
        <v>49</v>
      </c>
      <c r="K178" s="174" t="s">
        <v>1710</v>
      </c>
      <c r="L178" s="174" t="s">
        <v>1943</v>
      </c>
      <c r="M178" s="176" t="s">
        <v>1943</v>
      </c>
      <c r="N178" s="174" t="s">
        <v>29</v>
      </c>
      <c r="O178" s="174" t="s">
        <v>427</v>
      </c>
      <c r="P178" s="178"/>
      <c r="Q178" s="178"/>
      <c r="R178" s="178"/>
      <c r="S178" s="178" t="s">
        <v>1713</v>
      </c>
      <c r="T178" s="178"/>
      <c r="U178" s="178"/>
      <c r="V178" s="178"/>
      <c r="W178" s="178"/>
      <c r="X178" s="178"/>
    </row>
    <row r="179" spans="1:24">
      <c r="A179" s="173">
        <v>159</v>
      </c>
      <c r="B179" s="174" t="s">
        <v>422</v>
      </c>
      <c r="C179" s="175" t="s">
        <v>423</v>
      </c>
      <c r="D179" s="157" t="s">
        <v>20</v>
      </c>
      <c r="E179" s="174" t="s">
        <v>1829</v>
      </c>
      <c r="F179" s="174" t="s">
        <v>1576</v>
      </c>
      <c r="G179" s="174">
        <v>2000</v>
      </c>
      <c r="H179" s="161">
        <v>40.267194099999998</v>
      </c>
      <c r="I179" s="161">
        <v>-86.134901900000003</v>
      </c>
      <c r="J179" s="174" t="s">
        <v>49</v>
      </c>
      <c r="K179" s="174" t="s">
        <v>1710</v>
      </c>
      <c r="L179" s="174" t="s">
        <v>1944</v>
      </c>
      <c r="M179" s="176" t="s">
        <v>1944</v>
      </c>
      <c r="N179" s="174" t="s">
        <v>29</v>
      </c>
      <c r="O179" s="174" t="s">
        <v>427</v>
      </c>
      <c r="P179" s="178"/>
      <c r="Q179" s="178"/>
      <c r="R179" s="178"/>
      <c r="S179" s="178" t="s">
        <v>1713</v>
      </c>
      <c r="T179" s="178"/>
      <c r="U179" s="178"/>
      <c r="V179" s="178"/>
      <c r="W179" s="178"/>
      <c r="X179" s="178"/>
    </row>
    <row r="180" spans="1:24">
      <c r="A180" s="173">
        <v>160</v>
      </c>
      <c r="B180" s="174" t="s">
        <v>422</v>
      </c>
      <c r="C180" s="175" t="s">
        <v>423</v>
      </c>
      <c r="D180" s="157" t="s">
        <v>20</v>
      </c>
      <c r="E180" s="174" t="s">
        <v>1829</v>
      </c>
      <c r="F180" s="174" t="s">
        <v>1576</v>
      </c>
      <c r="G180" s="174">
        <v>2000</v>
      </c>
      <c r="H180" s="161">
        <v>40.267194099999998</v>
      </c>
      <c r="I180" s="161">
        <v>-86.134901900000003</v>
      </c>
      <c r="J180" s="174" t="s">
        <v>49</v>
      </c>
      <c r="K180" s="174" t="s">
        <v>1710</v>
      </c>
      <c r="L180" s="174" t="s">
        <v>1945</v>
      </c>
      <c r="M180" s="176" t="s">
        <v>1945</v>
      </c>
      <c r="N180" s="174" t="s">
        <v>29</v>
      </c>
      <c r="O180" s="174" t="s">
        <v>427</v>
      </c>
      <c r="P180" s="178"/>
      <c r="Q180" s="178"/>
      <c r="R180" s="178"/>
      <c r="S180" s="178" t="s">
        <v>1713</v>
      </c>
      <c r="T180" s="178"/>
      <c r="U180" s="178"/>
      <c r="V180" s="178"/>
      <c r="W180" s="178"/>
      <c r="X180" s="178"/>
    </row>
    <row r="181" spans="1:24">
      <c r="A181" s="173">
        <v>161</v>
      </c>
      <c r="B181" s="174" t="s">
        <v>422</v>
      </c>
      <c r="C181" s="175" t="s">
        <v>423</v>
      </c>
      <c r="D181" s="157" t="s">
        <v>20</v>
      </c>
      <c r="E181" s="174" t="s">
        <v>1829</v>
      </c>
      <c r="F181" s="174" t="s">
        <v>1576</v>
      </c>
      <c r="G181" s="174">
        <v>2000</v>
      </c>
      <c r="H181" s="161">
        <v>40.267194099999998</v>
      </c>
      <c r="I181" s="161">
        <v>-86.134901900000003</v>
      </c>
      <c r="J181" s="174" t="s">
        <v>49</v>
      </c>
      <c r="K181" s="174" t="s">
        <v>1710</v>
      </c>
      <c r="L181" s="174" t="s">
        <v>1946</v>
      </c>
      <c r="M181" s="176" t="s">
        <v>1946</v>
      </c>
      <c r="N181" s="174" t="s">
        <v>29</v>
      </c>
      <c r="O181" s="174" t="s">
        <v>427</v>
      </c>
      <c r="P181" s="178"/>
      <c r="Q181" s="178"/>
      <c r="R181" s="178"/>
      <c r="S181" s="178" t="s">
        <v>1713</v>
      </c>
      <c r="T181" s="178"/>
      <c r="U181" s="178"/>
      <c r="V181" s="178"/>
      <c r="W181" s="178"/>
      <c r="X181" s="178"/>
    </row>
    <row r="182" spans="1:24">
      <c r="A182" s="173">
        <v>162</v>
      </c>
      <c r="B182" s="174" t="s">
        <v>422</v>
      </c>
      <c r="C182" s="175" t="s">
        <v>423</v>
      </c>
      <c r="D182" s="157" t="s">
        <v>20</v>
      </c>
      <c r="E182" s="174" t="s">
        <v>1947</v>
      </c>
      <c r="F182" s="174" t="s">
        <v>1576</v>
      </c>
      <c r="G182" s="174">
        <v>2000</v>
      </c>
      <c r="H182" s="161">
        <v>39.011901999999999</v>
      </c>
      <c r="I182" s="161">
        <v>-98.484246499999998</v>
      </c>
      <c r="J182" s="174" t="s">
        <v>49</v>
      </c>
      <c r="K182" s="174" t="s">
        <v>1710</v>
      </c>
      <c r="L182" s="174" t="s">
        <v>1948</v>
      </c>
      <c r="M182" s="176" t="s">
        <v>1948</v>
      </c>
      <c r="N182" s="174" t="s">
        <v>29</v>
      </c>
      <c r="O182" s="174" t="s">
        <v>427</v>
      </c>
      <c r="P182" s="178"/>
      <c r="Q182" s="178"/>
      <c r="R182" s="178"/>
      <c r="S182" s="178" t="s">
        <v>1713</v>
      </c>
      <c r="T182" s="178"/>
      <c r="U182" s="178"/>
      <c r="V182" s="178"/>
      <c r="W182" s="178"/>
      <c r="X182" s="178"/>
    </row>
    <row r="183" spans="1:24">
      <c r="A183" s="173">
        <v>163</v>
      </c>
      <c r="B183" s="174" t="s">
        <v>19</v>
      </c>
      <c r="C183" s="175" t="s">
        <v>423</v>
      </c>
      <c r="D183" s="157" t="s">
        <v>20</v>
      </c>
      <c r="E183" s="174" t="s">
        <v>1949</v>
      </c>
      <c r="F183" s="174" t="s">
        <v>1576</v>
      </c>
      <c r="G183" s="174">
        <v>2000</v>
      </c>
      <c r="H183" s="161">
        <v>46.729553000000003</v>
      </c>
      <c r="I183" s="161">
        <v>-94.685899800000001</v>
      </c>
      <c r="J183" s="174" t="s">
        <v>49</v>
      </c>
      <c r="K183" s="174" t="s">
        <v>1710</v>
      </c>
      <c r="L183" s="174" t="s">
        <v>1950</v>
      </c>
      <c r="M183" s="176" t="s">
        <v>1950</v>
      </c>
      <c r="N183" s="174" t="s">
        <v>29</v>
      </c>
      <c r="O183" s="174" t="s">
        <v>427</v>
      </c>
      <c r="P183" s="178"/>
      <c r="Q183" s="178"/>
      <c r="R183" s="178"/>
      <c r="S183" s="178" t="s">
        <v>1713</v>
      </c>
      <c r="T183" s="178"/>
      <c r="U183" s="178"/>
      <c r="V183" s="178"/>
      <c r="W183" s="178"/>
      <c r="X183" s="178"/>
    </row>
    <row r="184" spans="1:24">
      <c r="A184" s="173">
        <v>164</v>
      </c>
      <c r="B184" s="174" t="s">
        <v>19</v>
      </c>
      <c r="C184" s="175" t="s">
        <v>423</v>
      </c>
      <c r="D184" s="157" t="s">
        <v>20</v>
      </c>
      <c r="E184" s="174" t="s">
        <v>1949</v>
      </c>
      <c r="F184" s="174" t="s">
        <v>1576</v>
      </c>
      <c r="G184" s="174">
        <v>2000</v>
      </c>
      <c r="H184" s="161">
        <v>46.729553000000003</v>
      </c>
      <c r="I184" s="161">
        <v>-94.685899800000001</v>
      </c>
      <c r="J184" s="174" t="s">
        <v>49</v>
      </c>
      <c r="K184" s="174" t="s">
        <v>1710</v>
      </c>
      <c r="L184" s="174" t="s">
        <v>1951</v>
      </c>
      <c r="M184" s="176" t="s">
        <v>1951</v>
      </c>
      <c r="N184" s="174" t="s">
        <v>29</v>
      </c>
      <c r="O184" s="174" t="s">
        <v>427</v>
      </c>
      <c r="P184" s="178"/>
      <c r="Q184" s="178"/>
      <c r="R184" s="178"/>
      <c r="S184" s="178" t="s">
        <v>1713</v>
      </c>
      <c r="T184" s="178"/>
      <c r="U184" s="178"/>
      <c r="V184" s="178"/>
      <c r="W184" s="178"/>
      <c r="X184" s="178"/>
    </row>
    <row r="185" spans="1:24">
      <c r="A185" s="173">
        <v>165</v>
      </c>
      <c r="B185" s="174" t="s">
        <v>19</v>
      </c>
      <c r="C185" s="175" t="s">
        <v>423</v>
      </c>
      <c r="D185" s="157" t="s">
        <v>20</v>
      </c>
      <c r="E185" s="174" t="s">
        <v>1949</v>
      </c>
      <c r="F185" s="174" t="s">
        <v>1576</v>
      </c>
      <c r="G185" s="174">
        <v>2000</v>
      </c>
      <c r="H185" s="161">
        <v>46.729553000000003</v>
      </c>
      <c r="I185" s="161">
        <v>-94.685899800000001</v>
      </c>
      <c r="J185" s="174" t="s">
        <v>49</v>
      </c>
      <c r="K185" s="174" t="s">
        <v>1710</v>
      </c>
      <c r="L185" s="174" t="s">
        <v>1952</v>
      </c>
      <c r="M185" s="176" t="s">
        <v>1952</v>
      </c>
      <c r="N185" s="174" t="s">
        <v>29</v>
      </c>
      <c r="O185" s="174" t="s">
        <v>427</v>
      </c>
      <c r="P185" s="178"/>
      <c r="Q185" s="178"/>
      <c r="R185" s="178"/>
      <c r="S185" s="178" t="s">
        <v>1713</v>
      </c>
      <c r="T185" s="178"/>
      <c r="U185" s="178"/>
      <c r="V185" s="178"/>
      <c r="W185" s="178"/>
      <c r="X185" s="178"/>
    </row>
    <row r="186" spans="1:24">
      <c r="A186" s="173">
        <v>166</v>
      </c>
      <c r="B186" s="174" t="s">
        <v>19</v>
      </c>
      <c r="C186" s="175" t="s">
        <v>423</v>
      </c>
      <c r="D186" s="157" t="s">
        <v>20</v>
      </c>
      <c r="E186" s="174" t="s">
        <v>1949</v>
      </c>
      <c r="F186" s="174" t="s">
        <v>1576</v>
      </c>
      <c r="G186" s="174">
        <v>2000</v>
      </c>
      <c r="H186" s="161">
        <v>46.729553000000003</v>
      </c>
      <c r="I186" s="161">
        <v>-94.685899800000001</v>
      </c>
      <c r="J186" s="174" t="s">
        <v>49</v>
      </c>
      <c r="K186" s="174" t="s">
        <v>1710</v>
      </c>
      <c r="L186" s="174" t="s">
        <v>1953</v>
      </c>
      <c r="M186" s="176" t="s">
        <v>1953</v>
      </c>
      <c r="N186" s="174" t="s">
        <v>29</v>
      </c>
      <c r="O186" s="174" t="s">
        <v>427</v>
      </c>
      <c r="P186" s="178"/>
      <c r="Q186" s="178"/>
      <c r="R186" s="178"/>
      <c r="S186" s="178" t="s">
        <v>1713</v>
      </c>
      <c r="T186" s="178"/>
      <c r="U186" s="178"/>
      <c r="V186" s="178"/>
      <c r="W186" s="178"/>
      <c r="X186" s="178"/>
    </row>
    <row r="187" spans="1:24">
      <c r="A187" s="173">
        <v>167</v>
      </c>
      <c r="B187" s="174" t="s">
        <v>19</v>
      </c>
      <c r="C187" s="175" t="s">
        <v>423</v>
      </c>
      <c r="D187" s="157" t="s">
        <v>20</v>
      </c>
      <c r="E187" s="174" t="s">
        <v>1949</v>
      </c>
      <c r="F187" s="174" t="s">
        <v>1576</v>
      </c>
      <c r="G187" s="174">
        <v>2000</v>
      </c>
      <c r="H187" s="161">
        <v>46.729553000000003</v>
      </c>
      <c r="I187" s="161">
        <v>-94.685899800000001</v>
      </c>
      <c r="J187" s="174" t="s">
        <v>49</v>
      </c>
      <c r="K187" s="174" t="s">
        <v>1710</v>
      </c>
      <c r="L187" s="174" t="s">
        <v>1954</v>
      </c>
      <c r="M187" s="176" t="s">
        <v>1954</v>
      </c>
      <c r="N187" s="174" t="s">
        <v>29</v>
      </c>
      <c r="O187" s="174" t="s">
        <v>427</v>
      </c>
      <c r="P187" s="178"/>
      <c r="Q187" s="178"/>
      <c r="R187" s="178"/>
      <c r="S187" s="178" t="s">
        <v>1955</v>
      </c>
      <c r="T187" s="178" t="s">
        <v>1731</v>
      </c>
      <c r="U187" s="178" t="s">
        <v>1956</v>
      </c>
      <c r="V187" s="178"/>
      <c r="W187" s="178"/>
      <c r="X187" s="178"/>
    </row>
    <row r="188" spans="1:24">
      <c r="A188" s="173">
        <v>168</v>
      </c>
      <c r="B188" s="174" t="s">
        <v>19</v>
      </c>
      <c r="C188" s="175" t="s">
        <v>423</v>
      </c>
      <c r="D188" s="157" t="s">
        <v>20</v>
      </c>
      <c r="E188" s="174" t="s">
        <v>1949</v>
      </c>
      <c r="F188" s="174" t="s">
        <v>1576</v>
      </c>
      <c r="G188" s="174">
        <v>2000</v>
      </c>
      <c r="H188" s="161">
        <v>46.729553000000003</v>
      </c>
      <c r="I188" s="161">
        <v>-94.685899800000001</v>
      </c>
      <c r="J188" s="174" t="s">
        <v>49</v>
      </c>
      <c r="K188" s="174" t="s">
        <v>1710</v>
      </c>
      <c r="L188" s="174" t="s">
        <v>1957</v>
      </c>
      <c r="M188" s="176" t="s">
        <v>1957</v>
      </c>
      <c r="N188" s="174" t="s">
        <v>29</v>
      </c>
      <c r="O188" s="174" t="s">
        <v>427</v>
      </c>
      <c r="P188" s="178"/>
      <c r="Q188" s="178"/>
      <c r="R188" s="178"/>
      <c r="S188" s="178" t="s">
        <v>1955</v>
      </c>
      <c r="T188" s="178" t="s">
        <v>1731</v>
      </c>
      <c r="U188" s="178" t="s">
        <v>1956</v>
      </c>
      <c r="V188" s="178"/>
      <c r="W188" s="178"/>
      <c r="X188" s="178"/>
    </row>
    <row r="189" spans="1:24">
      <c r="A189" s="173">
        <v>169</v>
      </c>
      <c r="B189" s="174" t="s">
        <v>422</v>
      </c>
      <c r="C189" s="175" t="s">
        <v>423</v>
      </c>
      <c r="D189" s="157" t="s">
        <v>20</v>
      </c>
      <c r="E189" s="174" t="s">
        <v>1949</v>
      </c>
      <c r="F189" s="174" t="s">
        <v>1576</v>
      </c>
      <c r="G189" s="174">
        <v>2000</v>
      </c>
      <c r="H189" s="161">
        <v>46.729553000000003</v>
      </c>
      <c r="I189" s="161">
        <v>-94.685899800000001</v>
      </c>
      <c r="J189" s="174" t="s">
        <v>49</v>
      </c>
      <c r="K189" s="174" t="s">
        <v>1710</v>
      </c>
      <c r="L189" s="174" t="s">
        <v>1958</v>
      </c>
      <c r="M189" s="176" t="s">
        <v>1958</v>
      </c>
      <c r="N189" s="174" t="s">
        <v>29</v>
      </c>
      <c r="O189" s="174" t="s">
        <v>427</v>
      </c>
      <c r="P189" s="178"/>
      <c r="Q189" s="178"/>
      <c r="R189" s="178"/>
      <c r="S189" s="178" t="s">
        <v>1713</v>
      </c>
      <c r="T189" s="178"/>
      <c r="U189" s="178"/>
      <c r="V189" s="178"/>
      <c r="W189" s="178"/>
      <c r="X189" s="178"/>
    </row>
    <row r="190" spans="1:24">
      <c r="A190" s="173">
        <v>170</v>
      </c>
      <c r="B190" s="174" t="s">
        <v>422</v>
      </c>
      <c r="C190" s="175" t="s">
        <v>423</v>
      </c>
      <c r="D190" s="157" t="s">
        <v>20</v>
      </c>
      <c r="E190" s="174" t="s">
        <v>1949</v>
      </c>
      <c r="F190" s="174" t="s">
        <v>1576</v>
      </c>
      <c r="G190" s="174">
        <v>2000</v>
      </c>
      <c r="H190" s="161">
        <v>46.729553000000003</v>
      </c>
      <c r="I190" s="161">
        <v>-94.685899800000001</v>
      </c>
      <c r="J190" s="174" t="s">
        <v>49</v>
      </c>
      <c r="K190" s="174" t="s">
        <v>1710</v>
      </c>
      <c r="L190" s="174" t="s">
        <v>1959</v>
      </c>
      <c r="M190" s="176" t="s">
        <v>1959</v>
      </c>
      <c r="N190" s="174" t="s">
        <v>29</v>
      </c>
      <c r="O190" s="174" t="s">
        <v>427</v>
      </c>
      <c r="P190" s="178"/>
      <c r="Q190" s="178"/>
      <c r="R190" s="178"/>
      <c r="S190" s="178" t="s">
        <v>1713</v>
      </c>
      <c r="T190" s="178"/>
      <c r="U190" s="178"/>
      <c r="V190" s="178"/>
      <c r="W190" s="178"/>
      <c r="X190" s="178"/>
    </row>
    <row r="191" spans="1:24">
      <c r="A191" s="173">
        <v>171</v>
      </c>
      <c r="B191" s="174" t="s">
        <v>422</v>
      </c>
      <c r="C191" s="175" t="s">
        <v>423</v>
      </c>
      <c r="D191" s="157" t="s">
        <v>20</v>
      </c>
      <c r="E191" s="174" t="s">
        <v>1949</v>
      </c>
      <c r="F191" s="174" t="s">
        <v>1576</v>
      </c>
      <c r="G191" s="174">
        <v>2000</v>
      </c>
      <c r="H191" s="161">
        <v>46.729553000000003</v>
      </c>
      <c r="I191" s="161">
        <v>-94.685899800000001</v>
      </c>
      <c r="J191" s="174" t="s">
        <v>49</v>
      </c>
      <c r="K191" s="174" t="s">
        <v>1710</v>
      </c>
      <c r="L191" s="174" t="s">
        <v>1960</v>
      </c>
      <c r="M191" s="176" t="s">
        <v>1960</v>
      </c>
      <c r="N191" s="174" t="s">
        <v>29</v>
      </c>
      <c r="O191" s="174" t="s">
        <v>427</v>
      </c>
      <c r="P191" s="178"/>
      <c r="Q191" s="178"/>
      <c r="R191" s="178"/>
      <c r="S191" s="178" t="s">
        <v>1713</v>
      </c>
      <c r="T191" s="178"/>
      <c r="U191" s="178"/>
      <c r="V191" s="178"/>
      <c r="W191" s="178"/>
      <c r="X191" s="178"/>
    </row>
    <row r="192" spans="1:24">
      <c r="A192" s="173">
        <v>172</v>
      </c>
      <c r="B192" s="174" t="s">
        <v>422</v>
      </c>
      <c r="C192" s="175" t="s">
        <v>423</v>
      </c>
      <c r="D192" s="157" t="s">
        <v>20</v>
      </c>
      <c r="E192" s="174" t="s">
        <v>1949</v>
      </c>
      <c r="F192" s="174" t="s">
        <v>1576</v>
      </c>
      <c r="G192" s="174">
        <v>2000</v>
      </c>
      <c r="H192" s="161">
        <v>46.729553000000003</v>
      </c>
      <c r="I192" s="161">
        <v>-94.685899800000001</v>
      </c>
      <c r="J192" s="174" t="s">
        <v>49</v>
      </c>
      <c r="K192" s="174" t="s">
        <v>1710</v>
      </c>
      <c r="L192" s="174" t="s">
        <v>1961</v>
      </c>
      <c r="M192" s="176" t="s">
        <v>1961</v>
      </c>
      <c r="N192" s="174" t="s">
        <v>29</v>
      </c>
      <c r="O192" s="174" t="s">
        <v>427</v>
      </c>
      <c r="P192" s="178"/>
      <c r="Q192" s="178"/>
      <c r="R192" s="178"/>
      <c r="S192" s="178" t="s">
        <v>1713</v>
      </c>
      <c r="T192" s="178"/>
      <c r="U192" s="178"/>
      <c r="V192" s="178"/>
      <c r="W192" s="178"/>
      <c r="X192" s="178"/>
    </row>
    <row r="193" spans="1:24">
      <c r="A193" s="173">
        <v>173</v>
      </c>
      <c r="B193" s="174" t="s">
        <v>422</v>
      </c>
      <c r="C193" s="175" t="s">
        <v>423</v>
      </c>
      <c r="D193" s="157" t="s">
        <v>20</v>
      </c>
      <c r="E193" s="174" t="s">
        <v>1949</v>
      </c>
      <c r="F193" s="174" t="s">
        <v>1576</v>
      </c>
      <c r="G193" s="174">
        <v>2000</v>
      </c>
      <c r="H193" s="161">
        <v>46.729553000000003</v>
      </c>
      <c r="I193" s="161">
        <v>-94.685899800000001</v>
      </c>
      <c r="J193" s="174" t="s">
        <v>49</v>
      </c>
      <c r="K193" s="174" t="s">
        <v>1710</v>
      </c>
      <c r="L193" s="174" t="s">
        <v>1962</v>
      </c>
      <c r="M193" s="176" t="s">
        <v>1962</v>
      </c>
      <c r="N193" s="174" t="s">
        <v>29</v>
      </c>
      <c r="O193" s="174" t="s">
        <v>427</v>
      </c>
      <c r="P193" s="178"/>
      <c r="Q193" s="178"/>
      <c r="R193" s="178"/>
      <c r="S193" s="178" t="s">
        <v>1713</v>
      </c>
      <c r="T193" s="178"/>
      <c r="U193" s="178"/>
      <c r="V193" s="178"/>
      <c r="W193" s="178"/>
      <c r="X193" s="178"/>
    </row>
    <row r="194" spans="1:24">
      <c r="A194" s="173">
        <v>174</v>
      </c>
      <c r="B194" s="174" t="s">
        <v>422</v>
      </c>
      <c r="C194" s="175" t="s">
        <v>423</v>
      </c>
      <c r="D194" s="157" t="s">
        <v>20</v>
      </c>
      <c r="E194" s="174" t="s">
        <v>1949</v>
      </c>
      <c r="F194" s="174" t="s">
        <v>1576</v>
      </c>
      <c r="G194" s="174">
        <v>2000</v>
      </c>
      <c r="H194" s="161">
        <v>46.729553000000003</v>
      </c>
      <c r="I194" s="161">
        <v>-94.685899800000001</v>
      </c>
      <c r="J194" s="174" t="s">
        <v>49</v>
      </c>
      <c r="K194" s="174" t="s">
        <v>1710</v>
      </c>
      <c r="L194" s="174" t="s">
        <v>1963</v>
      </c>
      <c r="M194" s="176" t="s">
        <v>1963</v>
      </c>
      <c r="N194" s="174" t="s">
        <v>29</v>
      </c>
      <c r="O194" s="174" t="s">
        <v>427</v>
      </c>
      <c r="P194" s="178"/>
      <c r="Q194" s="178"/>
      <c r="R194" s="178"/>
      <c r="S194" s="178" t="s">
        <v>1713</v>
      </c>
      <c r="T194" s="178"/>
      <c r="U194" s="178"/>
      <c r="V194" s="178"/>
      <c r="W194" s="178"/>
      <c r="X194" s="178"/>
    </row>
    <row r="195" spans="1:24">
      <c r="A195" s="173">
        <v>175</v>
      </c>
      <c r="B195" s="174" t="s">
        <v>422</v>
      </c>
      <c r="C195" s="175" t="s">
        <v>423</v>
      </c>
      <c r="D195" s="157" t="s">
        <v>20</v>
      </c>
      <c r="E195" s="174" t="s">
        <v>1949</v>
      </c>
      <c r="F195" s="174" t="s">
        <v>1576</v>
      </c>
      <c r="G195" s="174">
        <v>2000</v>
      </c>
      <c r="H195" s="161">
        <v>46.729553000000003</v>
      </c>
      <c r="I195" s="161">
        <v>-94.685899800000001</v>
      </c>
      <c r="J195" s="174" t="s">
        <v>49</v>
      </c>
      <c r="K195" s="174" t="s">
        <v>1710</v>
      </c>
      <c r="L195" s="174" t="s">
        <v>1964</v>
      </c>
      <c r="M195" s="176" t="s">
        <v>1964</v>
      </c>
      <c r="N195" s="174" t="s">
        <v>29</v>
      </c>
      <c r="O195" s="174" t="s">
        <v>427</v>
      </c>
      <c r="P195" s="178"/>
      <c r="Q195" s="178"/>
      <c r="R195" s="178"/>
      <c r="S195" s="178" t="s">
        <v>1713</v>
      </c>
      <c r="T195" s="178"/>
      <c r="U195" s="178"/>
      <c r="V195" s="178"/>
      <c r="W195" s="178"/>
      <c r="X195" s="178"/>
    </row>
    <row r="196" spans="1:24">
      <c r="A196" s="173">
        <v>176</v>
      </c>
      <c r="B196" s="174" t="s">
        <v>422</v>
      </c>
      <c r="C196" s="175" t="s">
        <v>423</v>
      </c>
      <c r="D196" s="157" t="s">
        <v>20</v>
      </c>
      <c r="E196" s="174" t="s">
        <v>1949</v>
      </c>
      <c r="F196" s="174" t="s">
        <v>1576</v>
      </c>
      <c r="G196" s="174">
        <v>2000</v>
      </c>
      <c r="H196" s="161">
        <v>46.729553000000003</v>
      </c>
      <c r="I196" s="161">
        <v>-94.685899800000001</v>
      </c>
      <c r="J196" s="174" t="s">
        <v>49</v>
      </c>
      <c r="K196" s="174" t="s">
        <v>1710</v>
      </c>
      <c r="L196" s="174" t="s">
        <v>1965</v>
      </c>
      <c r="M196" s="176" t="s">
        <v>1965</v>
      </c>
      <c r="N196" s="174" t="s">
        <v>29</v>
      </c>
      <c r="O196" s="174" t="s">
        <v>427</v>
      </c>
      <c r="P196" s="178"/>
      <c r="Q196" s="178"/>
      <c r="R196" s="178"/>
      <c r="S196" s="178" t="s">
        <v>1713</v>
      </c>
      <c r="T196" s="178"/>
      <c r="U196" s="178"/>
      <c r="V196" s="178"/>
      <c r="W196" s="178"/>
      <c r="X196" s="178"/>
    </row>
    <row r="197" spans="1:24">
      <c r="A197" s="173">
        <v>177</v>
      </c>
      <c r="B197" s="174" t="s">
        <v>422</v>
      </c>
      <c r="C197" s="175" t="s">
        <v>423</v>
      </c>
      <c r="D197" s="157" t="s">
        <v>20</v>
      </c>
      <c r="E197" s="174" t="s">
        <v>1949</v>
      </c>
      <c r="F197" s="174" t="s">
        <v>1576</v>
      </c>
      <c r="G197" s="174">
        <v>2000</v>
      </c>
      <c r="H197" s="161">
        <v>46.729553000000003</v>
      </c>
      <c r="I197" s="161">
        <v>-94.685899800000001</v>
      </c>
      <c r="J197" s="174" t="s">
        <v>49</v>
      </c>
      <c r="K197" s="174" t="s">
        <v>1710</v>
      </c>
      <c r="L197" s="174" t="s">
        <v>1966</v>
      </c>
      <c r="M197" s="176" t="s">
        <v>1966</v>
      </c>
      <c r="N197" s="174" t="s">
        <v>29</v>
      </c>
      <c r="O197" s="174" t="s">
        <v>427</v>
      </c>
      <c r="P197" s="178"/>
      <c r="Q197" s="178"/>
      <c r="R197" s="178"/>
      <c r="S197" s="178" t="s">
        <v>1713</v>
      </c>
      <c r="T197" s="178"/>
      <c r="U197" s="178"/>
      <c r="V197" s="178"/>
      <c r="W197" s="178"/>
      <c r="X197" s="178"/>
    </row>
    <row r="198" spans="1:24">
      <c r="A198" s="173">
        <v>178</v>
      </c>
      <c r="B198" s="174" t="s">
        <v>422</v>
      </c>
      <c r="C198" s="175" t="s">
        <v>423</v>
      </c>
      <c r="D198" s="157" t="s">
        <v>20</v>
      </c>
      <c r="E198" s="174" t="s">
        <v>1949</v>
      </c>
      <c r="F198" s="174" t="s">
        <v>1576</v>
      </c>
      <c r="G198" s="174">
        <v>2000</v>
      </c>
      <c r="H198" s="161">
        <v>46.729553000000003</v>
      </c>
      <c r="I198" s="161">
        <v>-94.685899800000001</v>
      </c>
      <c r="J198" s="174" t="s">
        <v>49</v>
      </c>
      <c r="K198" s="174" t="s">
        <v>1710</v>
      </c>
      <c r="L198" s="174" t="s">
        <v>1967</v>
      </c>
      <c r="M198" s="176" t="s">
        <v>1967</v>
      </c>
      <c r="N198" s="174" t="s">
        <v>29</v>
      </c>
      <c r="O198" s="174" t="s">
        <v>427</v>
      </c>
      <c r="P198" s="178"/>
      <c r="Q198" s="178"/>
      <c r="R198" s="178"/>
      <c r="S198" s="178" t="s">
        <v>1713</v>
      </c>
      <c r="T198" s="178"/>
      <c r="U198" s="178"/>
      <c r="V198" s="178"/>
      <c r="W198" s="178"/>
      <c r="X198" s="178"/>
    </row>
    <row r="199" spans="1:24">
      <c r="A199" s="173">
        <v>179</v>
      </c>
      <c r="B199" s="174" t="s">
        <v>422</v>
      </c>
      <c r="C199" s="175" t="s">
        <v>423</v>
      </c>
      <c r="D199" s="157" t="s">
        <v>20</v>
      </c>
      <c r="E199" s="174" t="s">
        <v>1949</v>
      </c>
      <c r="F199" s="174" t="s">
        <v>1576</v>
      </c>
      <c r="G199" s="174">
        <v>2000</v>
      </c>
      <c r="H199" s="161">
        <v>46.729553000000003</v>
      </c>
      <c r="I199" s="161">
        <v>-94.685899800000001</v>
      </c>
      <c r="J199" s="174" t="s">
        <v>49</v>
      </c>
      <c r="K199" s="174" t="s">
        <v>1710</v>
      </c>
      <c r="L199" s="174" t="s">
        <v>1968</v>
      </c>
      <c r="M199" s="176" t="s">
        <v>1968</v>
      </c>
      <c r="N199" s="174" t="s">
        <v>29</v>
      </c>
      <c r="O199" s="174" t="s">
        <v>427</v>
      </c>
      <c r="P199" s="178"/>
      <c r="Q199" s="178"/>
      <c r="R199" s="178"/>
      <c r="S199" s="178" t="s">
        <v>1713</v>
      </c>
      <c r="T199" s="178"/>
      <c r="U199" s="178"/>
      <c r="V199" s="178"/>
      <c r="W199" s="178"/>
      <c r="X199" s="178"/>
    </row>
    <row r="200" spans="1:24">
      <c r="A200" s="173">
        <v>180</v>
      </c>
      <c r="B200" s="174" t="s">
        <v>422</v>
      </c>
      <c r="C200" s="175" t="s">
        <v>423</v>
      </c>
      <c r="D200" s="157" t="s">
        <v>20</v>
      </c>
      <c r="E200" s="174" t="s">
        <v>1949</v>
      </c>
      <c r="F200" s="174" t="s">
        <v>1576</v>
      </c>
      <c r="G200" s="174">
        <v>2000</v>
      </c>
      <c r="H200" s="161">
        <v>46.729553000000003</v>
      </c>
      <c r="I200" s="161">
        <v>-94.685899800000001</v>
      </c>
      <c r="J200" s="174" t="s">
        <v>49</v>
      </c>
      <c r="K200" s="174" t="s">
        <v>1710</v>
      </c>
      <c r="L200" s="174" t="s">
        <v>1969</v>
      </c>
      <c r="M200" s="176" t="s">
        <v>1969</v>
      </c>
      <c r="N200" s="174" t="s">
        <v>29</v>
      </c>
      <c r="O200" s="174" t="s">
        <v>427</v>
      </c>
      <c r="P200" s="178"/>
      <c r="Q200" s="178"/>
      <c r="R200" s="178"/>
      <c r="S200" s="178" t="s">
        <v>1713</v>
      </c>
      <c r="T200" s="178"/>
      <c r="U200" s="178"/>
      <c r="V200" s="178"/>
      <c r="W200" s="178"/>
      <c r="X200" s="178"/>
    </row>
    <row r="201" spans="1:24">
      <c r="A201" s="173">
        <v>181</v>
      </c>
      <c r="B201" s="174" t="s">
        <v>422</v>
      </c>
      <c r="C201" s="175" t="s">
        <v>423</v>
      </c>
      <c r="D201" s="157" t="s">
        <v>20</v>
      </c>
      <c r="E201" s="174" t="s">
        <v>1949</v>
      </c>
      <c r="F201" s="174" t="s">
        <v>1576</v>
      </c>
      <c r="G201" s="174">
        <v>2000</v>
      </c>
      <c r="H201" s="161">
        <v>46.729553000000003</v>
      </c>
      <c r="I201" s="161">
        <v>-94.685899800000001</v>
      </c>
      <c r="J201" s="174" t="s">
        <v>49</v>
      </c>
      <c r="K201" s="174" t="s">
        <v>1710</v>
      </c>
      <c r="L201" s="174" t="s">
        <v>1970</v>
      </c>
      <c r="M201" s="176" t="s">
        <v>1970</v>
      </c>
      <c r="N201" s="174" t="s">
        <v>29</v>
      </c>
      <c r="O201" s="174" t="s">
        <v>427</v>
      </c>
      <c r="P201" s="178"/>
      <c r="Q201" s="178"/>
      <c r="R201" s="178"/>
      <c r="S201" s="178" t="s">
        <v>1713</v>
      </c>
      <c r="T201" s="178"/>
      <c r="U201" s="178"/>
      <c r="V201" s="178"/>
      <c r="W201" s="178"/>
      <c r="X201" s="178"/>
    </row>
    <row r="202" spans="1:24">
      <c r="A202" s="173">
        <v>182</v>
      </c>
      <c r="B202" s="174" t="s">
        <v>422</v>
      </c>
      <c r="C202" s="175" t="s">
        <v>423</v>
      </c>
      <c r="D202" s="174" t="s">
        <v>1778</v>
      </c>
      <c r="E202" s="174" t="s">
        <v>1949</v>
      </c>
      <c r="F202" s="174" t="s">
        <v>1576</v>
      </c>
      <c r="G202" s="174">
        <v>2000</v>
      </c>
      <c r="H202" s="161">
        <v>46.729553000000003</v>
      </c>
      <c r="I202" s="161">
        <v>-94.685899800000001</v>
      </c>
      <c r="J202" s="174" t="s">
        <v>49</v>
      </c>
      <c r="K202" s="174" t="s">
        <v>1710</v>
      </c>
      <c r="L202" s="174" t="s">
        <v>1971</v>
      </c>
      <c r="M202" s="176" t="s">
        <v>1971</v>
      </c>
      <c r="N202" s="174" t="s">
        <v>29</v>
      </c>
      <c r="O202" s="174" t="s">
        <v>427</v>
      </c>
      <c r="P202" s="178"/>
      <c r="Q202" s="178"/>
      <c r="R202" s="178"/>
      <c r="S202" s="178" t="s">
        <v>1713</v>
      </c>
      <c r="T202" s="178"/>
      <c r="U202" s="178"/>
      <c r="V202" s="178"/>
      <c r="W202" s="178"/>
      <c r="X202" s="178"/>
    </row>
    <row r="203" spans="1:24">
      <c r="A203" s="173">
        <v>183</v>
      </c>
      <c r="B203" s="174" t="s">
        <v>422</v>
      </c>
      <c r="C203" s="175" t="s">
        <v>423</v>
      </c>
      <c r="D203" s="174" t="s">
        <v>1778</v>
      </c>
      <c r="E203" s="174" t="s">
        <v>1949</v>
      </c>
      <c r="F203" s="174" t="s">
        <v>1576</v>
      </c>
      <c r="G203" s="174">
        <v>2000</v>
      </c>
      <c r="H203" s="161">
        <v>46.729553000000003</v>
      </c>
      <c r="I203" s="161">
        <v>-94.685899800000001</v>
      </c>
      <c r="J203" s="174" t="s">
        <v>49</v>
      </c>
      <c r="K203" s="174" t="s">
        <v>1710</v>
      </c>
      <c r="L203" s="174" t="s">
        <v>1972</v>
      </c>
      <c r="M203" s="176" t="s">
        <v>1972</v>
      </c>
      <c r="N203" s="174" t="s">
        <v>29</v>
      </c>
      <c r="O203" s="174" t="s">
        <v>427</v>
      </c>
      <c r="P203" s="178"/>
      <c r="Q203" s="178"/>
      <c r="R203" s="178"/>
      <c r="S203" s="178" t="s">
        <v>1713</v>
      </c>
      <c r="T203" s="178"/>
      <c r="U203" s="178"/>
      <c r="V203" s="178"/>
      <c r="W203" s="178"/>
      <c r="X203" s="178"/>
    </row>
    <row r="204" spans="1:24">
      <c r="A204" s="173">
        <v>184</v>
      </c>
      <c r="B204" s="174" t="s">
        <v>422</v>
      </c>
      <c r="C204" s="175" t="s">
        <v>423</v>
      </c>
      <c r="D204" s="174" t="s">
        <v>1778</v>
      </c>
      <c r="E204" s="174" t="s">
        <v>1949</v>
      </c>
      <c r="F204" s="174" t="s">
        <v>1576</v>
      </c>
      <c r="G204" s="174">
        <v>2000</v>
      </c>
      <c r="H204" s="161">
        <v>46.729553000000003</v>
      </c>
      <c r="I204" s="161">
        <v>-94.685899800000001</v>
      </c>
      <c r="J204" s="174" t="s">
        <v>49</v>
      </c>
      <c r="K204" s="174" t="s">
        <v>1710</v>
      </c>
      <c r="L204" s="174" t="s">
        <v>1973</v>
      </c>
      <c r="M204" s="176" t="s">
        <v>1973</v>
      </c>
      <c r="N204" s="174" t="s">
        <v>29</v>
      </c>
      <c r="O204" s="174" t="s">
        <v>427</v>
      </c>
      <c r="P204" s="178"/>
      <c r="Q204" s="178"/>
      <c r="R204" s="178"/>
      <c r="S204" s="178" t="s">
        <v>1713</v>
      </c>
      <c r="T204" s="178"/>
      <c r="U204" s="178"/>
      <c r="V204" s="178"/>
      <c r="W204" s="178"/>
      <c r="X204" s="178"/>
    </row>
    <row r="205" spans="1:24">
      <c r="A205" s="173">
        <v>185</v>
      </c>
      <c r="B205" s="174" t="s">
        <v>422</v>
      </c>
      <c r="C205" s="175" t="s">
        <v>423</v>
      </c>
      <c r="D205" s="174" t="s">
        <v>1778</v>
      </c>
      <c r="E205" s="174" t="s">
        <v>1949</v>
      </c>
      <c r="F205" s="174" t="s">
        <v>1576</v>
      </c>
      <c r="G205" s="174">
        <v>2000</v>
      </c>
      <c r="H205" s="161">
        <v>46.729553000000003</v>
      </c>
      <c r="I205" s="161">
        <v>-94.685899800000001</v>
      </c>
      <c r="J205" s="174" t="s">
        <v>49</v>
      </c>
      <c r="K205" s="174" t="s">
        <v>1710</v>
      </c>
      <c r="L205" s="174" t="s">
        <v>1974</v>
      </c>
      <c r="M205" s="176" t="s">
        <v>1974</v>
      </c>
      <c r="N205" s="174" t="s">
        <v>29</v>
      </c>
      <c r="O205" s="174" t="s">
        <v>427</v>
      </c>
      <c r="P205" s="178"/>
      <c r="Q205" s="178"/>
      <c r="R205" s="178"/>
      <c r="S205" s="178" t="s">
        <v>1713</v>
      </c>
      <c r="T205" s="178"/>
      <c r="U205" s="178"/>
      <c r="V205" s="178"/>
      <c r="W205" s="178"/>
      <c r="X205" s="178"/>
    </row>
    <row r="206" spans="1:24">
      <c r="A206" s="173">
        <v>186</v>
      </c>
      <c r="B206" s="174" t="s">
        <v>422</v>
      </c>
      <c r="C206" s="175" t="s">
        <v>423</v>
      </c>
      <c r="D206" s="174" t="s">
        <v>1778</v>
      </c>
      <c r="E206" s="174" t="s">
        <v>1949</v>
      </c>
      <c r="F206" s="174" t="s">
        <v>1576</v>
      </c>
      <c r="G206" s="174">
        <v>2000</v>
      </c>
      <c r="H206" s="161">
        <v>46.729553000000003</v>
      </c>
      <c r="I206" s="161">
        <v>-94.685899800000001</v>
      </c>
      <c r="J206" s="174" t="s">
        <v>49</v>
      </c>
      <c r="K206" s="174" t="s">
        <v>1710</v>
      </c>
      <c r="L206" s="174" t="s">
        <v>1975</v>
      </c>
      <c r="M206" s="176" t="s">
        <v>1975</v>
      </c>
      <c r="N206" s="174" t="s">
        <v>29</v>
      </c>
      <c r="O206" s="174" t="s">
        <v>427</v>
      </c>
      <c r="P206" s="178"/>
      <c r="Q206" s="178"/>
      <c r="R206" s="178"/>
      <c r="S206" s="178" t="s">
        <v>1713</v>
      </c>
      <c r="T206" s="178"/>
      <c r="U206" s="178"/>
      <c r="V206" s="178"/>
      <c r="W206" s="178"/>
      <c r="X206" s="178"/>
    </row>
    <row r="207" spans="1:24">
      <c r="A207" s="173">
        <v>187</v>
      </c>
      <c r="B207" s="174" t="s">
        <v>422</v>
      </c>
      <c r="C207" s="175" t="s">
        <v>423</v>
      </c>
      <c r="D207" s="174" t="s">
        <v>1778</v>
      </c>
      <c r="E207" s="174" t="s">
        <v>1949</v>
      </c>
      <c r="F207" s="174" t="s">
        <v>1576</v>
      </c>
      <c r="G207" s="174">
        <v>2000</v>
      </c>
      <c r="H207" s="161">
        <v>46.729553000000003</v>
      </c>
      <c r="I207" s="161">
        <v>-94.685899800000001</v>
      </c>
      <c r="J207" s="174" t="s">
        <v>49</v>
      </c>
      <c r="K207" s="174" t="s">
        <v>1710</v>
      </c>
      <c r="L207" s="174" t="s">
        <v>1976</v>
      </c>
      <c r="M207" s="176" t="s">
        <v>1976</v>
      </c>
      <c r="N207" s="174" t="s">
        <v>29</v>
      </c>
      <c r="O207" s="174" t="s">
        <v>427</v>
      </c>
      <c r="P207" s="178"/>
      <c r="Q207" s="178"/>
      <c r="R207" s="178"/>
      <c r="S207" s="178" t="s">
        <v>1713</v>
      </c>
      <c r="T207" s="178"/>
      <c r="U207" s="178"/>
      <c r="V207" s="178"/>
      <c r="W207" s="178"/>
      <c r="X207" s="178"/>
    </row>
    <row r="208" spans="1:24">
      <c r="A208" s="173">
        <v>188</v>
      </c>
      <c r="B208" s="174" t="s">
        <v>422</v>
      </c>
      <c r="C208" s="175" t="s">
        <v>423</v>
      </c>
      <c r="D208" s="174" t="s">
        <v>1778</v>
      </c>
      <c r="E208" s="174" t="s">
        <v>1949</v>
      </c>
      <c r="F208" s="174" t="s">
        <v>1576</v>
      </c>
      <c r="G208" s="174">
        <v>2000</v>
      </c>
      <c r="H208" s="161">
        <v>46.729553000000003</v>
      </c>
      <c r="I208" s="161">
        <v>-94.685899800000001</v>
      </c>
      <c r="J208" s="174" t="s">
        <v>49</v>
      </c>
      <c r="K208" s="174" t="s">
        <v>1710</v>
      </c>
      <c r="L208" s="174" t="s">
        <v>1977</v>
      </c>
      <c r="M208" s="176" t="s">
        <v>1977</v>
      </c>
      <c r="N208" s="174" t="s">
        <v>29</v>
      </c>
      <c r="O208" s="174" t="s">
        <v>427</v>
      </c>
      <c r="P208" s="178"/>
      <c r="Q208" s="178"/>
      <c r="R208" s="178"/>
      <c r="S208" s="178" t="s">
        <v>1713</v>
      </c>
      <c r="T208" s="178"/>
      <c r="U208" s="178"/>
      <c r="V208" s="178"/>
      <c r="W208" s="178"/>
      <c r="X208" s="178"/>
    </row>
    <row r="209" spans="1:24">
      <c r="A209" s="173">
        <v>189</v>
      </c>
      <c r="B209" s="174" t="s">
        <v>422</v>
      </c>
      <c r="C209" s="175" t="s">
        <v>423</v>
      </c>
      <c r="D209" s="174" t="s">
        <v>1778</v>
      </c>
      <c r="E209" s="174" t="s">
        <v>1949</v>
      </c>
      <c r="F209" s="174" t="s">
        <v>1576</v>
      </c>
      <c r="G209" s="174">
        <v>2000</v>
      </c>
      <c r="H209" s="161">
        <v>46.729553000000003</v>
      </c>
      <c r="I209" s="161">
        <v>-94.685899800000001</v>
      </c>
      <c r="J209" s="174" t="s">
        <v>49</v>
      </c>
      <c r="K209" s="174" t="s">
        <v>1710</v>
      </c>
      <c r="L209" s="174" t="s">
        <v>1978</v>
      </c>
      <c r="M209" s="176" t="s">
        <v>1978</v>
      </c>
      <c r="N209" s="174" t="s">
        <v>29</v>
      </c>
      <c r="O209" s="174" t="s">
        <v>427</v>
      </c>
      <c r="P209" s="178"/>
      <c r="Q209" s="178"/>
      <c r="R209" s="178"/>
      <c r="S209" s="178" t="s">
        <v>1713</v>
      </c>
      <c r="T209" s="178"/>
      <c r="U209" s="178"/>
      <c r="V209" s="178"/>
      <c r="W209" s="178"/>
      <c r="X209" s="178"/>
    </row>
    <row r="210" spans="1:24">
      <c r="A210" s="173">
        <v>190</v>
      </c>
      <c r="B210" s="174" t="s">
        <v>422</v>
      </c>
      <c r="C210" s="175" t="s">
        <v>423</v>
      </c>
      <c r="D210" s="174" t="s">
        <v>1778</v>
      </c>
      <c r="E210" s="174" t="s">
        <v>1949</v>
      </c>
      <c r="F210" s="174" t="s">
        <v>1576</v>
      </c>
      <c r="G210" s="174">
        <v>2000</v>
      </c>
      <c r="H210" s="161">
        <v>46.729553000000003</v>
      </c>
      <c r="I210" s="161">
        <v>-94.685899800000001</v>
      </c>
      <c r="J210" s="174" t="s">
        <v>49</v>
      </c>
      <c r="K210" s="174" t="s">
        <v>1710</v>
      </c>
      <c r="L210" s="174" t="s">
        <v>1979</v>
      </c>
      <c r="M210" s="176" t="s">
        <v>1979</v>
      </c>
      <c r="N210" s="174" t="s">
        <v>29</v>
      </c>
      <c r="O210" s="174" t="s">
        <v>427</v>
      </c>
      <c r="P210" s="178"/>
      <c r="Q210" s="178"/>
      <c r="R210" s="178"/>
      <c r="S210" s="178" t="s">
        <v>1713</v>
      </c>
      <c r="T210" s="178"/>
      <c r="U210" s="178"/>
      <c r="V210" s="178"/>
      <c r="W210" s="178"/>
      <c r="X210" s="178"/>
    </row>
    <row r="211" spans="1:24">
      <c r="A211" s="173">
        <v>191</v>
      </c>
      <c r="B211" s="174" t="s">
        <v>422</v>
      </c>
      <c r="C211" s="175" t="s">
        <v>423</v>
      </c>
      <c r="D211" s="174" t="s">
        <v>1778</v>
      </c>
      <c r="E211" s="174" t="s">
        <v>1949</v>
      </c>
      <c r="F211" s="174" t="s">
        <v>1576</v>
      </c>
      <c r="G211" s="174">
        <v>2000</v>
      </c>
      <c r="H211" s="161">
        <v>46.729553000000003</v>
      </c>
      <c r="I211" s="161">
        <v>-94.685899800000001</v>
      </c>
      <c r="J211" s="174" t="s">
        <v>49</v>
      </c>
      <c r="K211" s="174" t="s">
        <v>1710</v>
      </c>
      <c r="L211" s="174" t="s">
        <v>1980</v>
      </c>
      <c r="M211" s="176" t="s">
        <v>1980</v>
      </c>
      <c r="N211" s="174" t="s">
        <v>29</v>
      </c>
      <c r="O211" s="174" t="s">
        <v>427</v>
      </c>
      <c r="P211" s="178"/>
      <c r="Q211" s="178"/>
      <c r="R211" s="178"/>
      <c r="S211" s="178" t="s">
        <v>1713</v>
      </c>
      <c r="T211" s="178"/>
      <c r="U211" s="178"/>
      <c r="V211" s="178"/>
      <c r="W211" s="178"/>
      <c r="X211" s="178"/>
    </row>
    <row r="212" spans="1:24">
      <c r="A212" s="173">
        <v>192</v>
      </c>
      <c r="B212" s="174" t="s">
        <v>422</v>
      </c>
      <c r="C212" s="175" t="s">
        <v>423</v>
      </c>
      <c r="D212" s="174" t="s">
        <v>1778</v>
      </c>
      <c r="E212" s="174" t="s">
        <v>1949</v>
      </c>
      <c r="F212" s="174" t="s">
        <v>1576</v>
      </c>
      <c r="G212" s="174">
        <v>2000</v>
      </c>
      <c r="H212" s="161">
        <v>46.729553000000003</v>
      </c>
      <c r="I212" s="161">
        <v>-94.685899800000001</v>
      </c>
      <c r="J212" s="174" t="s">
        <v>49</v>
      </c>
      <c r="K212" s="174" t="s">
        <v>1710</v>
      </c>
      <c r="L212" s="174" t="s">
        <v>1981</v>
      </c>
      <c r="M212" s="176" t="s">
        <v>1981</v>
      </c>
      <c r="N212" s="174" t="s">
        <v>29</v>
      </c>
      <c r="O212" s="174" t="s">
        <v>427</v>
      </c>
      <c r="P212" s="178"/>
      <c r="Q212" s="178"/>
      <c r="R212" s="178"/>
      <c r="S212" s="178" t="s">
        <v>1713</v>
      </c>
      <c r="T212" s="178"/>
      <c r="U212" s="178"/>
      <c r="V212" s="178"/>
      <c r="W212" s="178"/>
      <c r="X212" s="178"/>
    </row>
    <row r="213" spans="1:24">
      <c r="A213" s="173">
        <v>193</v>
      </c>
      <c r="B213" s="174" t="s">
        <v>422</v>
      </c>
      <c r="C213" s="175" t="s">
        <v>423</v>
      </c>
      <c r="D213" s="174" t="s">
        <v>1778</v>
      </c>
      <c r="E213" s="174" t="s">
        <v>1949</v>
      </c>
      <c r="F213" s="174" t="s">
        <v>1576</v>
      </c>
      <c r="G213" s="174">
        <v>2000</v>
      </c>
      <c r="H213" s="161">
        <v>46.729553000000003</v>
      </c>
      <c r="I213" s="161">
        <v>-94.685899800000001</v>
      </c>
      <c r="J213" s="174" t="s">
        <v>49</v>
      </c>
      <c r="K213" s="174" t="s">
        <v>1710</v>
      </c>
      <c r="L213" s="174" t="s">
        <v>1982</v>
      </c>
      <c r="M213" s="176" t="s">
        <v>1982</v>
      </c>
      <c r="N213" s="174" t="s">
        <v>29</v>
      </c>
      <c r="O213" s="174" t="s">
        <v>427</v>
      </c>
      <c r="P213" s="178"/>
      <c r="Q213" s="178"/>
      <c r="R213" s="178"/>
      <c r="S213" s="178" t="s">
        <v>1713</v>
      </c>
      <c r="T213" s="178"/>
      <c r="U213" s="178"/>
      <c r="V213" s="178"/>
      <c r="W213" s="178"/>
      <c r="X213" s="178"/>
    </row>
    <row r="214" spans="1:24">
      <c r="A214" s="173">
        <v>194</v>
      </c>
      <c r="B214" s="174" t="s">
        <v>422</v>
      </c>
      <c r="C214" s="175" t="s">
        <v>423</v>
      </c>
      <c r="D214" s="174" t="s">
        <v>1778</v>
      </c>
      <c r="E214" s="174" t="s">
        <v>1949</v>
      </c>
      <c r="F214" s="174" t="s">
        <v>1576</v>
      </c>
      <c r="G214" s="174">
        <v>2000</v>
      </c>
      <c r="H214" s="161">
        <v>46.729553000000003</v>
      </c>
      <c r="I214" s="161">
        <v>-94.685899800000001</v>
      </c>
      <c r="J214" s="174" t="s">
        <v>49</v>
      </c>
      <c r="K214" s="174" t="s">
        <v>1710</v>
      </c>
      <c r="L214" s="174" t="s">
        <v>1983</v>
      </c>
      <c r="M214" s="176" t="s">
        <v>1983</v>
      </c>
      <c r="N214" s="174" t="s">
        <v>29</v>
      </c>
      <c r="O214" s="174" t="s">
        <v>427</v>
      </c>
      <c r="P214" s="178"/>
      <c r="Q214" s="178"/>
      <c r="R214" s="178"/>
      <c r="S214" s="178" t="s">
        <v>1713</v>
      </c>
      <c r="T214" s="178"/>
      <c r="U214" s="178"/>
      <c r="V214" s="178"/>
      <c r="W214" s="178"/>
      <c r="X214" s="178"/>
    </row>
    <row r="215" spans="1:24">
      <c r="A215" s="173">
        <v>195</v>
      </c>
      <c r="B215" s="174" t="s">
        <v>422</v>
      </c>
      <c r="C215" s="175" t="s">
        <v>423</v>
      </c>
      <c r="D215" s="174" t="s">
        <v>1778</v>
      </c>
      <c r="E215" s="174" t="s">
        <v>1949</v>
      </c>
      <c r="F215" s="174" t="s">
        <v>1576</v>
      </c>
      <c r="G215" s="174">
        <v>2000</v>
      </c>
      <c r="H215" s="161">
        <v>46.729553000000003</v>
      </c>
      <c r="I215" s="161">
        <v>-94.685899800000001</v>
      </c>
      <c r="J215" s="174" t="s">
        <v>49</v>
      </c>
      <c r="K215" s="174" t="s">
        <v>1710</v>
      </c>
      <c r="L215" s="174" t="s">
        <v>1984</v>
      </c>
      <c r="M215" s="176" t="s">
        <v>1984</v>
      </c>
      <c r="N215" s="174" t="s">
        <v>29</v>
      </c>
      <c r="O215" s="174" t="s">
        <v>427</v>
      </c>
      <c r="P215" s="178"/>
      <c r="Q215" s="178"/>
      <c r="R215" s="178"/>
      <c r="S215" s="178" t="s">
        <v>1713</v>
      </c>
      <c r="T215" s="178"/>
      <c r="U215" s="178"/>
      <c r="V215" s="178"/>
      <c r="W215" s="178"/>
      <c r="X215" s="178"/>
    </row>
    <row r="216" spans="1:24">
      <c r="A216" s="173">
        <v>196</v>
      </c>
      <c r="B216" s="174" t="s">
        <v>422</v>
      </c>
      <c r="C216" s="175" t="s">
        <v>423</v>
      </c>
      <c r="D216" s="174" t="s">
        <v>1778</v>
      </c>
      <c r="E216" s="174" t="s">
        <v>1949</v>
      </c>
      <c r="F216" s="174" t="s">
        <v>1576</v>
      </c>
      <c r="G216" s="174">
        <v>2000</v>
      </c>
      <c r="H216" s="161">
        <v>46.729553000000003</v>
      </c>
      <c r="I216" s="161">
        <v>-94.685899800000001</v>
      </c>
      <c r="J216" s="174" t="s">
        <v>49</v>
      </c>
      <c r="K216" s="174" t="s">
        <v>1710</v>
      </c>
      <c r="L216" s="174" t="s">
        <v>1985</v>
      </c>
      <c r="M216" s="176" t="s">
        <v>1985</v>
      </c>
      <c r="N216" s="174" t="s">
        <v>29</v>
      </c>
      <c r="O216" s="174" t="s">
        <v>427</v>
      </c>
      <c r="P216" s="178"/>
      <c r="Q216" s="178"/>
      <c r="R216" s="178"/>
      <c r="S216" s="178" t="s">
        <v>1713</v>
      </c>
      <c r="T216" s="178"/>
      <c r="U216" s="178"/>
      <c r="V216" s="178"/>
      <c r="W216" s="178"/>
      <c r="X216" s="178"/>
    </row>
    <row r="217" spans="1:24">
      <c r="A217" s="173">
        <v>197</v>
      </c>
      <c r="B217" s="174" t="s">
        <v>422</v>
      </c>
      <c r="C217" s="175" t="s">
        <v>423</v>
      </c>
      <c r="D217" s="174" t="s">
        <v>1778</v>
      </c>
      <c r="E217" s="174" t="s">
        <v>1949</v>
      </c>
      <c r="F217" s="174" t="s">
        <v>1576</v>
      </c>
      <c r="G217" s="174">
        <v>2000</v>
      </c>
      <c r="H217" s="161">
        <v>46.729553000000003</v>
      </c>
      <c r="I217" s="161">
        <v>-94.685899800000001</v>
      </c>
      <c r="J217" s="174" t="s">
        <v>49</v>
      </c>
      <c r="K217" s="174" t="s">
        <v>1710</v>
      </c>
      <c r="L217" s="174" t="s">
        <v>1986</v>
      </c>
      <c r="M217" s="176" t="s">
        <v>1986</v>
      </c>
      <c r="N217" s="174" t="s">
        <v>29</v>
      </c>
      <c r="O217" s="174" t="s">
        <v>427</v>
      </c>
      <c r="P217" s="178"/>
      <c r="Q217" s="178"/>
      <c r="R217" s="178"/>
      <c r="S217" s="178" t="s">
        <v>1713</v>
      </c>
      <c r="T217" s="178"/>
      <c r="U217" s="178"/>
      <c r="V217" s="178"/>
      <c r="W217" s="178"/>
      <c r="X217" s="178"/>
    </row>
    <row r="218" spans="1:24">
      <c r="A218" s="173">
        <v>198</v>
      </c>
      <c r="B218" s="174" t="s">
        <v>422</v>
      </c>
      <c r="C218" s="175" t="s">
        <v>423</v>
      </c>
      <c r="D218" s="174" t="s">
        <v>1778</v>
      </c>
      <c r="E218" s="174" t="s">
        <v>1949</v>
      </c>
      <c r="F218" s="174" t="s">
        <v>1576</v>
      </c>
      <c r="G218" s="174">
        <v>2000</v>
      </c>
      <c r="H218" s="161">
        <v>46.729553000000003</v>
      </c>
      <c r="I218" s="161">
        <v>-94.685899800000001</v>
      </c>
      <c r="J218" s="174" t="s">
        <v>49</v>
      </c>
      <c r="K218" s="174" t="s">
        <v>1710</v>
      </c>
      <c r="L218" s="174" t="s">
        <v>1987</v>
      </c>
      <c r="M218" s="176" t="s">
        <v>1987</v>
      </c>
      <c r="N218" s="174" t="s">
        <v>29</v>
      </c>
      <c r="O218" s="174" t="s">
        <v>427</v>
      </c>
      <c r="P218" s="178"/>
      <c r="Q218" s="178"/>
      <c r="R218" s="178"/>
      <c r="S218" s="178" t="s">
        <v>1713</v>
      </c>
      <c r="T218" s="178"/>
      <c r="U218" s="178"/>
      <c r="V218" s="178"/>
      <c r="W218" s="178"/>
      <c r="X218" s="178"/>
    </row>
    <row r="219" spans="1:24">
      <c r="A219" s="173">
        <v>199</v>
      </c>
      <c r="B219" s="174" t="s">
        <v>422</v>
      </c>
      <c r="C219" s="175" t="s">
        <v>423</v>
      </c>
      <c r="D219" s="174" t="s">
        <v>1778</v>
      </c>
      <c r="E219" s="174" t="s">
        <v>1949</v>
      </c>
      <c r="F219" s="174" t="s">
        <v>1576</v>
      </c>
      <c r="G219" s="174">
        <v>2000</v>
      </c>
      <c r="H219" s="161">
        <v>46.729553000000003</v>
      </c>
      <c r="I219" s="161">
        <v>-94.685899800000001</v>
      </c>
      <c r="J219" s="174" t="s">
        <v>49</v>
      </c>
      <c r="K219" s="174" t="s">
        <v>1710</v>
      </c>
      <c r="L219" s="174" t="s">
        <v>1988</v>
      </c>
      <c r="M219" s="176" t="s">
        <v>1988</v>
      </c>
      <c r="N219" s="174" t="s">
        <v>29</v>
      </c>
      <c r="O219" s="174" t="s">
        <v>427</v>
      </c>
      <c r="P219" s="178"/>
      <c r="Q219" s="178"/>
      <c r="R219" s="178"/>
      <c r="S219" s="178" t="s">
        <v>1713</v>
      </c>
      <c r="T219" s="178"/>
      <c r="U219" s="178"/>
      <c r="V219" s="178"/>
      <c r="W219" s="178"/>
      <c r="X219" s="178"/>
    </row>
    <row r="220" spans="1:24">
      <c r="A220" s="173">
        <v>200</v>
      </c>
      <c r="B220" s="174" t="s">
        <v>422</v>
      </c>
      <c r="C220" s="175" t="s">
        <v>423</v>
      </c>
      <c r="D220" s="174" t="s">
        <v>1778</v>
      </c>
      <c r="E220" s="174" t="s">
        <v>1949</v>
      </c>
      <c r="F220" s="174" t="s">
        <v>1576</v>
      </c>
      <c r="G220" s="174">
        <v>2000</v>
      </c>
      <c r="H220" s="161">
        <v>46.729553000000003</v>
      </c>
      <c r="I220" s="161">
        <v>-94.685899800000001</v>
      </c>
      <c r="J220" s="174" t="s">
        <v>49</v>
      </c>
      <c r="K220" s="174" t="s">
        <v>1710</v>
      </c>
      <c r="L220" s="174" t="s">
        <v>1989</v>
      </c>
      <c r="M220" s="176" t="s">
        <v>1989</v>
      </c>
      <c r="N220" s="174" t="s">
        <v>29</v>
      </c>
      <c r="O220" s="174" t="s">
        <v>427</v>
      </c>
      <c r="P220" s="178"/>
      <c r="Q220" s="178"/>
      <c r="R220" s="178"/>
      <c r="S220" s="178" t="s">
        <v>1713</v>
      </c>
      <c r="T220" s="178"/>
      <c r="U220" s="178"/>
      <c r="V220" s="178"/>
      <c r="W220" s="178"/>
      <c r="X220" s="178"/>
    </row>
    <row r="221" spans="1:24">
      <c r="A221" s="173">
        <v>201</v>
      </c>
      <c r="B221" s="174" t="s">
        <v>422</v>
      </c>
      <c r="C221" s="175" t="s">
        <v>423</v>
      </c>
      <c r="D221" s="174" t="s">
        <v>1778</v>
      </c>
      <c r="E221" s="174" t="s">
        <v>1949</v>
      </c>
      <c r="F221" s="174" t="s">
        <v>1576</v>
      </c>
      <c r="G221" s="174">
        <v>2000</v>
      </c>
      <c r="H221" s="161">
        <v>46.729553000000003</v>
      </c>
      <c r="I221" s="161">
        <v>-94.685899800000001</v>
      </c>
      <c r="J221" s="174" t="s">
        <v>49</v>
      </c>
      <c r="K221" s="174" t="s">
        <v>1710</v>
      </c>
      <c r="L221" s="174" t="s">
        <v>1990</v>
      </c>
      <c r="M221" s="176" t="s">
        <v>1990</v>
      </c>
      <c r="N221" s="174" t="s">
        <v>29</v>
      </c>
      <c r="O221" s="174" t="s">
        <v>427</v>
      </c>
      <c r="P221" s="178"/>
      <c r="Q221" s="178"/>
      <c r="R221" s="178"/>
      <c r="S221" s="178" t="s">
        <v>1713</v>
      </c>
      <c r="T221" s="178"/>
      <c r="U221" s="178"/>
      <c r="V221" s="178"/>
      <c r="W221" s="178"/>
      <c r="X221" s="178"/>
    </row>
    <row r="222" spans="1:24">
      <c r="A222" s="173">
        <v>202</v>
      </c>
      <c r="B222" s="174" t="s">
        <v>422</v>
      </c>
      <c r="C222" s="175" t="s">
        <v>423</v>
      </c>
      <c r="D222" s="174" t="s">
        <v>1778</v>
      </c>
      <c r="E222" s="174" t="s">
        <v>1949</v>
      </c>
      <c r="F222" s="174" t="s">
        <v>1576</v>
      </c>
      <c r="G222" s="174">
        <v>2000</v>
      </c>
      <c r="H222" s="161">
        <v>46.729553000000003</v>
      </c>
      <c r="I222" s="161">
        <v>-94.685899800000001</v>
      </c>
      <c r="J222" s="174" t="s">
        <v>49</v>
      </c>
      <c r="K222" s="174" t="s">
        <v>1710</v>
      </c>
      <c r="L222" s="174" t="s">
        <v>1991</v>
      </c>
      <c r="M222" s="176" t="s">
        <v>1991</v>
      </c>
      <c r="N222" s="174" t="s">
        <v>29</v>
      </c>
      <c r="O222" s="174" t="s">
        <v>427</v>
      </c>
      <c r="P222" s="178"/>
      <c r="Q222" s="178"/>
      <c r="R222" s="178"/>
      <c r="S222" s="178" t="s">
        <v>1713</v>
      </c>
      <c r="T222" s="178"/>
      <c r="U222" s="178"/>
      <c r="V222" s="178"/>
      <c r="W222" s="178"/>
      <c r="X222" s="178"/>
    </row>
    <row r="223" spans="1:24">
      <c r="A223" s="173">
        <v>203</v>
      </c>
      <c r="B223" s="174" t="s">
        <v>422</v>
      </c>
      <c r="C223" s="175" t="s">
        <v>423</v>
      </c>
      <c r="D223" s="174" t="s">
        <v>1778</v>
      </c>
      <c r="E223" s="174" t="s">
        <v>1949</v>
      </c>
      <c r="F223" s="174" t="s">
        <v>1576</v>
      </c>
      <c r="G223" s="174">
        <v>2000</v>
      </c>
      <c r="H223" s="161">
        <v>46.729553000000003</v>
      </c>
      <c r="I223" s="161">
        <v>-94.685899800000001</v>
      </c>
      <c r="J223" s="174" t="s">
        <v>49</v>
      </c>
      <c r="K223" s="174" t="s">
        <v>1710</v>
      </c>
      <c r="L223" s="174" t="s">
        <v>1992</v>
      </c>
      <c r="M223" s="176" t="s">
        <v>1992</v>
      </c>
      <c r="N223" s="174" t="s">
        <v>29</v>
      </c>
      <c r="O223" s="174" t="s">
        <v>427</v>
      </c>
      <c r="P223" s="178"/>
      <c r="Q223" s="178"/>
      <c r="R223" s="178"/>
      <c r="S223" s="178" t="s">
        <v>1713</v>
      </c>
      <c r="T223" s="178"/>
      <c r="U223" s="178"/>
      <c r="V223" s="178"/>
      <c r="W223" s="178"/>
      <c r="X223" s="178"/>
    </row>
    <row r="224" spans="1:24">
      <c r="A224" s="173">
        <v>204</v>
      </c>
      <c r="B224" s="174" t="s">
        <v>422</v>
      </c>
      <c r="C224" s="175" t="s">
        <v>423</v>
      </c>
      <c r="D224" s="174" t="s">
        <v>1778</v>
      </c>
      <c r="E224" s="174" t="s">
        <v>1949</v>
      </c>
      <c r="F224" s="174" t="s">
        <v>1576</v>
      </c>
      <c r="G224" s="174">
        <v>2000</v>
      </c>
      <c r="H224" s="161">
        <v>46.729553000000003</v>
      </c>
      <c r="I224" s="161">
        <v>-94.685899800000001</v>
      </c>
      <c r="J224" s="174" t="s">
        <v>49</v>
      </c>
      <c r="K224" s="174" t="s">
        <v>1710</v>
      </c>
      <c r="L224" s="174" t="s">
        <v>1993</v>
      </c>
      <c r="M224" s="176" t="s">
        <v>1993</v>
      </c>
      <c r="N224" s="174" t="s">
        <v>29</v>
      </c>
      <c r="O224" s="174" t="s">
        <v>427</v>
      </c>
      <c r="P224" s="178"/>
      <c r="Q224" s="178"/>
      <c r="R224" s="178"/>
      <c r="S224" s="178" t="s">
        <v>1713</v>
      </c>
      <c r="T224" s="178"/>
      <c r="U224" s="178"/>
      <c r="V224" s="178"/>
      <c r="W224" s="178"/>
      <c r="X224" s="178"/>
    </row>
    <row r="225" spans="1:24">
      <c r="A225" s="173">
        <v>205</v>
      </c>
      <c r="B225" s="174" t="s">
        <v>422</v>
      </c>
      <c r="C225" s="175" t="s">
        <v>423</v>
      </c>
      <c r="D225" s="174" t="s">
        <v>1778</v>
      </c>
      <c r="E225" s="174" t="s">
        <v>1949</v>
      </c>
      <c r="F225" s="174" t="s">
        <v>1576</v>
      </c>
      <c r="G225" s="174">
        <v>2000</v>
      </c>
      <c r="H225" s="161">
        <v>46.729553000000003</v>
      </c>
      <c r="I225" s="161">
        <v>-94.685899800000001</v>
      </c>
      <c r="J225" s="174" t="s">
        <v>49</v>
      </c>
      <c r="K225" s="174" t="s">
        <v>1710</v>
      </c>
      <c r="L225" s="174" t="s">
        <v>1994</v>
      </c>
      <c r="M225" s="176" t="s">
        <v>1994</v>
      </c>
      <c r="N225" s="174" t="s">
        <v>29</v>
      </c>
      <c r="O225" s="174" t="s">
        <v>427</v>
      </c>
      <c r="P225" s="178"/>
      <c r="Q225" s="178"/>
      <c r="R225" s="178"/>
      <c r="S225" s="178" t="s">
        <v>1713</v>
      </c>
      <c r="T225" s="178"/>
      <c r="U225" s="178"/>
      <c r="V225" s="178"/>
      <c r="W225" s="178"/>
      <c r="X225" s="178"/>
    </row>
    <row r="226" spans="1:24">
      <c r="A226" s="173">
        <v>206</v>
      </c>
      <c r="B226" s="174" t="s">
        <v>422</v>
      </c>
      <c r="C226" s="175" t="s">
        <v>423</v>
      </c>
      <c r="D226" s="174" t="s">
        <v>1778</v>
      </c>
      <c r="E226" s="174" t="s">
        <v>1949</v>
      </c>
      <c r="F226" s="174" t="s">
        <v>1576</v>
      </c>
      <c r="G226" s="174">
        <v>2000</v>
      </c>
      <c r="H226" s="161">
        <v>46.729553000000003</v>
      </c>
      <c r="I226" s="161">
        <v>-94.685899800000001</v>
      </c>
      <c r="J226" s="174" t="s">
        <v>49</v>
      </c>
      <c r="K226" s="174" t="s">
        <v>1710</v>
      </c>
      <c r="L226" s="174" t="s">
        <v>1995</v>
      </c>
      <c r="M226" s="176" t="s">
        <v>1995</v>
      </c>
      <c r="N226" s="174" t="s">
        <v>29</v>
      </c>
      <c r="O226" s="174" t="s">
        <v>427</v>
      </c>
      <c r="P226" s="178"/>
      <c r="Q226" s="178"/>
      <c r="R226" s="178"/>
      <c r="S226" s="178" t="s">
        <v>1713</v>
      </c>
      <c r="T226" s="178"/>
      <c r="U226" s="178"/>
      <c r="V226" s="178"/>
      <c r="W226" s="178"/>
      <c r="X226" s="178"/>
    </row>
    <row r="227" spans="1:24">
      <c r="A227" s="173">
        <v>207</v>
      </c>
      <c r="B227" s="174" t="s">
        <v>422</v>
      </c>
      <c r="C227" s="175" t="s">
        <v>423</v>
      </c>
      <c r="D227" s="174" t="s">
        <v>1778</v>
      </c>
      <c r="E227" s="174" t="s">
        <v>1949</v>
      </c>
      <c r="F227" s="174" t="s">
        <v>1576</v>
      </c>
      <c r="G227" s="174">
        <v>2000</v>
      </c>
      <c r="H227" s="161">
        <v>46.729553000000003</v>
      </c>
      <c r="I227" s="161">
        <v>-94.685899800000001</v>
      </c>
      <c r="J227" s="174" t="s">
        <v>49</v>
      </c>
      <c r="K227" s="174" t="s">
        <v>1710</v>
      </c>
      <c r="L227" s="174" t="s">
        <v>1996</v>
      </c>
      <c r="M227" s="176" t="s">
        <v>1996</v>
      </c>
      <c r="N227" s="174" t="s">
        <v>29</v>
      </c>
      <c r="O227" s="174" t="s">
        <v>427</v>
      </c>
      <c r="P227" s="178"/>
      <c r="Q227" s="178"/>
      <c r="R227" s="178"/>
      <c r="S227" s="178" t="s">
        <v>1713</v>
      </c>
      <c r="T227" s="178"/>
      <c r="U227" s="178"/>
      <c r="V227" s="178"/>
      <c r="W227" s="178"/>
      <c r="X227" s="178"/>
    </row>
    <row r="228" spans="1:24">
      <c r="A228" s="173">
        <v>208</v>
      </c>
      <c r="B228" s="174" t="s">
        <v>422</v>
      </c>
      <c r="C228" s="175" t="s">
        <v>423</v>
      </c>
      <c r="D228" s="174" t="s">
        <v>1778</v>
      </c>
      <c r="E228" s="174" t="s">
        <v>1949</v>
      </c>
      <c r="F228" s="174" t="s">
        <v>1576</v>
      </c>
      <c r="G228" s="174">
        <v>2000</v>
      </c>
      <c r="H228" s="161">
        <v>46.729553000000003</v>
      </c>
      <c r="I228" s="161">
        <v>-94.685899800000001</v>
      </c>
      <c r="J228" s="174" t="s">
        <v>49</v>
      </c>
      <c r="K228" s="174" t="s">
        <v>1710</v>
      </c>
      <c r="L228" s="174" t="s">
        <v>1997</v>
      </c>
      <c r="M228" s="176" t="s">
        <v>1997</v>
      </c>
      <c r="N228" s="174" t="s">
        <v>29</v>
      </c>
      <c r="O228" s="174" t="s">
        <v>427</v>
      </c>
      <c r="P228" s="178"/>
      <c r="Q228" s="178"/>
      <c r="R228" s="178"/>
      <c r="S228" s="178" t="s">
        <v>1713</v>
      </c>
      <c r="T228" s="178"/>
      <c r="U228" s="178"/>
      <c r="V228" s="178"/>
      <c r="W228" s="178"/>
      <c r="X228" s="178"/>
    </row>
    <row r="229" spans="1:24">
      <c r="A229" s="173">
        <v>209</v>
      </c>
      <c r="B229" s="174" t="s">
        <v>422</v>
      </c>
      <c r="C229" s="175" t="s">
        <v>423</v>
      </c>
      <c r="D229" s="174" t="s">
        <v>1778</v>
      </c>
      <c r="E229" s="174" t="s">
        <v>1949</v>
      </c>
      <c r="F229" s="174" t="s">
        <v>1576</v>
      </c>
      <c r="G229" s="174">
        <v>2000</v>
      </c>
      <c r="H229" s="161">
        <v>46.729553000000003</v>
      </c>
      <c r="I229" s="161">
        <v>-94.685899800000001</v>
      </c>
      <c r="J229" s="174" t="s">
        <v>49</v>
      </c>
      <c r="K229" s="174" t="s">
        <v>1710</v>
      </c>
      <c r="L229" s="174" t="s">
        <v>1998</v>
      </c>
      <c r="M229" s="176" t="s">
        <v>1998</v>
      </c>
      <c r="N229" s="174" t="s">
        <v>29</v>
      </c>
      <c r="O229" s="174" t="s">
        <v>427</v>
      </c>
      <c r="P229" s="178"/>
      <c r="Q229" s="178"/>
      <c r="R229" s="178"/>
      <c r="S229" s="178" t="s">
        <v>1713</v>
      </c>
      <c r="T229" s="178"/>
      <c r="U229" s="178"/>
      <c r="V229" s="178"/>
      <c r="W229" s="178"/>
      <c r="X229" s="178"/>
    </row>
    <row r="230" spans="1:24">
      <c r="A230" s="173">
        <v>210</v>
      </c>
      <c r="B230" s="174" t="s">
        <v>422</v>
      </c>
      <c r="C230" s="175" t="s">
        <v>423</v>
      </c>
      <c r="D230" s="174" t="s">
        <v>1778</v>
      </c>
      <c r="E230" s="174" t="s">
        <v>1949</v>
      </c>
      <c r="F230" s="174" t="s">
        <v>1576</v>
      </c>
      <c r="G230" s="174">
        <v>2000</v>
      </c>
      <c r="H230" s="161">
        <v>46.729553000000003</v>
      </c>
      <c r="I230" s="161">
        <v>-94.685899800000001</v>
      </c>
      <c r="J230" s="174" t="s">
        <v>49</v>
      </c>
      <c r="K230" s="174" t="s">
        <v>1710</v>
      </c>
      <c r="L230" s="174" t="s">
        <v>1999</v>
      </c>
      <c r="M230" s="176" t="s">
        <v>1999</v>
      </c>
      <c r="N230" s="174" t="s">
        <v>29</v>
      </c>
      <c r="O230" s="174" t="s">
        <v>427</v>
      </c>
      <c r="P230" s="178"/>
      <c r="Q230" s="178"/>
      <c r="R230" s="178"/>
      <c r="S230" s="178" t="s">
        <v>1713</v>
      </c>
      <c r="T230" s="178"/>
      <c r="U230" s="178"/>
      <c r="V230" s="178"/>
      <c r="W230" s="178"/>
      <c r="X230" s="178"/>
    </row>
    <row r="231" spans="1:24">
      <c r="A231" s="173">
        <v>211</v>
      </c>
      <c r="B231" s="174" t="s">
        <v>422</v>
      </c>
      <c r="C231" s="175" t="s">
        <v>423</v>
      </c>
      <c r="D231" s="174" t="s">
        <v>1778</v>
      </c>
      <c r="E231" s="174" t="s">
        <v>1949</v>
      </c>
      <c r="F231" s="174" t="s">
        <v>1576</v>
      </c>
      <c r="G231" s="174">
        <v>2000</v>
      </c>
      <c r="H231" s="161">
        <v>46.729553000000003</v>
      </c>
      <c r="I231" s="161">
        <v>-94.685899800000001</v>
      </c>
      <c r="J231" s="174" t="s">
        <v>49</v>
      </c>
      <c r="K231" s="174" t="s">
        <v>1710</v>
      </c>
      <c r="L231" s="174" t="s">
        <v>2000</v>
      </c>
      <c r="M231" s="176" t="s">
        <v>2000</v>
      </c>
      <c r="N231" s="174" t="s">
        <v>29</v>
      </c>
      <c r="O231" s="174" t="s">
        <v>427</v>
      </c>
      <c r="P231" s="178"/>
      <c r="Q231" s="178"/>
      <c r="R231" s="178"/>
      <c r="S231" s="178" t="s">
        <v>1713</v>
      </c>
      <c r="T231" s="178"/>
      <c r="U231" s="178"/>
      <c r="V231" s="178"/>
      <c r="W231" s="178"/>
      <c r="X231" s="178"/>
    </row>
    <row r="232" spans="1:24">
      <c r="A232" s="173">
        <v>212</v>
      </c>
      <c r="B232" s="174" t="s">
        <v>422</v>
      </c>
      <c r="C232" s="175" t="s">
        <v>423</v>
      </c>
      <c r="D232" s="174" t="s">
        <v>1778</v>
      </c>
      <c r="E232" s="174" t="s">
        <v>1949</v>
      </c>
      <c r="F232" s="174" t="s">
        <v>1576</v>
      </c>
      <c r="G232" s="174">
        <v>2000</v>
      </c>
      <c r="H232" s="161">
        <v>46.729553000000003</v>
      </c>
      <c r="I232" s="161">
        <v>-94.685899800000001</v>
      </c>
      <c r="J232" s="174" t="s">
        <v>49</v>
      </c>
      <c r="K232" s="174" t="s">
        <v>1710</v>
      </c>
      <c r="L232" s="174" t="s">
        <v>2001</v>
      </c>
      <c r="M232" s="176" t="s">
        <v>2001</v>
      </c>
      <c r="N232" s="174" t="s">
        <v>29</v>
      </c>
      <c r="O232" s="174" t="s">
        <v>427</v>
      </c>
      <c r="P232" s="178"/>
      <c r="Q232" s="178"/>
      <c r="R232" s="178"/>
      <c r="S232" s="178" t="s">
        <v>1713</v>
      </c>
      <c r="T232" s="178"/>
      <c r="U232" s="178"/>
      <c r="V232" s="178"/>
      <c r="W232" s="178"/>
      <c r="X232" s="178"/>
    </row>
    <row r="233" spans="1:24">
      <c r="A233" s="173">
        <v>213</v>
      </c>
      <c r="B233" s="174" t="s">
        <v>422</v>
      </c>
      <c r="C233" s="175" t="s">
        <v>423</v>
      </c>
      <c r="D233" s="174" t="s">
        <v>1778</v>
      </c>
      <c r="E233" s="174" t="s">
        <v>1949</v>
      </c>
      <c r="F233" s="174" t="s">
        <v>1576</v>
      </c>
      <c r="G233" s="174">
        <v>2000</v>
      </c>
      <c r="H233" s="161">
        <v>46.729553000000003</v>
      </c>
      <c r="I233" s="161">
        <v>-94.685899800000001</v>
      </c>
      <c r="J233" s="174" t="s">
        <v>49</v>
      </c>
      <c r="K233" s="174" t="s">
        <v>1710</v>
      </c>
      <c r="L233" s="174" t="s">
        <v>2002</v>
      </c>
      <c r="M233" s="176" t="s">
        <v>2002</v>
      </c>
      <c r="N233" s="174" t="s">
        <v>29</v>
      </c>
      <c r="O233" s="174" t="s">
        <v>427</v>
      </c>
      <c r="P233" s="178"/>
      <c r="Q233" s="178"/>
      <c r="R233" s="178"/>
      <c r="S233" s="178" t="s">
        <v>1713</v>
      </c>
      <c r="T233" s="178"/>
      <c r="U233" s="178"/>
      <c r="V233" s="178"/>
      <c r="W233" s="178"/>
      <c r="X233" s="178"/>
    </row>
    <row r="234" spans="1:24">
      <c r="A234" s="173">
        <v>214</v>
      </c>
      <c r="B234" s="174" t="s">
        <v>422</v>
      </c>
      <c r="C234" s="175" t="s">
        <v>423</v>
      </c>
      <c r="D234" s="174" t="s">
        <v>1778</v>
      </c>
      <c r="E234" s="174" t="s">
        <v>1949</v>
      </c>
      <c r="F234" s="174" t="s">
        <v>1576</v>
      </c>
      <c r="G234" s="174">
        <v>2000</v>
      </c>
      <c r="H234" s="161">
        <v>46.729553000000003</v>
      </c>
      <c r="I234" s="161">
        <v>-94.685899800000001</v>
      </c>
      <c r="J234" s="174" t="s">
        <v>49</v>
      </c>
      <c r="K234" s="174" t="s">
        <v>1710</v>
      </c>
      <c r="L234" s="174" t="s">
        <v>2003</v>
      </c>
      <c r="M234" s="176" t="s">
        <v>2003</v>
      </c>
      <c r="N234" s="174" t="s">
        <v>29</v>
      </c>
      <c r="O234" s="174" t="s">
        <v>427</v>
      </c>
      <c r="P234" s="178"/>
      <c r="Q234" s="178"/>
      <c r="R234" s="178"/>
      <c r="S234" s="178" t="s">
        <v>1713</v>
      </c>
      <c r="T234" s="178"/>
      <c r="U234" s="178"/>
      <c r="V234" s="178"/>
      <c r="W234" s="178"/>
      <c r="X234" s="178"/>
    </row>
    <row r="235" spans="1:24">
      <c r="A235" s="173">
        <v>215</v>
      </c>
      <c r="B235" s="174" t="s">
        <v>422</v>
      </c>
      <c r="C235" s="175" t="s">
        <v>423</v>
      </c>
      <c r="D235" s="174" t="s">
        <v>1778</v>
      </c>
      <c r="E235" s="174" t="s">
        <v>1949</v>
      </c>
      <c r="F235" s="174" t="s">
        <v>1576</v>
      </c>
      <c r="G235" s="174">
        <v>2000</v>
      </c>
      <c r="H235" s="161">
        <v>46.729553000000003</v>
      </c>
      <c r="I235" s="161">
        <v>-94.685899800000001</v>
      </c>
      <c r="J235" s="174" t="s">
        <v>49</v>
      </c>
      <c r="K235" s="174" t="s">
        <v>1710</v>
      </c>
      <c r="L235" s="174" t="s">
        <v>2004</v>
      </c>
      <c r="M235" s="176" t="s">
        <v>2004</v>
      </c>
      <c r="N235" s="174" t="s">
        <v>29</v>
      </c>
      <c r="O235" s="174" t="s">
        <v>427</v>
      </c>
      <c r="P235" s="178"/>
      <c r="Q235" s="178"/>
      <c r="R235" s="178"/>
      <c r="S235" s="178" t="s">
        <v>1713</v>
      </c>
      <c r="T235" s="178"/>
      <c r="U235" s="178"/>
      <c r="V235" s="178"/>
      <c r="W235" s="178"/>
      <c r="X235" s="178"/>
    </row>
    <row r="236" spans="1:24">
      <c r="A236" s="173">
        <v>216</v>
      </c>
      <c r="B236" s="174" t="s">
        <v>422</v>
      </c>
      <c r="C236" s="175" t="s">
        <v>423</v>
      </c>
      <c r="D236" s="174" t="s">
        <v>1778</v>
      </c>
      <c r="E236" s="174" t="s">
        <v>1949</v>
      </c>
      <c r="F236" s="174" t="s">
        <v>1576</v>
      </c>
      <c r="G236" s="174">
        <v>2000</v>
      </c>
      <c r="H236" s="161">
        <v>46.729553000000003</v>
      </c>
      <c r="I236" s="161">
        <v>-94.685899800000001</v>
      </c>
      <c r="J236" s="174" t="s">
        <v>49</v>
      </c>
      <c r="K236" s="174" t="s">
        <v>1710</v>
      </c>
      <c r="L236" s="174" t="s">
        <v>2005</v>
      </c>
      <c r="M236" s="180" t="s">
        <v>2006</v>
      </c>
      <c r="N236" s="174" t="s">
        <v>29</v>
      </c>
      <c r="O236" s="174" t="s">
        <v>427</v>
      </c>
      <c r="P236" s="178"/>
      <c r="Q236" s="178"/>
      <c r="R236" s="178"/>
      <c r="S236" s="178" t="s">
        <v>1713</v>
      </c>
      <c r="T236" s="178"/>
      <c r="U236" s="178"/>
      <c r="V236" s="178"/>
      <c r="W236" s="178"/>
      <c r="X236" s="178"/>
    </row>
    <row r="237" spans="1:24">
      <c r="A237" s="173">
        <v>217</v>
      </c>
      <c r="B237" s="174" t="s">
        <v>422</v>
      </c>
      <c r="C237" s="175" t="s">
        <v>423</v>
      </c>
      <c r="D237" s="174" t="s">
        <v>2007</v>
      </c>
      <c r="E237" s="174" t="s">
        <v>1949</v>
      </c>
      <c r="F237" s="174" t="s">
        <v>1576</v>
      </c>
      <c r="G237" s="174">
        <v>1999</v>
      </c>
      <c r="H237" s="161">
        <v>46.729553000000003</v>
      </c>
      <c r="I237" s="161">
        <v>-94.685899800000001</v>
      </c>
      <c r="J237" s="174" t="s">
        <v>49</v>
      </c>
      <c r="K237" s="174" t="s">
        <v>1710</v>
      </c>
      <c r="L237" s="174" t="s">
        <v>2008</v>
      </c>
      <c r="M237" s="176" t="s">
        <v>2008</v>
      </c>
      <c r="N237" s="174" t="s">
        <v>29</v>
      </c>
      <c r="O237" s="174" t="s">
        <v>427</v>
      </c>
      <c r="P237" s="178"/>
      <c r="Q237" s="178"/>
      <c r="R237" s="178"/>
      <c r="S237" s="178" t="s">
        <v>1713</v>
      </c>
      <c r="T237" s="178"/>
      <c r="U237" s="178"/>
      <c r="V237" s="178"/>
      <c r="W237" s="178"/>
      <c r="X237" s="178"/>
    </row>
    <row r="238" spans="1:24">
      <c r="A238" s="173">
        <v>218</v>
      </c>
      <c r="B238" s="174" t="s">
        <v>422</v>
      </c>
      <c r="C238" s="175" t="s">
        <v>423</v>
      </c>
      <c r="D238" s="174" t="s">
        <v>2007</v>
      </c>
      <c r="E238" s="174" t="s">
        <v>1949</v>
      </c>
      <c r="F238" s="174" t="s">
        <v>1576</v>
      </c>
      <c r="G238" s="174">
        <v>1999</v>
      </c>
      <c r="H238" s="161">
        <v>46.729553000000003</v>
      </c>
      <c r="I238" s="161">
        <v>-94.685899800000001</v>
      </c>
      <c r="J238" s="174" t="s">
        <v>49</v>
      </c>
      <c r="K238" s="174" t="s">
        <v>1710</v>
      </c>
      <c r="L238" s="174" t="s">
        <v>2009</v>
      </c>
      <c r="M238" s="176" t="s">
        <v>2009</v>
      </c>
      <c r="N238" s="174" t="s">
        <v>29</v>
      </c>
      <c r="O238" s="174" t="s">
        <v>427</v>
      </c>
      <c r="P238" s="178"/>
      <c r="Q238" s="178"/>
      <c r="R238" s="178"/>
      <c r="S238" s="178" t="s">
        <v>1713</v>
      </c>
      <c r="T238" s="178"/>
      <c r="U238" s="178"/>
      <c r="V238" s="178"/>
      <c r="W238" s="178"/>
      <c r="X238" s="178"/>
    </row>
    <row r="239" spans="1:24">
      <c r="A239" s="173">
        <v>219</v>
      </c>
      <c r="B239" s="174" t="s">
        <v>422</v>
      </c>
      <c r="C239" s="175" t="s">
        <v>423</v>
      </c>
      <c r="D239" s="174" t="s">
        <v>2007</v>
      </c>
      <c r="E239" s="174" t="s">
        <v>1949</v>
      </c>
      <c r="F239" s="174" t="s">
        <v>1576</v>
      </c>
      <c r="G239" s="174">
        <v>1999</v>
      </c>
      <c r="H239" s="161">
        <v>46.729553000000003</v>
      </c>
      <c r="I239" s="161">
        <v>-94.685899800000001</v>
      </c>
      <c r="J239" s="174" t="s">
        <v>49</v>
      </c>
      <c r="K239" s="174" t="s">
        <v>1710</v>
      </c>
      <c r="L239" s="174" t="s">
        <v>2010</v>
      </c>
      <c r="M239" s="176" t="s">
        <v>2010</v>
      </c>
      <c r="N239" s="174" t="s">
        <v>29</v>
      </c>
      <c r="O239" s="174" t="s">
        <v>427</v>
      </c>
      <c r="P239" s="178"/>
      <c r="Q239" s="178"/>
      <c r="R239" s="178"/>
      <c r="S239" s="178" t="s">
        <v>1713</v>
      </c>
      <c r="T239" s="178"/>
      <c r="U239" s="178"/>
      <c r="V239" s="178"/>
      <c r="W239" s="178"/>
      <c r="X239" s="178"/>
    </row>
    <row r="240" spans="1:24">
      <c r="A240" s="173">
        <v>220</v>
      </c>
      <c r="B240" s="174" t="s">
        <v>422</v>
      </c>
      <c r="C240" s="175" t="s">
        <v>423</v>
      </c>
      <c r="D240" s="174" t="s">
        <v>2007</v>
      </c>
      <c r="E240" s="174" t="s">
        <v>1949</v>
      </c>
      <c r="F240" s="174" t="s">
        <v>1576</v>
      </c>
      <c r="G240" s="174">
        <v>1999</v>
      </c>
      <c r="H240" s="161">
        <v>46.729553000000003</v>
      </c>
      <c r="I240" s="161">
        <v>-94.685899800000001</v>
      </c>
      <c r="J240" s="174" t="s">
        <v>49</v>
      </c>
      <c r="K240" s="174" t="s">
        <v>1710</v>
      </c>
      <c r="L240" s="174" t="s">
        <v>2011</v>
      </c>
      <c r="M240" s="176" t="s">
        <v>2011</v>
      </c>
      <c r="N240" s="174" t="s">
        <v>29</v>
      </c>
      <c r="O240" s="174" t="s">
        <v>427</v>
      </c>
      <c r="P240" s="178"/>
      <c r="Q240" s="178"/>
      <c r="R240" s="178"/>
      <c r="S240" s="178" t="s">
        <v>1713</v>
      </c>
      <c r="T240" s="178"/>
      <c r="U240" s="178"/>
      <c r="V240" s="178"/>
      <c r="W240" s="178"/>
      <c r="X240" s="178"/>
    </row>
    <row r="241" spans="1:24">
      <c r="A241" s="173">
        <v>221</v>
      </c>
      <c r="B241" s="174" t="s">
        <v>422</v>
      </c>
      <c r="C241" s="175" t="s">
        <v>423</v>
      </c>
      <c r="D241" s="174" t="s">
        <v>2007</v>
      </c>
      <c r="E241" s="174" t="s">
        <v>1949</v>
      </c>
      <c r="F241" s="174" t="s">
        <v>1576</v>
      </c>
      <c r="G241" s="174">
        <v>1999</v>
      </c>
      <c r="H241" s="161">
        <v>46.729553000000003</v>
      </c>
      <c r="I241" s="161">
        <v>-94.685899800000001</v>
      </c>
      <c r="J241" s="174" t="s">
        <v>49</v>
      </c>
      <c r="K241" s="174" t="s">
        <v>1710</v>
      </c>
      <c r="L241" s="174" t="s">
        <v>2012</v>
      </c>
      <c r="M241" s="176" t="s">
        <v>2012</v>
      </c>
      <c r="N241" s="174" t="s">
        <v>29</v>
      </c>
      <c r="O241" s="174" t="s">
        <v>427</v>
      </c>
      <c r="P241" s="178"/>
      <c r="Q241" s="178"/>
      <c r="R241" s="178"/>
      <c r="S241" s="178" t="s">
        <v>1713</v>
      </c>
      <c r="T241" s="178"/>
      <c r="U241" s="178"/>
      <c r="V241" s="178"/>
      <c r="W241" s="178"/>
      <c r="X241" s="178"/>
    </row>
    <row r="242" spans="1:24">
      <c r="A242" s="173">
        <v>222</v>
      </c>
      <c r="B242" s="174" t="s">
        <v>422</v>
      </c>
      <c r="C242" s="175" t="s">
        <v>423</v>
      </c>
      <c r="D242" s="157" t="s">
        <v>20</v>
      </c>
      <c r="E242" s="174" t="s">
        <v>1949</v>
      </c>
      <c r="F242" s="174" t="s">
        <v>1576</v>
      </c>
      <c r="G242" s="174">
        <v>1999</v>
      </c>
      <c r="H242" s="161">
        <v>46.729553000000003</v>
      </c>
      <c r="I242" s="161">
        <v>-94.685899800000001</v>
      </c>
      <c r="J242" s="174" t="s">
        <v>49</v>
      </c>
      <c r="K242" s="174" t="s">
        <v>1710</v>
      </c>
      <c r="L242" s="174" t="s">
        <v>2013</v>
      </c>
      <c r="M242" s="176" t="s">
        <v>2013</v>
      </c>
      <c r="N242" s="174" t="s">
        <v>29</v>
      </c>
      <c r="O242" s="174" t="s">
        <v>427</v>
      </c>
      <c r="P242" s="178"/>
      <c r="Q242" s="178"/>
      <c r="R242" s="178"/>
      <c r="S242" s="178" t="s">
        <v>1713</v>
      </c>
      <c r="T242" s="178"/>
      <c r="U242" s="178"/>
      <c r="V242" s="178"/>
      <c r="W242" s="178"/>
      <c r="X242" s="178"/>
    </row>
    <row r="243" spans="1:24">
      <c r="A243" s="173">
        <v>223</v>
      </c>
      <c r="B243" s="174" t="s">
        <v>422</v>
      </c>
      <c r="C243" s="175" t="s">
        <v>423</v>
      </c>
      <c r="D243" s="157" t="s">
        <v>20</v>
      </c>
      <c r="E243" s="174" t="s">
        <v>1949</v>
      </c>
      <c r="F243" s="174" t="s">
        <v>1576</v>
      </c>
      <c r="G243" s="174">
        <v>1999</v>
      </c>
      <c r="H243" s="161">
        <v>46.729553000000003</v>
      </c>
      <c r="I243" s="161">
        <v>-94.685899800000001</v>
      </c>
      <c r="J243" s="174" t="s">
        <v>49</v>
      </c>
      <c r="K243" s="174" t="s">
        <v>1710</v>
      </c>
      <c r="L243" s="174" t="s">
        <v>2014</v>
      </c>
      <c r="M243" s="176" t="s">
        <v>2014</v>
      </c>
      <c r="N243" s="174" t="s">
        <v>29</v>
      </c>
      <c r="O243" s="174" t="s">
        <v>427</v>
      </c>
      <c r="P243" s="178"/>
      <c r="Q243" s="178"/>
      <c r="R243" s="178"/>
      <c r="S243" s="178" t="s">
        <v>1713</v>
      </c>
      <c r="T243" s="178"/>
      <c r="U243" s="178"/>
      <c r="V243" s="178"/>
      <c r="W243" s="178"/>
      <c r="X243" s="178"/>
    </row>
    <row r="244" spans="1:24">
      <c r="A244" s="173">
        <v>224</v>
      </c>
      <c r="B244" s="174" t="s">
        <v>422</v>
      </c>
      <c r="C244" s="175" t="s">
        <v>423</v>
      </c>
      <c r="D244" s="157" t="s">
        <v>20</v>
      </c>
      <c r="E244" s="174" t="s">
        <v>1949</v>
      </c>
      <c r="F244" s="174" t="s">
        <v>1576</v>
      </c>
      <c r="G244" s="174">
        <v>1999</v>
      </c>
      <c r="H244" s="161">
        <v>46.729553000000003</v>
      </c>
      <c r="I244" s="161">
        <v>-94.685899800000001</v>
      </c>
      <c r="J244" s="174" t="s">
        <v>49</v>
      </c>
      <c r="K244" s="174" t="s">
        <v>1710</v>
      </c>
      <c r="L244" s="174" t="s">
        <v>2015</v>
      </c>
      <c r="M244" s="176" t="s">
        <v>2015</v>
      </c>
      <c r="N244" s="174" t="s">
        <v>29</v>
      </c>
      <c r="O244" s="174" t="s">
        <v>427</v>
      </c>
      <c r="P244" s="178"/>
      <c r="Q244" s="178"/>
      <c r="R244" s="178"/>
      <c r="S244" s="178" t="s">
        <v>1713</v>
      </c>
      <c r="T244" s="178"/>
      <c r="U244" s="178"/>
      <c r="V244" s="178"/>
      <c r="W244" s="178"/>
      <c r="X244" s="178"/>
    </row>
    <row r="245" spans="1:24">
      <c r="A245" s="173">
        <v>225</v>
      </c>
      <c r="B245" s="174" t="s">
        <v>422</v>
      </c>
      <c r="C245" s="175" t="s">
        <v>423</v>
      </c>
      <c r="D245" s="157" t="s">
        <v>20</v>
      </c>
      <c r="E245" s="174" t="s">
        <v>1949</v>
      </c>
      <c r="F245" s="174" t="s">
        <v>1576</v>
      </c>
      <c r="G245" s="174">
        <v>1999</v>
      </c>
      <c r="H245" s="161">
        <v>46.729553000000003</v>
      </c>
      <c r="I245" s="161">
        <v>-94.685899800000001</v>
      </c>
      <c r="J245" s="174" t="s">
        <v>49</v>
      </c>
      <c r="K245" s="174" t="s">
        <v>1710</v>
      </c>
      <c r="L245" s="174" t="s">
        <v>2016</v>
      </c>
      <c r="M245" s="176" t="s">
        <v>2016</v>
      </c>
      <c r="N245" s="174" t="s">
        <v>29</v>
      </c>
      <c r="O245" s="174" t="s">
        <v>427</v>
      </c>
      <c r="P245" s="178"/>
      <c r="Q245" s="178"/>
      <c r="R245" s="178"/>
      <c r="S245" s="178" t="s">
        <v>1713</v>
      </c>
      <c r="T245" s="178"/>
      <c r="U245" s="178"/>
      <c r="V245" s="178"/>
      <c r="W245" s="178"/>
      <c r="X245" s="178"/>
    </row>
    <row r="246" spans="1:24">
      <c r="A246" s="173">
        <v>226</v>
      </c>
      <c r="B246" s="174" t="s">
        <v>422</v>
      </c>
      <c r="C246" s="175" t="s">
        <v>423</v>
      </c>
      <c r="D246" s="157" t="s">
        <v>20</v>
      </c>
      <c r="E246" s="174" t="s">
        <v>1949</v>
      </c>
      <c r="F246" s="174" t="s">
        <v>1576</v>
      </c>
      <c r="G246" s="174">
        <v>1999</v>
      </c>
      <c r="H246" s="161">
        <v>46.729553000000003</v>
      </c>
      <c r="I246" s="161">
        <v>-94.685899800000001</v>
      </c>
      <c r="J246" s="174" t="s">
        <v>49</v>
      </c>
      <c r="K246" s="174" t="s">
        <v>1710</v>
      </c>
      <c r="L246" s="174" t="s">
        <v>2017</v>
      </c>
      <c r="M246" s="176" t="s">
        <v>2017</v>
      </c>
      <c r="N246" s="174" t="s">
        <v>29</v>
      </c>
      <c r="O246" s="174" t="s">
        <v>427</v>
      </c>
      <c r="P246" s="178"/>
      <c r="Q246" s="178"/>
      <c r="R246" s="178"/>
      <c r="S246" s="178" t="s">
        <v>1713</v>
      </c>
      <c r="T246" s="178"/>
      <c r="U246" s="178"/>
      <c r="V246" s="178"/>
      <c r="W246" s="178"/>
      <c r="X246" s="178"/>
    </row>
    <row r="247" spans="1:24">
      <c r="A247" s="173">
        <v>227</v>
      </c>
      <c r="B247" s="174" t="s">
        <v>422</v>
      </c>
      <c r="C247" s="175" t="s">
        <v>423</v>
      </c>
      <c r="D247" s="157" t="s">
        <v>20</v>
      </c>
      <c r="E247" s="174" t="s">
        <v>1949</v>
      </c>
      <c r="F247" s="174" t="s">
        <v>1576</v>
      </c>
      <c r="G247" s="174">
        <v>1999</v>
      </c>
      <c r="H247" s="161">
        <v>46.729553000000003</v>
      </c>
      <c r="I247" s="161">
        <v>-94.685899800000001</v>
      </c>
      <c r="J247" s="174" t="s">
        <v>49</v>
      </c>
      <c r="K247" s="174" t="s">
        <v>1710</v>
      </c>
      <c r="L247" s="174" t="s">
        <v>2018</v>
      </c>
      <c r="M247" s="176" t="s">
        <v>2018</v>
      </c>
      <c r="N247" s="174" t="s">
        <v>29</v>
      </c>
      <c r="O247" s="174" t="s">
        <v>427</v>
      </c>
      <c r="P247" s="178"/>
      <c r="Q247" s="178"/>
      <c r="R247" s="178"/>
      <c r="S247" s="178" t="s">
        <v>1713</v>
      </c>
      <c r="T247" s="178"/>
      <c r="U247" s="178"/>
      <c r="V247" s="178"/>
      <c r="W247" s="178"/>
      <c r="X247" s="178"/>
    </row>
    <row r="248" spans="1:24">
      <c r="A248" s="173">
        <v>228</v>
      </c>
      <c r="B248" s="174" t="s">
        <v>422</v>
      </c>
      <c r="C248" s="175" t="s">
        <v>423</v>
      </c>
      <c r="D248" s="157" t="s">
        <v>20</v>
      </c>
      <c r="E248" s="174" t="s">
        <v>1949</v>
      </c>
      <c r="F248" s="174" t="s">
        <v>1576</v>
      </c>
      <c r="G248" s="174">
        <v>1999</v>
      </c>
      <c r="H248" s="161">
        <v>46.729553000000003</v>
      </c>
      <c r="I248" s="161">
        <v>-94.685899800000001</v>
      </c>
      <c r="J248" s="174" t="s">
        <v>49</v>
      </c>
      <c r="K248" s="174" t="s">
        <v>1710</v>
      </c>
      <c r="L248" s="174" t="s">
        <v>2019</v>
      </c>
      <c r="M248" s="176" t="s">
        <v>2019</v>
      </c>
      <c r="N248" s="174" t="s">
        <v>29</v>
      </c>
      <c r="O248" s="174" t="s">
        <v>427</v>
      </c>
      <c r="P248" s="178"/>
      <c r="Q248" s="178"/>
      <c r="R248" s="178"/>
      <c r="S248" s="178" t="s">
        <v>1713</v>
      </c>
      <c r="T248" s="178"/>
      <c r="U248" s="178"/>
      <c r="V248" s="178"/>
      <c r="W248" s="178"/>
      <c r="X248" s="178"/>
    </row>
    <row r="249" spans="1:24">
      <c r="A249" s="173">
        <v>229</v>
      </c>
      <c r="B249" s="174" t="s">
        <v>422</v>
      </c>
      <c r="C249" s="175" t="s">
        <v>423</v>
      </c>
      <c r="D249" s="157" t="s">
        <v>20</v>
      </c>
      <c r="E249" s="174" t="s">
        <v>1949</v>
      </c>
      <c r="F249" s="174" t="s">
        <v>1576</v>
      </c>
      <c r="G249" s="174">
        <v>1999</v>
      </c>
      <c r="H249" s="161">
        <v>46.729553000000003</v>
      </c>
      <c r="I249" s="161">
        <v>-94.685899800000001</v>
      </c>
      <c r="J249" s="174" t="s">
        <v>49</v>
      </c>
      <c r="K249" s="174" t="s">
        <v>1710</v>
      </c>
      <c r="L249" s="174" t="s">
        <v>2020</v>
      </c>
      <c r="M249" s="176" t="s">
        <v>2020</v>
      </c>
      <c r="N249" s="174" t="s">
        <v>29</v>
      </c>
      <c r="O249" s="174" t="s">
        <v>427</v>
      </c>
      <c r="P249" s="178"/>
      <c r="Q249" s="178"/>
      <c r="R249" s="178"/>
      <c r="S249" s="178" t="s">
        <v>1713</v>
      </c>
      <c r="T249" s="178"/>
      <c r="U249" s="178"/>
      <c r="V249" s="178"/>
      <c r="W249" s="178"/>
      <c r="X249" s="178"/>
    </row>
    <row r="250" spans="1:24">
      <c r="A250" s="173">
        <v>230</v>
      </c>
      <c r="B250" s="174" t="s">
        <v>422</v>
      </c>
      <c r="C250" s="175" t="s">
        <v>423</v>
      </c>
      <c r="D250" s="157" t="s">
        <v>20</v>
      </c>
      <c r="E250" s="174" t="s">
        <v>1949</v>
      </c>
      <c r="F250" s="174" t="s">
        <v>1576</v>
      </c>
      <c r="G250" s="174">
        <v>1999</v>
      </c>
      <c r="H250" s="161">
        <v>46.729553000000003</v>
      </c>
      <c r="I250" s="161">
        <v>-94.685899800000001</v>
      </c>
      <c r="J250" s="174" t="s">
        <v>49</v>
      </c>
      <c r="K250" s="174" t="s">
        <v>1710</v>
      </c>
      <c r="L250" s="174" t="s">
        <v>2021</v>
      </c>
      <c r="M250" s="176" t="s">
        <v>2021</v>
      </c>
      <c r="N250" s="174" t="s">
        <v>29</v>
      </c>
      <c r="O250" s="174" t="s">
        <v>427</v>
      </c>
      <c r="P250" s="178"/>
      <c r="Q250" s="178"/>
      <c r="R250" s="178"/>
      <c r="S250" s="178" t="s">
        <v>1713</v>
      </c>
      <c r="T250" s="178"/>
      <c r="U250" s="178"/>
      <c r="V250" s="178"/>
      <c r="W250" s="178"/>
      <c r="X250" s="178"/>
    </row>
    <row r="251" spans="1:24">
      <c r="A251" s="173">
        <v>231</v>
      </c>
      <c r="B251" s="174" t="s">
        <v>422</v>
      </c>
      <c r="C251" s="175" t="s">
        <v>423</v>
      </c>
      <c r="D251" s="157" t="s">
        <v>20</v>
      </c>
      <c r="E251" s="174" t="s">
        <v>1949</v>
      </c>
      <c r="F251" s="174" t="s">
        <v>1576</v>
      </c>
      <c r="G251" s="174">
        <v>2000</v>
      </c>
      <c r="H251" s="161">
        <v>46.729553000000003</v>
      </c>
      <c r="I251" s="161">
        <v>-94.685899800000001</v>
      </c>
      <c r="J251" s="174" t="s">
        <v>49</v>
      </c>
      <c r="K251" s="174" t="s">
        <v>1710</v>
      </c>
      <c r="L251" s="174" t="s">
        <v>2022</v>
      </c>
      <c r="M251" s="176" t="s">
        <v>2022</v>
      </c>
      <c r="N251" s="174" t="s">
        <v>29</v>
      </c>
      <c r="O251" s="174" t="s">
        <v>427</v>
      </c>
      <c r="P251" s="178"/>
      <c r="Q251" s="178"/>
      <c r="R251" s="178"/>
      <c r="S251" s="178" t="s">
        <v>1713</v>
      </c>
      <c r="T251" s="178"/>
      <c r="U251" s="178"/>
      <c r="V251" s="178"/>
      <c r="W251" s="178"/>
      <c r="X251" s="178"/>
    </row>
    <row r="252" spans="1:24">
      <c r="A252" s="173">
        <v>232</v>
      </c>
      <c r="B252" s="174" t="s">
        <v>422</v>
      </c>
      <c r="C252" s="175" t="s">
        <v>423</v>
      </c>
      <c r="D252" s="157" t="s">
        <v>20</v>
      </c>
      <c r="E252" s="174" t="s">
        <v>1949</v>
      </c>
      <c r="F252" s="174" t="s">
        <v>1576</v>
      </c>
      <c r="G252" s="174">
        <v>2000</v>
      </c>
      <c r="H252" s="161">
        <v>46.729553000000003</v>
      </c>
      <c r="I252" s="161">
        <v>-94.685899800000001</v>
      </c>
      <c r="J252" s="174" t="s">
        <v>49</v>
      </c>
      <c r="K252" s="174" t="s">
        <v>1710</v>
      </c>
      <c r="L252" s="174" t="s">
        <v>2023</v>
      </c>
      <c r="M252" s="176" t="s">
        <v>2023</v>
      </c>
      <c r="N252" s="174" t="s">
        <v>29</v>
      </c>
      <c r="O252" s="174" t="s">
        <v>427</v>
      </c>
      <c r="P252" s="178"/>
      <c r="Q252" s="178"/>
      <c r="R252" s="178"/>
      <c r="S252" s="178" t="s">
        <v>1713</v>
      </c>
      <c r="T252" s="178"/>
      <c r="U252" s="178"/>
      <c r="V252" s="178"/>
      <c r="W252" s="178"/>
      <c r="X252" s="178"/>
    </row>
    <row r="253" spans="1:24">
      <c r="A253" s="173">
        <v>233</v>
      </c>
      <c r="B253" s="174" t="s">
        <v>422</v>
      </c>
      <c r="C253" s="175" t="s">
        <v>423</v>
      </c>
      <c r="D253" s="157" t="s">
        <v>20</v>
      </c>
      <c r="E253" s="174" t="s">
        <v>1949</v>
      </c>
      <c r="F253" s="174" t="s">
        <v>1576</v>
      </c>
      <c r="G253" s="174">
        <v>2000</v>
      </c>
      <c r="H253" s="161">
        <v>46.729553000000003</v>
      </c>
      <c r="I253" s="161">
        <v>-94.685899800000001</v>
      </c>
      <c r="J253" s="174" t="s">
        <v>49</v>
      </c>
      <c r="K253" s="174" t="s">
        <v>1710</v>
      </c>
      <c r="L253" s="174" t="s">
        <v>2024</v>
      </c>
      <c r="M253" s="176" t="s">
        <v>2024</v>
      </c>
      <c r="N253" s="174" t="s">
        <v>29</v>
      </c>
      <c r="O253" s="174" t="s">
        <v>427</v>
      </c>
      <c r="P253" s="178"/>
      <c r="Q253" s="178"/>
      <c r="R253" s="178"/>
      <c r="S253" s="178" t="s">
        <v>1713</v>
      </c>
      <c r="T253" s="178"/>
      <c r="U253" s="178"/>
      <c r="V253" s="178"/>
      <c r="W253" s="178"/>
      <c r="X253" s="178"/>
    </row>
    <row r="254" spans="1:24">
      <c r="A254" s="173">
        <v>234</v>
      </c>
      <c r="B254" s="174" t="s">
        <v>422</v>
      </c>
      <c r="C254" s="175" t="s">
        <v>423</v>
      </c>
      <c r="D254" s="157" t="s">
        <v>20</v>
      </c>
      <c r="E254" s="174" t="s">
        <v>1949</v>
      </c>
      <c r="F254" s="174" t="s">
        <v>1576</v>
      </c>
      <c r="G254" s="174">
        <v>2000</v>
      </c>
      <c r="H254" s="161">
        <v>46.729553000000003</v>
      </c>
      <c r="I254" s="161">
        <v>-94.685899800000001</v>
      </c>
      <c r="J254" s="174" t="s">
        <v>49</v>
      </c>
      <c r="K254" s="174" t="s">
        <v>1710</v>
      </c>
      <c r="L254" s="174" t="s">
        <v>2025</v>
      </c>
      <c r="M254" s="176" t="s">
        <v>2025</v>
      </c>
      <c r="N254" s="174" t="s">
        <v>29</v>
      </c>
      <c r="O254" s="174" t="s">
        <v>427</v>
      </c>
      <c r="P254" s="178"/>
      <c r="Q254" s="178"/>
      <c r="R254" s="178"/>
      <c r="S254" s="178" t="s">
        <v>1713</v>
      </c>
      <c r="T254" s="178"/>
      <c r="U254" s="178"/>
      <c r="V254" s="178"/>
      <c r="W254" s="178"/>
      <c r="X254" s="178"/>
    </row>
    <row r="255" spans="1:24">
      <c r="A255" s="173">
        <v>235</v>
      </c>
      <c r="B255" s="174" t="s">
        <v>422</v>
      </c>
      <c r="C255" s="175" t="s">
        <v>423</v>
      </c>
      <c r="D255" s="157" t="s">
        <v>20</v>
      </c>
      <c r="E255" s="174" t="s">
        <v>1949</v>
      </c>
      <c r="F255" s="174" t="s">
        <v>1576</v>
      </c>
      <c r="G255" s="174">
        <v>2000</v>
      </c>
      <c r="H255" s="161">
        <v>46.729553000000003</v>
      </c>
      <c r="I255" s="161">
        <v>-94.685899800000001</v>
      </c>
      <c r="J255" s="174" t="s">
        <v>49</v>
      </c>
      <c r="K255" s="174" t="s">
        <v>1710</v>
      </c>
      <c r="L255" s="174" t="s">
        <v>2026</v>
      </c>
      <c r="M255" s="176" t="s">
        <v>2026</v>
      </c>
      <c r="N255" s="174" t="s">
        <v>29</v>
      </c>
      <c r="O255" s="174" t="s">
        <v>427</v>
      </c>
      <c r="P255" s="178"/>
      <c r="Q255" s="178"/>
      <c r="R255" s="178"/>
      <c r="S255" s="178" t="s">
        <v>1713</v>
      </c>
      <c r="T255" s="178"/>
      <c r="U255" s="178"/>
      <c r="V255" s="178"/>
      <c r="W255" s="178"/>
      <c r="X255" s="178"/>
    </row>
    <row r="256" spans="1:24">
      <c r="A256" s="173">
        <v>236</v>
      </c>
      <c r="B256" s="174" t="s">
        <v>422</v>
      </c>
      <c r="C256" s="175" t="s">
        <v>423</v>
      </c>
      <c r="D256" s="157" t="s">
        <v>20</v>
      </c>
      <c r="E256" s="174" t="s">
        <v>1949</v>
      </c>
      <c r="F256" s="174" t="s">
        <v>1576</v>
      </c>
      <c r="G256" s="174">
        <v>2000</v>
      </c>
      <c r="H256" s="161">
        <v>46.729553000000003</v>
      </c>
      <c r="I256" s="161">
        <v>-94.685899800000001</v>
      </c>
      <c r="J256" s="174" t="s">
        <v>49</v>
      </c>
      <c r="K256" s="174" t="s">
        <v>1710</v>
      </c>
      <c r="L256" s="174" t="s">
        <v>2027</v>
      </c>
      <c r="M256" s="176" t="s">
        <v>2027</v>
      </c>
      <c r="N256" s="174" t="s">
        <v>29</v>
      </c>
      <c r="O256" s="174" t="s">
        <v>427</v>
      </c>
      <c r="P256" s="178"/>
      <c r="Q256" s="178"/>
      <c r="R256" s="178"/>
      <c r="S256" s="178" t="s">
        <v>1713</v>
      </c>
      <c r="T256" s="178"/>
      <c r="U256" s="178"/>
      <c r="V256" s="178"/>
      <c r="W256" s="178"/>
      <c r="X256" s="178"/>
    </row>
    <row r="257" spans="1:24">
      <c r="A257" s="173">
        <v>237</v>
      </c>
      <c r="B257" s="174" t="s">
        <v>422</v>
      </c>
      <c r="C257" s="175" t="s">
        <v>423</v>
      </c>
      <c r="D257" s="157" t="s">
        <v>20</v>
      </c>
      <c r="E257" s="174" t="s">
        <v>1949</v>
      </c>
      <c r="F257" s="174" t="s">
        <v>1576</v>
      </c>
      <c r="G257" s="174">
        <v>2000</v>
      </c>
      <c r="H257" s="161">
        <v>46.729553000000003</v>
      </c>
      <c r="I257" s="161">
        <v>-94.685899800000001</v>
      </c>
      <c r="J257" s="174" t="s">
        <v>49</v>
      </c>
      <c r="K257" s="174" t="s">
        <v>1710</v>
      </c>
      <c r="L257" s="174" t="s">
        <v>2028</v>
      </c>
      <c r="M257" s="176" t="s">
        <v>2028</v>
      </c>
      <c r="N257" s="174" t="s">
        <v>29</v>
      </c>
      <c r="O257" s="174" t="s">
        <v>427</v>
      </c>
      <c r="P257" s="178"/>
      <c r="Q257" s="178"/>
      <c r="R257" s="178"/>
      <c r="S257" s="178" t="s">
        <v>1713</v>
      </c>
      <c r="T257" s="178"/>
      <c r="U257" s="178"/>
      <c r="V257" s="178"/>
      <c r="W257" s="178"/>
      <c r="X257" s="178"/>
    </row>
    <row r="258" spans="1:24">
      <c r="A258" s="173">
        <v>238</v>
      </c>
      <c r="B258" s="174" t="s">
        <v>422</v>
      </c>
      <c r="C258" s="175" t="s">
        <v>423</v>
      </c>
      <c r="D258" s="157" t="s">
        <v>20</v>
      </c>
      <c r="E258" s="174" t="s">
        <v>1949</v>
      </c>
      <c r="F258" s="174" t="s">
        <v>1576</v>
      </c>
      <c r="G258" s="174">
        <v>2000</v>
      </c>
      <c r="H258" s="161">
        <v>46.729553000000003</v>
      </c>
      <c r="I258" s="161">
        <v>-94.685899800000001</v>
      </c>
      <c r="J258" s="174" t="s">
        <v>49</v>
      </c>
      <c r="K258" s="174" t="s">
        <v>1710</v>
      </c>
      <c r="L258" s="174" t="s">
        <v>2029</v>
      </c>
      <c r="M258" s="176" t="s">
        <v>2029</v>
      </c>
      <c r="N258" s="174" t="s">
        <v>29</v>
      </c>
      <c r="O258" s="174" t="s">
        <v>427</v>
      </c>
      <c r="P258" s="178"/>
      <c r="Q258" s="178"/>
      <c r="R258" s="178"/>
      <c r="S258" s="178" t="s">
        <v>1713</v>
      </c>
      <c r="T258" s="178"/>
      <c r="U258" s="178"/>
      <c r="V258" s="178"/>
      <c r="W258" s="178"/>
      <c r="X258" s="178"/>
    </row>
    <row r="259" spans="1:24">
      <c r="A259" s="173">
        <v>239</v>
      </c>
      <c r="B259" s="174" t="s">
        <v>422</v>
      </c>
      <c r="C259" s="175" t="s">
        <v>423</v>
      </c>
      <c r="D259" s="157" t="s">
        <v>20</v>
      </c>
      <c r="E259" s="174" t="s">
        <v>1949</v>
      </c>
      <c r="F259" s="174" t="s">
        <v>1576</v>
      </c>
      <c r="G259" s="174">
        <v>2000</v>
      </c>
      <c r="H259" s="161">
        <v>46.729553000000003</v>
      </c>
      <c r="I259" s="161">
        <v>-94.685899800000001</v>
      </c>
      <c r="J259" s="174" t="s">
        <v>49</v>
      </c>
      <c r="K259" s="174" t="s">
        <v>1710</v>
      </c>
      <c r="L259" s="174" t="s">
        <v>2030</v>
      </c>
      <c r="M259" s="176" t="s">
        <v>2030</v>
      </c>
      <c r="N259" s="174" t="s">
        <v>29</v>
      </c>
      <c r="O259" s="174" t="s">
        <v>427</v>
      </c>
      <c r="P259" s="178"/>
      <c r="Q259" s="178"/>
      <c r="R259" s="178"/>
      <c r="S259" s="178" t="s">
        <v>1713</v>
      </c>
      <c r="T259" s="178"/>
      <c r="U259" s="178"/>
      <c r="V259" s="178"/>
      <c r="W259" s="178"/>
      <c r="X259" s="178"/>
    </row>
    <row r="260" spans="1:24">
      <c r="A260" s="173">
        <v>240</v>
      </c>
      <c r="B260" s="174" t="s">
        <v>422</v>
      </c>
      <c r="C260" s="175" t="s">
        <v>423</v>
      </c>
      <c r="D260" s="157" t="s">
        <v>20</v>
      </c>
      <c r="E260" s="174" t="s">
        <v>1949</v>
      </c>
      <c r="F260" s="174" t="s">
        <v>1576</v>
      </c>
      <c r="G260" s="174">
        <v>2000</v>
      </c>
      <c r="H260" s="161">
        <v>46.729553000000003</v>
      </c>
      <c r="I260" s="161">
        <v>-94.685899800000001</v>
      </c>
      <c r="J260" s="174" t="s">
        <v>49</v>
      </c>
      <c r="K260" s="174" t="s">
        <v>1710</v>
      </c>
      <c r="L260" s="174" t="s">
        <v>2031</v>
      </c>
      <c r="M260" s="176" t="s">
        <v>2031</v>
      </c>
      <c r="N260" s="174" t="s">
        <v>29</v>
      </c>
      <c r="O260" s="174" t="s">
        <v>427</v>
      </c>
      <c r="P260" s="178"/>
      <c r="Q260" s="178"/>
      <c r="R260" s="178"/>
      <c r="S260" s="178" t="s">
        <v>1713</v>
      </c>
      <c r="T260" s="178"/>
      <c r="U260" s="178"/>
      <c r="V260" s="178"/>
      <c r="W260" s="178"/>
      <c r="X260" s="178"/>
    </row>
    <row r="261" spans="1:24">
      <c r="A261" s="173">
        <v>241</v>
      </c>
      <c r="B261" s="174" t="s">
        <v>422</v>
      </c>
      <c r="C261" s="175" t="s">
        <v>423</v>
      </c>
      <c r="D261" s="157" t="s">
        <v>20</v>
      </c>
      <c r="E261" s="174" t="s">
        <v>1949</v>
      </c>
      <c r="F261" s="174" t="s">
        <v>1576</v>
      </c>
      <c r="G261" s="174">
        <v>2000</v>
      </c>
      <c r="H261" s="161">
        <v>46.729553000000003</v>
      </c>
      <c r="I261" s="161">
        <v>-94.685899800000001</v>
      </c>
      <c r="J261" s="174" t="s">
        <v>49</v>
      </c>
      <c r="K261" s="174" t="s">
        <v>1710</v>
      </c>
      <c r="L261" s="174" t="s">
        <v>2032</v>
      </c>
      <c r="M261" s="176" t="s">
        <v>2032</v>
      </c>
      <c r="N261" s="174" t="s">
        <v>29</v>
      </c>
      <c r="O261" s="174" t="s">
        <v>427</v>
      </c>
      <c r="P261" s="178"/>
      <c r="Q261" s="178"/>
      <c r="R261" s="178"/>
      <c r="S261" s="178" t="s">
        <v>1713</v>
      </c>
      <c r="T261" s="178"/>
      <c r="U261" s="178"/>
      <c r="V261" s="178"/>
      <c r="W261" s="178"/>
      <c r="X261" s="178"/>
    </row>
    <row r="262" spans="1:24">
      <c r="A262" s="173">
        <v>242</v>
      </c>
      <c r="B262" s="174" t="s">
        <v>422</v>
      </c>
      <c r="C262" s="175" t="s">
        <v>423</v>
      </c>
      <c r="D262" s="157" t="s">
        <v>20</v>
      </c>
      <c r="E262" s="174" t="s">
        <v>1949</v>
      </c>
      <c r="F262" s="174" t="s">
        <v>1576</v>
      </c>
      <c r="G262" s="174">
        <v>2000</v>
      </c>
      <c r="H262" s="161">
        <v>46.729553000000003</v>
      </c>
      <c r="I262" s="161">
        <v>-94.685899800000001</v>
      </c>
      <c r="J262" s="174" t="s">
        <v>49</v>
      </c>
      <c r="K262" s="174" t="s">
        <v>1710</v>
      </c>
      <c r="L262" s="174" t="s">
        <v>2033</v>
      </c>
      <c r="M262" s="176" t="s">
        <v>2033</v>
      </c>
      <c r="N262" s="174" t="s">
        <v>29</v>
      </c>
      <c r="O262" s="174" t="s">
        <v>427</v>
      </c>
      <c r="P262" s="178"/>
      <c r="Q262" s="178"/>
      <c r="R262" s="178"/>
      <c r="S262" s="178" t="s">
        <v>1713</v>
      </c>
      <c r="T262" s="178"/>
      <c r="U262" s="178"/>
      <c r="V262" s="178"/>
      <c r="W262" s="178"/>
      <c r="X262" s="178"/>
    </row>
    <row r="263" spans="1:24">
      <c r="A263" s="173">
        <v>243</v>
      </c>
      <c r="B263" s="174" t="s">
        <v>422</v>
      </c>
      <c r="C263" s="175" t="s">
        <v>423</v>
      </c>
      <c r="D263" s="157" t="s">
        <v>20</v>
      </c>
      <c r="E263" s="174" t="s">
        <v>1949</v>
      </c>
      <c r="F263" s="174" t="s">
        <v>1576</v>
      </c>
      <c r="G263" s="174">
        <v>2000</v>
      </c>
      <c r="H263" s="161">
        <v>46.729553000000003</v>
      </c>
      <c r="I263" s="161">
        <v>-94.685899800000001</v>
      </c>
      <c r="J263" s="174" t="s">
        <v>49</v>
      </c>
      <c r="K263" s="174" t="s">
        <v>1710</v>
      </c>
      <c r="L263" s="174" t="s">
        <v>2034</v>
      </c>
      <c r="M263" s="176" t="s">
        <v>2034</v>
      </c>
      <c r="N263" s="174" t="s">
        <v>29</v>
      </c>
      <c r="O263" s="174" t="s">
        <v>427</v>
      </c>
      <c r="P263" s="178"/>
      <c r="Q263" s="178"/>
      <c r="R263" s="178"/>
      <c r="S263" s="178" t="s">
        <v>1713</v>
      </c>
      <c r="T263" s="178"/>
      <c r="U263" s="178"/>
      <c r="V263" s="178"/>
      <c r="W263" s="178"/>
      <c r="X263" s="178"/>
    </row>
    <row r="264" spans="1:24">
      <c r="A264" s="173">
        <v>244</v>
      </c>
      <c r="B264" s="174" t="s">
        <v>422</v>
      </c>
      <c r="C264" s="175" t="s">
        <v>423</v>
      </c>
      <c r="D264" s="157" t="s">
        <v>20</v>
      </c>
      <c r="E264" s="174" t="s">
        <v>1949</v>
      </c>
      <c r="F264" s="174" t="s">
        <v>1576</v>
      </c>
      <c r="G264" s="174">
        <v>2000</v>
      </c>
      <c r="H264" s="161">
        <v>46.729553000000003</v>
      </c>
      <c r="I264" s="161">
        <v>-94.685899800000001</v>
      </c>
      <c r="J264" s="174" t="s">
        <v>49</v>
      </c>
      <c r="K264" s="174" t="s">
        <v>1710</v>
      </c>
      <c r="L264" s="174" t="s">
        <v>2035</v>
      </c>
      <c r="M264" s="176" t="s">
        <v>2035</v>
      </c>
      <c r="N264" s="174" t="s">
        <v>29</v>
      </c>
      <c r="O264" s="174" t="s">
        <v>427</v>
      </c>
      <c r="P264" s="178"/>
      <c r="Q264" s="178"/>
      <c r="R264" s="178"/>
      <c r="S264" s="178" t="s">
        <v>1713</v>
      </c>
      <c r="T264" s="178"/>
      <c r="U264" s="178"/>
      <c r="V264" s="178"/>
      <c r="W264" s="178"/>
      <c r="X264" s="178"/>
    </row>
    <row r="265" spans="1:24">
      <c r="A265" s="173">
        <v>245</v>
      </c>
      <c r="B265" s="174" t="s">
        <v>422</v>
      </c>
      <c r="C265" s="175" t="s">
        <v>423</v>
      </c>
      <c r="D265" s="157" t="s">
        <v>20</v>
      </c>
      <c r="E265" s="174" t="s">
        <v>1949</v>
      </c>
      <c r="F265" s="174" t="s">
        <v>1576</v>
      </c>
      <c r="G265" s="174">
        <v>2000</v>
      </c>
      <c r="H265" s="161">
        <v>46.729553000000003</v>
      </c>
      <c r="I265" s="161">
        <v>-94.685899800000001</v>
      </c>
      <c r="J265" s="174" t="s">
        <v>49</v>
      </c>
      <c r="K265" s="174" t="s">
        <v>1710</v>
      </c>
      <c r="L265" s="174" t="s">
        <v>2036</v>
      </c>
      <c r="M265" s="176" t="s">
        <v>2036</v>
      </c>
      <c r="N265" s="174" t="s">
        <v>29</v>
      </c>
      <c r="O265" s="174" t="s">
        <v>427</v>
      </c>
      <c r="P265" s="178"/>
      <c r="Q265" s="178"/>
      <c r="R265" s="178"/>
      <c r="S265" s="178" t="s">
        <v>1713</v>
      </c>
      <c r="T265" s="178"/>
      <c r="U265" s="178"/>
      <c r="V265" s="178"/>
      <c r="W265" s="178"/>
      <c r="X265" s="178"/>
    </row>
    <row r="266" spans="1:24">
      <c r="A266" s="173">
        <v>246</v>
      </c>
      <c r="B266" s="174" t="s">
        <v>422</v>
      </c>
      <c r="C266" s="175" t="s">
        <v>423</v>
      </c>
      <c r="D266" s="157" t="s">
        <v>20</v>
      </c>
      <c r="E266" s="174" t="s">
        <v>1949</v>
      </c>
      <c r="F266" s="174" t="s">
        <v>1576</v>
      </c>
      <c r="G266" s="174">
        <v>2000</v>
      </c>
      <c r="H266" s="161">
        <v>46.729553000000003</v>
      </c>
      <c r="I266" s="161">
        <v>-94.685899800000001</v>
      </c>
      <c r="J266" s="174" t="s">
        <v>49</v>
      </c>
      <c r="K266" s="174" t="s">
        <v>1710</v>
      </c>
      <c r="L266" s="174" t="s">
        <v>2037</v>
      </c>
      <c r="M266" s="176" t="s">
        <v>2037</v>
      </c>
      <c r="N266" s="174" t="s">
        <v>29</v>
      </c>
      <c r="O266" s="174" t="s">
        <v>427</v>
      </c>
      <c r="P266" s="178"/>
      <c r="Q266" s="178"/>
      <c r="R266" s="178"/>
      <c r="S266" s="178" t="s">
        <v>1713</v>
      </c>
      <c r="T266" s="178"/>
      <c r="U266" s="178"/>
      <c r="V266" s="178"/>
      <c r="W266" s="178"/>
      <c r="X266" s="178"/>
    </row>
    <row r="267" spans="1:24">
      <c r="A267" s="173">
        <v>247</v>
      </c>
      <c r="B267" s="174" t="s">
        <v>422</v>
      </c>
      <c r="C267" s="175" t="s">
        <v>423</v>
      </c>
      <c r="D267" s="157" t="s">
        <v>20</v>
      </c>
      <c r="E267" s="174" t="s">
        <v>1949</v>
      </c>
      <c r="F267" s="174" t="s">
        <v>1576</v>
      </c>
      <c r="G267" s="174">
        <v>2000</v>
      </c>
      <c r="H267" s="161">
        <v>46.729553000000003</v>
      </c>
      <c r="I267" s="161">
        <v>-94.685899800000001</v>
      </c>
      <c r="J267" s="174" t="s">
        <v>49</v>
      </c>
      <c r="K267" s="174" t="s">
        <v>1710</v>
      </c>
      <c r="L267" s="174" t="s">
        <v>2038</v>
      </c>
      <c r="M267" s="176" t="s">
        <v>2038</v>
      </c>
      <c r="N267" s="174" t="s">
        <v>29</v>
      </c>
      <c r="O267" s="174" t="s">
        <v>427</v>
      </c>
      <c r="P267" s="178"/>
      <c r="Q267" s="178"/>
      <c r="R267" s="178"/>
      <c r="S267" s="178" t="s">
        <v>1713</v>
      </c>
      <c r="T267" s="178"/>
      <c r="U267" s="178"/>
      <c r="V267" s="178"/>
      <c r="W267" s="178"/>
      <c r="X267" s="178"/>
    </row>
    <row r="268" spans="1:24">
      <c r="A268" s="173">
        <v>248</v>
      </c>
      <c r="B268" s="174" t="s">
        <v>422</v>
      </c>
      <c r="C268" s="175" t="s">
        <v>423</v>
      </c>
      <c r="D268" s="157" t="s">
        <v>20</v>
      </c>
      <c r="E268" s="174" t="s">
        <v>1949</v>
      </c>
      <c r="F268" s="174" t="s">
        <v>1576</v>
      </c>
      <c r="G268" s="174">
        <v>2000</v>
      </c>
      <c r="H268" s="161">
        <v>46.729553000000003</v>
      </c>
      <c r="I268" s="161">
        <v>-94.685899800000001</v>
      </c>
      <c r="J268" s="174" t="s">
        <v>49</v>
      </c>
      <c r="K268" s="174" t="s">
        <v>1710</v>
      </c>
      <c r="L268" s="174" t="s">
        <v>2039</v>
      </c>
      <c r="M268" s="176" t="s">
        <v>2039</v>
      </c>
      <c r="N268" s="174" t="s">
        <v>29</v>
      </c>
      <c r="O268" s="174" t="s">
        <v>427</v>
      </c>
      <c r="P268" s="178"/>
      <c r="Q268" s="178"/>
      <c r="R268" s="178"/>
      <c r="S268" s="178" t="s">
        <v>1713</v>
      </c>
      <c r="T268" s="178"/>
      <c r="U268" s="178"/>
      <c r="V268" s="178"/>
      <c r="W268" s="178"/>
      <c r="X268" s="178"/>
    </row>
    <row r="269" spans="1:24">
      <c r="A269" s="173">
        <v>249</v>
      </c>
      <c r="B269" s="174" t="s">
        <v>422</v>
      </c>
      <c r="C269" s="175" t="s">
        <v>423</v>
      </c>
      <c r="D269" s="157" t="s">
        <v>20</v>
      </c>
      <c r="E269" s="174" t="s">
        <v>1949</v>
      </c>
      <c r="F269" s="174" t="s">
        <v>1576</v>
      </c>
      <c r="G269" s="174">
        <v>2000</v>
      </c>
      <c r="H269" s="161">
        <v>46.729553000000003</v>
      </c>
      <c r="I269" s="161">
        <v>-94.685899800000001</v>
      </c>
      <c r="J269" s="174" t="s">
        <v>49</v>
      </c>
      <c r="K269" s="174" t="s">
        <v>1710</v>
      </c>
      <c r="L269" s="174" t="s">
        <v>2040</v>
      </c>
      <c r="M269" s="176" t="s">
        <v>2040</v>
      </c>
      <c r="N269" s="174" t="s">
        <v>29</v>
      </c>
      <c r="O269" s="174" t="s">
        <v>427</v>
      </c>
      <c r="P269" s="178"/>
      <c r="Q269" s="178"/>
      <c r="R269" s="178"/>
      <c r="S269" s="178" t="s">
        <v>1713</v>
      </c>
      <c r="T269" s="178"/>
      <c r="U269" s="178"/>
      <c r="V269" s="178"/>
      <c r="W269" s="178"/>
      <c r="X269" s="178"/>
    </row>
    <row r="270" spans="1:24">
      <c r="A270" s="173">
        <v>250</v>
      </c>
      <c r="B270" s="174" t="s">
        <v>422</v>
      </c>
      <c r="C270" s="175" t="s">
        <v>423</v>
      </c>
      <c r="D270" s="157" t="s">
        <v>20</v>
      </c>
      <c r="E270" s="174" t="s">
        <v>1949</v>
      </c>
      <c r="F270" s="174" t="s">
        <v>1576</v>
      </c>
      <c r="G270" s="174">
        <v>2000</v>
      </c>
      <c r="H270" s="161">
        <v>46.729553000000003</v>
      </c>
      <c r="I270" s="161">
        <v>-94.685899800000001</v>
      </c>
      <c r="J270" s="174" t="s">
        <v>49</v>
      </c>
      <c r="K270" s="174" t="s">
        <v>1710</v>
      </c>
      <c r="L270" s="174" t="s">
        <v>2041</v>
      </c>
      <c r="M270" s="176" t="s">
        <v>2041</v>
      </c>
      <c r="N270" s="174" t="s">
        <v>29</v>
      </c>
      <c r="O270" s="174" t="s">
        <v>427</v>
      </c>
      <c r="P270" s="178"/>
      <c r="Q270" s="178"/>
      <c r="R270" s="178"/>
      <c r="S270" s="178" t="s">
        <v>1713</v>
      </c>
      <c r="T270" s="178"/>
      <c r="U270" s="178"/>
      <c r="V270" s="178"/>
      <c r="W270" s="178"/>
      <c r="X270" s="178"/>
    </row>
    <row r="271" spans="1:24">
      <c r="A271" s="173">
        <v>251</v>
      </c>
      <c r="B271" s="174" t="s">
        <v>422</v>
      </c>
      <c r="C271" s="175" t="s">
        <v>423</v>
      </c>
      <c r="D271" s="157" t="s">
        <v>20</v>
      </c>
      <c r="E271" s="174" t="s">
        <v>1949</v>
      </c>
      <c r="F271" s="174" t="s">
        <v>1576</v>
      </c>
      <c r="G271" s="174">
        <v>2000</v>
      </c>
      <c r="H271" s="161">
        <v>46.729553000000003</v>
      </c>
      <c r="I271" s="161">
        <v>-94.685899800000001</v>
      </c>
      <c r="J271" s="174" t="s">
        <v>49</v>
      </c>
      <c r="K271" s="174" t="s">
        <v>1710</v>
      </c>
      <c r="L271" s="174" t="s">
        <v>2042</v>
      </c>
      <c r="M271" s="176" t="s">
        <v>2042</v>
      </c>
      <c r="N271" s="174" t="s">
        <v>29</v>
      </c>
      <c r="O271" s="174" t="s">
        <v>427</v>
      </c>
      <c r="P271" s="178"/>
      <c r="Q271" s="178"/>
      <c r="R271" s="178"/>
      <c r="S271" s="178" t="s">
        <v>1713</v>
      </c>
      <c r="T271" s="178"/>
      <c r="U271" s="178"/>
      <c r="V271" s="178"/>
      <c r="W271" s="178"/>
      <c r="X271" s="178"/>
    </row>
    <row r="272" spans="1:24">
      <c r="A272" s="173">
        <v>252</v>
      </c>
      <c r="B272" s="174" t="s">
        <v>422</v>
      </c>
      <c r="C272" s="175" t="s">
        <v>423</v>
      </c>
      <c r="D272" s="157" t="s">
        <v>20</v>
      </c>
      <c r="E272" s="174" t="s">
        <v>1949</v>
      </c>
      <c r="F272" s="174" t="s">
        <v>1576</v>
      </c>
      <c r="G272" s="174">
        <v>2000</v>
      </c>
      <c r="H272" s="161">
        <v>46.729553000000003</v>
      </c>
      <c r="I272" s="161">
        <v>-94.685899800000001</v>
      </c>
      <c r="J272" s="174" t="s">
        <v>49</v>
      </c>
      <c r="K272" s="174" t="s">
        <v>1710</v>
      </c>
      <c r="L272" s="174" t="s">
        <v>2043</v>
      </c>
      <c r="M272" s="176" t="s">
        <v>2043</v>
      </c>
      <c r="N272" s="174" t="s">
        <v>29</v>
      </c>
      <c r="O272" s="174" t="s">
        <v>427</v>
      </c>
      <c r="P272" s="178"/>
      <c r="Q272" s="178"/>
      <c r="R272" s="178"/>
      <c r="S272" s="178" t="s">
        <v>1713</v>
      </c>
      <c r="T272" s="178"/>
      <c r="U272" s="178"/>
      <c r="V272" s="178"/>
      <c r="W272" s="178"/>
      <c r="X272" s="178"/>
    </row>
    <row r="273" spans="1:24">
      <c r="A273" s="173">
        <v>253</v>
      </c>
      <c r="B273" s="174" t="s">
        <v>422</v>
      </c>
      <c r="C273" s="175" t="s">
        <v>423</v>
      </c>
      <c r="D273" s="157" t="s">
        <v>20</v>
      </c>
      <c r="E273" s="174" t="s">
        <v>1949</v>
      </c>
      <c r="F273" s="174" t="s">
        <v>1576</v>
      </c>
      <c r="G273" s="174">
        <v>2000</v>
      </c>
      <c r="H273" s="161">
        <v>46.729553000000003</v>
      </c>
      <c r="I273" s="161">
        <v>-94.685899800000001</v>
      </c>
      <c r="J273" s="174" t="s">
        <v>49</v>
      </c>
      <c r="K273" s="174" t="s">
        <v>1710</v>
      </c>
      <c r="L273" s="174" t="s">
        <v>2044</v>
      </c>
      <c r="M273" s="176" t="s">
        <v>2044</v>
      </c>
      <c r="N273" s="174" t="s">
        <v>29</v>
      </c>
      <c r="O273" s="174" t="s">
        <v>427</v>
      </c>
      <c r="P273" s="178"/>
      <c r="Q273" s="178"/>
      <c r="R273" s="178"/>
      <c r="S273" s="178" t="s">
        <v>1713</v>
      </c>
      <c r="T273" s="178"/>
      <c r="U273" s="178"/>
      <c r="V273" s="178"/>
      <c r="W273" s="178"/>
      <c r="X273" s="178"/>
    </row>
    <row r="274" spans="1:24">
      <c r="A274" s="173">
        <v>254</v>
      </c>
      <c r="B274" s="174" t="s">
        <v>422</v>
      </c>
      <c r="C274" s="175" t="s">
        <v>423</v>
      </c>
      <c r="D274" s="157" t="s">
        <v>20</v>
      </c>
      <c r="E274" s="174" t="s">
        <v>1949</v>
      </c>
      <c r="F274" s="174" t="s">
        <v>1576</v>
      </c>
      <c r="G274" s="174">
        <v>2000</v>
      </c>
      <c r="H274" s="161">
        <v>46.729553000000003</v>
      </c>
      <c r="I274" s="161">
        <v>-94.685899800000001</v>
      </c>
      <c r="J274" s="174" t="s">
        <v>49</v>
      </c>
      <c r="K274" s="174" t="s">
        <v>1710</v>
      </c>
      <c r="L274" s="174" t="s">
        <v>2045</v>
      </c>
      <c r="M274" s="176" t="s">
        <v>2045</v>
      </c>
      <c r="N274" s="174" t="s">
        <v>29</v>
      </c>
      <c r="O274" s="174" t="s">
        <v>427</v>
      </c>
      <c r="P274" s="178"/>
      <c r="Q274" s="178"/>
      <c r="R274" s="178"/>
      <c r="S274" s="178" t="s">
        <v>1713</v>
      </c>
      <c r="T274" s="178"/>
      <c r="U274" s="178"/>
      <c r="V274" s="178"/>
      <c r="W274" s="178"/>
      <c r="X274" s="178"/>
    </row>
    <row r="275" spans="1:24">
      <c r="A275" s="173">
        <v>255</v>
      </c>
      <c r="B275" s="174" t="s">
        <v>422</v>
      </c>
      <c r="C275" s="175" t="s">
        <v>423</v>
      </c>
      <c r="D275" s="157" t="s">
        <v>20</v>
      </c>
      <c r="E275" s="174" t="s">
        <v>1949</v>
      </c>
      <c r="F275" s="174" t="s">
        <v>1576</v>
      </c>
      <c r="G275" s="174">
        <v>2000</v>
      </c>
      <c r="H275" s="161">
        <v>46.729553000000003</v>
      </c>
      <c r="I275" s="161">
        <v>-94.685899800000001</v>
      </c>
      <c r="J275" s="174" t="s">
        <v>49</v>
      </c>
      <c r="K275" s="174" t="s">
        <v>1710</v>
      </c>
      <c r="L275" s="174" t="s">
        <v>2046</v>
      </c>
      <c r="M275" s="176" t="s">
        <v>2046</v>
      </c>
      <c r="N275" s="174" t="s">
        <v>29</v>
      </c>
      <c r="O275" s="174" t="s">
        <v>427</v>
      </c>
      <c r="P275" s="178"/>
      <c r="Q275" s="178"/>
      <c r="R275" s="178"/>
      <c r="S275" s="178" t="s">
        <v>1713</v>
      </c>
      <c r="T275" s="178"/>
      <c r="U275" s="178"/>
      <c r="V275" s="178"/>
      <c r="W275" s="178"/>
      <c r="X275" s="178"/>
    </row>
    <row r="276" spans="1:24">
      <c r="A276" s="173">
        <v>256</v>
      </c>
      <c r="B276" s="174" t="s">
        <v>422</v>
      </c>
      <c r="C276" s="175" t="s">
        <v>423</v>
      </c>
      <c r="D276" s="157" t="s">
        <v>20</v>
      </c>
      <c r="E276" s="174" t="s">
        <v>1949</v>
      </c>
      <c r="F276" s="174" t="s">
        <v>1576</v>
      </c>
      <c r="G276" s="174">
        <v>2000</v>
      </c>
      <c r="H276" s="161">
        <v>46.729553000000003</v>
      </c>
      <c r="I276" s="161">
        <v>-94.685899800000001</v>
      </c>
      <c r="J276" s="174" t="s">
        <v>49</v>
      </c>
      <c r="K276" s="174" t="s">
        <v>1710</v>
      </c>
      <c r="L276" s="174" t="s">
        <v>2047</v>
      </c>
      <c r="M276" s="176" t="s">
        <v>2047</v>
      </c>
      <c r="N276" s="174" t="s">
        <v>29</v>
      </c>
      <c r="O276" s="174" t="s">
        <v>427</v>
      </c>
      <c r="P276" s="178"/>
      <c r="Q276" s="178"/>
      <c r="R276" s="178"/>
      <c r="S276" s="178" t="s">
        <v>1713</v>
      </c>
      <c r="T276" s="178"/>
      <c r="U276" s="178"/>
      <c r="V276" s="178"/>
      <c r="W276" s="178"/>
      <c r="X276" s="178"/>
    </row>
    <row r="277" spans="1:24">
      <c r="A277" s="173">
        <v>257</v>
      </c>
      <c r="B277" s="174" t="s">
        <v>422</v>
      </c>
      <c r="C277" s="175" t="s">
        <v>423</v>
      </c>
      <c r="D277" s="157" t="s">
        <v>20</v>
      </c>
      <c r="E277" s="174" t="s">
        <v>1949</v>
      </c>
      <c r="F277" s="174" t="s">
        <v>1576</v>
      </c>
      <c r="G277" s="174">
        <v>2000</v>
      </c>
      <c r="H277" s="161">
        <v>46.729553000000003</v>
      </c>
      <c r="I277" s="161">
        <v>-94.685899800000001</v>
      </c>
      <c r="J277" s="174" t="s">
        <v>49</v>
      </c>
      <c r="K277" s="174" t="s">
        <v>1710</v>
      </c>
      <c r="L277" s="174" t="s">
        <v>2048</v>
      </c>
      <c r="M277" s="176" t="s">
        <v>2048</v>
      </c>
      <c r="N277" s="174" t="s">
        <v>29</v>
      </c>
      <c r="O277" s="174" t="s">
        <v>427</v>
      </c>
      <c r="P277" s="178"/>
      <c r="Q277" s="178"/>
      <c r="R277" s="178"/>
      <c r="S277" s="178" t="s">
        <v>1713</v>
      </c>
      <c r="T277" s="178"/>
      <c r="U277" s="178"/>
      <c r="V277" s="178"/>
      <c r="W277" s="178"/>
      <c r="X277" s="178"/>
    </row>
    <row r="278" spans="1:24">
      <c r="A278" s="173">
        <v>258</v>
      </c>
      <c r="B278" s="174" t="s">
        <v>422</v>
      </c>
      <c r="C278" s="175" t="s">
        <v>423</v>
      </c>
      <c r="D278" s="157" t="s">
        <v>20</v>
      </c>
      <c r="E278" s="174" t="s">
        <v>1949</v>
      </c>
      <c r="F278" s="174" t="s">
        <v>1576</v>
      </c>
      <c r="G278" s="174">
        <v>2000</v>
      </c>
      <c r="H278" s="161">
        <v>46.729553000000003</v>
      </c>
      <c r="I278" s="161">
        <v>-94.685899800000001</v>
      </c>
      <c r="J278" s="174" t="s">
        <v>49</v>
      </c>
      <c r="K278" s="174" t="s">
        <v>1710</v>
      </c>
      <c r="L278" s="174" t="s">
        <v>2049</v>
      </c>
      <c r="M278" s="176" t="s">
        <v>2049</v>
      </c>
      <c r="N278" s="174" t="s">
        <v>29</v>
      </c>
      <c r="O278" s="174" t="s">
        <v>427</v>
      </c>
      <c r="P278" s="178"/>
      <c r="Q278" s="178"/>
      <c r="R278" s="178"/>
      <c r="S278" s="178" t="s">
        <v>1713</v>
      </c>
      <c r="T278" s="178"/>
      <c r="U278" s="178"/>
      <c r="V278" s="178"/>
      <c r="W278" s="178"/>
      <c r="X278" s="178"/>
    </row>
    <row r="279" spans="1:24">
      <c r="A279" s="173">
        <v>259</v>
      </c>
      <c r="B279" s="174" t="s">
        <v>422</v>
      </c>
      <c r="C279" s="175" t="s">
        <v>423</v>
      </c>
      <c r="D279" s="157" t="s">
        <v>20</v>
      </c>
      <c r="E279" s="174" t="s">
        <v>1949</v>
      </c>
      <c r="F279" s="174" t="s">
        <v>1576</v>
      </c>
      <c r="G279" s="174">
        <v>2000</v>
      </c>
      <c r="H279" s="161">
        <v>46.729553000000003</v>
      </c>
      <c r="I279" s="161">
        <v>-94.685899800000001</v>
      </c>
      <c r="J279" s="174" t="s">
        <v>49</v>
      </c>
      <c r="K279" s="174" t="s">
        <v>1710</v>
      </c>
      <c r="L279" s="174" t="s">
        <v>2050</v>
      </c>
      <c r="M279" s="176" t="s">
        <v>2050</v>
      </c>
      <c r="N279" s="174" t="s">
        <v>29</v>
      </c>
      <c r="O279" s="174" t="s">
        <v>427</v>
      </c>
      <c r="P279" s="178"/>
      <c r="Q279" s="178"/>
      <c r="R279" s="178"/>
      <c r="S279" s="178" t="s">
        <v>1713</v>
      </c>
      <c r="T279" s="178"/>
      <c r="U279" s="178"/>
      <c r="V279" s="178"/>
      <c r="W279" s="178"/>
      <c r="X279" s="178"/>
    </row>
    <row r="280" spans="1:24">
      <c r="A280" s="173">
        <v>260</v>
      </c>
      <c r="B280" s="174" t="s">
        <v>422</v>
      </c>
      <c r="C280" s="175" t="s">
        <v>423</v>
      </c>
      <c r="D280" s="157" t="s">
        <v>20</v>
      </c>
      <c r="E280" s="174" t="s">
        <v>1949</v>
      </c>
      <c r="F280" s="174" t="s">
        <v>1576</v>
      </c>
      <c r="G280" s="174">
        <v>2000</v>
      </c>
      <c r="H280" s="161">
        <v>46.729553000000003</v>
      </c>
      <c r="I280" s="161">
        <v>-94.685899800000001</v>
      </c>
      <c r="J280" s="174" t="s">
        <v>49</v>
      </c>
      <c r="K280" s="174" t="s">
        <v>1710</v>
      </c>
      <c r="L280" s="174" t="s">
        <v>2051</v>
      </c>
      <c r="M280" s="176" t="s">
        <v>2051</v>
      </c>
      <c r="N280" s="174" t="s">
        <v>29</v>
      </c>
      <c r="O280" s="174" t="s">
        <v>427</v>
      </c>
      <c r="P280" s="178"/>
      <c r="Q280" s="178"/>
      <c r="R280" s="178"/>
      <c r="S280" s="178" t="s">
        <v>1713</v>
      </c>
      <c r="T280" s="178"/>
      <c r="U280" s="178"/>
      <c r="V280" s="178"/>
      <c r="W280" s="178"/>
      <c r="X280" s="178"/>
    </row>
    <row r="281" spans="1:24">
      <c r="A281" s="173">
        <v>261</v>
      </c>
      <c r="B281" s="174" t="s">
        <v>422</v>
      </c>
      <c r="C281" s="175" t="s">
        <v>423</v>
      </c>
      <c r="D281" s="157" t="s">
        <v>20</v>
      </c>
      <c r="E281" s="174" t="s">
        <v>1949</v>
      </c>
      <c r="F281" s="174" t="s">
        <v>1576</v>
      </c>
      <c r="G281" s="174">
        <v>2000</v>
      </c>
      <c r="H281" s="161">
        <v>46.729553000000003</v>
      </c>
      <c r="I281" s="161">
        <v>-94.685899800000001</v>
      </c>
      <c r="J281" s="174" t="s">
        <v>49</v>
      </c>
      <c r="K281" s="174" t="s">
        <v>1710</v>
      </c>
      <c r="L281" s="174" t="s">
        <v>2052</v>
      </c>
      <c r="M281" s="176" t="s">
        <v>2052</v>
      </c>
      <c r="N281" s="174" t="s">
        <v>29</v>
      </c>
      <c r="O281" s="174" t="s">
        <v>427</v>
      </c>
      <c r="P281" s="178"/>
      <c r="Q281" s="178"/>
      <c r="R281" s="178"/>
      <c r="S281" s="178" t="s">
        <v>1713</v>
      </c>
      <c r="T281" s="178"/>
      <c r="U281" s="178"/>
      <c r="V281" s="178"/>
      <c r="W281" s="178"/>
      <c r="X281" s="178"/>
    </row>
    <row r="282" spans="1:24">
      <c r="A282" s="173">
        <v>262</v>
      </c>
      <c r="B282" s="174" t="s">
        <v>422</v>
      </c>
      <c r="C282" s="175" t="s">
        <v>423</v>
      </c>
      <c r="D282" s="157" t="s">
        <v>20</v>
      </c>
      <c r="E282" s="174" t="s">
        <v>1949</v>
      </c>
      <c r="F282" s="174" t="s">
        <v>1576</v>
      </c>
      <c r="G282" s="174">
        <v>2000</v>
      </c>
      <c r="H282" s="161">
        <v>46.729553000000003</v>
      </c>
      <c r="I282" s="161">
        <v>-94.685899800000001</v>
      </c>
      <c r="J282" s="174" t="s">
        <v>49</v>
      </c>
      <c r="K282" s="174" t="s">
        <v>1710</v>
      </c>
      <c r="L282" s="174" t="s">
        <v>2053</v>
      </c>
      <c r="M282" s="176" t="s">
        <v>2053</v>
      </c>
      <c r="N282" s="174" t="s">
        <v>29</v>
      </c>
      <c r="O282" s="174" t="s">
        <v>427</v>
      </c>
      <c r="P282" s="178"/>
      <c r="Q282" s="178"/>
      <c r="R282" s="178"/>
      <c r="S282" s="178" t="s">
        <v>1713</v>
      </c>
      <c r="T282" s="178"/>
      <c r="U282" s="178"/>
      <c r="V282" s="178"/>
      <c r="W282" s="178"/>
      <c r="X282" s="178"/>
    </row>
    <row r="283" spans="1:24">
      <c r="A283" s="173">
        <v>263</v>
      </c>
      <c r="B283" s="174" t="s">
        <v>422</v>
      </c>
      <c r="C283" s="175" t="s">
        <v>423</v>
      </c>
      <c r="D283" s="157" t="s">
        <v>20</v>
      </c>
      <c r="E283" s="174" t="s">
        <v>1949</v>
      </c>
      <c r="F283" s="174" t="s">
        <v>1576</v>
      </c>
      <c r="G283" s="174">
        <v>2000</v>
      </c>
      <c r="H283" s="161">
        <v>46.729553000000003</v>
      </c>
      <c r="I283" s="161">
        <v>-94.685899800000001</v>
      </c>
      <c r="J283" s="174" t="s">
        <v>49</v>
      </c>
      <c r="K283" s="174" t="s">
        <v>1710</v>
      </c>
      <c r="L283" s="174" t="s">
        <v>2054</v>
      </c>
      <c r="M283" s="176" t="s">
        <v>2054</v>
      </c>
      <c r="N283" s="174" t="s">
        <v>29</v>
      </c>
      <c r="O283" s="174" t="s">
        <v>427</v>
      </c>
      <c r="P283" s="178"/>
      <c r="Q283" s="178"/>
      <c r="R283" s="178"/>
      <c r="S283" s="178" t="s">
        <v>1713</v>
      </c>
      <c r="T283" s="178"/>
      <c r="U283" s="178"/>
      <c r="V283" s="178"/>
      <c r="W283" s="178"/>
      <c r="X283" s="178"/>
    </row>
    <row r="284" spans="1:24">
      <c r="A284" s="173">
        <v>264</v>
      </c>
      <c r="B284" s="174" t="s">
        <v>422</v>
      </c>
      <c r="C284" s="175" t="s">
        <v>423</v>
      </c>
      <c r="D284" s="157" t="s">
        <v>20</v>
      </c>
      <c r="E284" s="174" t="s">
        <v>1949</v>
      </c>
      <c r="F284" s="174" t="s">
        <v>1576</v>
      </c>
      <c r="G284" s="174">
        <v>2000</v>
      </c>
      <c r="H284" s="161">
        <v>46.729553000000003</v>
      </c>
      <c r="I284" s="161">
        <v>-94.685899800000001</v>
      </c>
      <c r="J284" s="174" t="s">
        <v>49</v>
      </c>
      <c r="K284" s="174" t="s">
        <v>1710</v>
      </c>
      <c r="L284" s="174" t="s">
        <v>2055</v>
      </c>
      <c r="M284" s="176" t="s">
        <v>2055</v>
      </c>
      <c r="N284" s="174" t="s">
        <v>29</v>
      </c>
      <c r="O284" s="174" t="s">
        <v>427</v>
      </c>
      <c r="P284" s="178"/>
      <c r="Q284" s="178"/>
      <c r="R284" s="178"/>
      <c r="S284" s="178" t="s">
        <v>1713</v>
      </c>
      <c r="T284" s="178"/>
      <c r="U284" s="178"/>
      <c r="V284" s="178"/>
      <c r="W284" s="178"/>
      <c r="X284" s="178"/>
    </row>
    <row r="285" spans="1:24">
      <c r="A285" s="173">
        <v>265</v>
      </c>
      <c r="B285" s="174" t="s">
        <v>422</v>
      </c>
      <c r="C285" s="175" t="s">
        <v>423</v>
      </c>
      <c r="D285" s="157" t="s">
        <v>20</v>
      </c>
      <c r="E285" s="174" t="s">
        <v>1949</v>
      </c>
      <c r="F285" s="174" t="s">
        <v>1576</v>
      </c>
      <c r="G285" s="174">
        <v>2000</v>
      </c>
      <c r="H285" s="161">
        <v>46.729553000000003</v>
      </c>
      <c r="I285" s="161">
        <v>-94.685899800000001</v>
      </c>
      <c r="J285" s="174" t="s">
        <v>49</v>
      </c>
      <c r="K285" s="174" t="s">
        <v>1710</v>
      </c>
      <c r="L285" s="174" t="s">
        <v>2056</v>
      </c>
      <c r="M285" s="176" t="s">
        <v>2056</v>
      </c>
      <c r="N285" s="174" t="s">
        <v>29</v>
      </c>
      <c r="O285" s="174" t="s">
        <v>427</v>
      </c>
      <c r="P285" s="178"/>
      <c r="Q285" s="178"/>
      <c r="R285" s="178"/>
      <c r="S285" s="178" t="s">
        <v>1713</v>
      </c>
      <c r="T285" s="178"/>
      <c r="U285" s="178"/>
      <c r="V285" s="178"/>
      <c r="W285" s="178"/>
      <c r="X285" s="178"/>
    </row>
    <row r="286" spans="1:24">
      <c r="A286" s="173">
        <v>266</v>
      </c>
      <c r="B286" s="174" t="s">
        <v>422</v>
      </c>
      <c r="C286" s="175" t="s">
        <v>423</v>
      </c>
      <c r="D286" s="157" t="s">
        <v>20</v>
      </c>
      <c r="E286" s="174" t="s">
        <v>1949</v>
      </c>
      <c r="F286" s="174" t="s">
        <v>1576</v>
      </c>
      <c r="G286" s="174">
        <v>2000</v>
      </c>
      <c r="H286" s="161">
        <v>46.729553000000003</v>
      </c>
      <c r="I286" s="161">
        <v>-94.685899800000001</v>
      </c>
      <c r="J286" s="174" t="s">
        <v>49</v>
      </c>
      <c r="K286" s="174" t="s">
        <v>1710</v>
      </c>
      <c r="L286" s="174" t="s">
        <v>2057</v>
      </c>
      <c r="M286" s="176" t="s">
        <v>2057</v>
      </c>
      <c r="N286" s="174" t="s">
        <v>29</v>
      </c>
      <c r="O286" s="174" t="s">
        <v>427</v>
      </c>
      <c r="P286" s="178"/>
      <c r="Q286" s="178"/>
      <c r="R286" s="178"/>
      <c r="S286" s="178" t="s">
        <v>1713</v>
      </c>
      <c r="T286" s="178"/>
      <c r="U286" s="178"/>
      <c r="V286" s="178"/>
      <c r="W286" s="178"/>
      <c r="X286" s="178"/>
    </row>
    <row r="287" spans="1:24">
      <c r="A287" s="173">
        <v>267</v>
      </c>
      <c r="B287" s="174" t="s">
        <v>422</v>
      </c>
      <c r="C287" s="175" t="s">
        <v>423</v>
      </c>
      <c r="D287" s="157" t="s">
        <v>20</v>
      </c>
      <c r="E287" s="174" t="s">
        <v>1949</v>
      </c>
      <c r="F287" s="174" t="s">
        <v>1576</v>
      </c>
      <c r="G287" s="174">
        <v>2000</v>
      </c>
      <c r="H287" s="161">
        <v>46.729553000000003</v>
      </c>
      <c r="I287" s="161">
        <v>-94.685899800000001</v>
      </c>
      <c r="J287" s="174" t="s">
        <v>49</v>
      </c>
      <c r="K287" s="174" t="s">
        <v>1710</v>
      </c>
      <c r="L287" s="174" t="s">
        <v>2058</v>
      </c>
      <c r="M287" s="176" t="s">
        <v>2058</v>
      </c>
      <c r="N287" s="174" t="s">
        <v>29</v>
      </c>
      <c r="O287" s="174" t="s">
        <v>427</v>
      </c>
      <c r="P287" s="178"/>
      <c r="Q287" s="178"/>
      <c r="R287" s="178"/>
      <c r="S287" s="178" t="s">
        <v>1713</v>
      </c>
      <c r="T287" s="178"/>
      <c r="U287" s="178"/>
      <c r="V287" s="178"/>
      <c r="W287" s="178"/>
      <c r="X287" s="178"/>
    </row>
    <row r="288" spans="1:24">
      <c r="A288" s="173">
        <v>268</v>
      </c>
      <c r="B288" s="174" t="s">
        <v>422</v>
      </c>
      <c r="C288" s="175" t="s">
        <v>423</v>
      </c>
      <c r="D288" s="157" t="s">
        <v>20</v>
      </c>
      <c r="E288" s="174" t="s">
        <v>1949</v>
      </c>
      <c r="F288" s="174" t="s">
        <v>1576</v>
      </c>
      <c r="G288" s="174">
        <v>2000</v>
      </c>
      <c r="H288" s="161">
        <v>46.729553000000003</v>
      </c>
      <c r="I288" s="161">
        <v>-94.685899800000001</v>
      </c>
      <c r="J288" s="174" t="s">
        <v>49</v>
      </c>
      <c r="K288" s="174" t="s">
        <v>1710</v>
      </c>
      <c r="L288" s="174" t="s">
        <v>2059</v>
      </c>
      <c r="M288" s="176" t="s">
        <v>2059</v>
      </c>
      <c r="N288" s="174" t="s">
        <v>29</v>
      </c>
      <c r="O288" s="174" t="s">
        <v>427</v>
      </c>
      <c r="P288" s="178"/>
      <c r="Q288" s="178"/>
      <c r="R288" s="178"/>
      <c r="S288" s="178" t="s">
        <v>1713</v>
      </c>
      <c r="T288" s="178"/>
      <c r="U288" s="178"/>
      <c r="V288" s="178"/>
      <c r="W288" s="178"/>
      <c r="X288" s="178"/>
    </row>
    <row r="289" spans="1:24">
      <c r="A289" s="173">
        <v>269</v>
      </c>
      <c r="B289" s="174" t="s">
        <v>422</v>
      </c>
      <c r="C289" s="175" t="s">
        <v>423</v>
      </c>
      <c r="D289" s="157" t="s">
        <v>20</v>
      </c>
      <c r="E289" s="174" t="s">
        <v>1949</v>
      </c>
      <c r="F289" s="174" t="s">
        <v>1576</v>
      </c>
      <c r="G289" s="174">
        <v>2000</v>
      </c>
      <c r="H289" s="161">
        <v>46.729553000000003</v>
      </c>
      <c r="I289" s="161">
        <v>-94.685899800000001</v>
      </c>
      <c r="J289" s="174" t="s">
        <v>49</v>
      </c>
      <c r="K289" s="174" t="s">
        <v>1710</v>
      </c>
      <c r="L289" s="174" t="s">
        <v>2060</v>
      </c>
      <c r="M289" s="176" t="s">
        <v>2060</v>
      </c>
      <c r="N289" s="174" t="s">
        <v>29</v>
      </c>
      <c r="O289" s="174" t="s">
        <v>427</v>
      </c>
      <c r="P289" s="178"/>
      <c r="Q289" s="178"/>
      <c r="R289" s="178"/>
      <c r="S289" s="178" t="s">
        <v>1713</v>
      </c>
      <c r="T289" s="178"/>
      <c r="U289" s="178"/>
      <c r="V289" s="178"/>
      <c r="W289" s="178"/>
      <c r="X289" s="178"/>
    </row>
    <row r="290" spans="1:24">
      <c r="A290" s="173">
        <v>270</v>
      </c>
      <c r="B290" s="174" t="s">
        <v>422</v>
      </c>
      <c r="C290" s="175" t="s">
        <v>423</v>
      </c>
      <c r="D290" s="157" t="s">
        <v>20</v>
      </c>
      <c r="E290" s="174" t="s">
        <v>1949</v>
      </c>
      <c r="F290" s="174" t="s">
        <v>1576</v>
      </c>
      <c r="G290" s="174">
        <v>2000</v>
      </c>
      <c r="H290" s="161">
        <v>46.729553000000003</v>
      </c>
      <c r="I290" s="161">
        <v>-94.685899800000001</v>
      </c>
      <c r="J290" s="174" t="s">
        <v>49</v>
      </c>
      <c r="K290" s="174" t="s">
        <v>1710</v>
      </c>
      <c r="L290" s="174" t="s">
        <v>2061</v>
      </c>
      <c r="M290" s="176" t="s">
        <v>2061</v>
      </c>
      <c r="N290" s="174" t="s">
        <v>29</v>
      </c>
      <c r="O290" s="174" t="s">
        <v>427</v>
      </c>
      <c r="P290" s="178"/>
      <c r="Q290" s="178"/>
      <c r="R290" s="178"/>
      <c r="S290" s="178" t="s">
        <v>1713</v>
      </c>
      <c r="T290" s="178"/>
      <c r="U290" s="178"/>
      <c r="V290" s="178"/>
      <c r="W290" s="178"/>
      <c r="X290" s="178"/>
    </row>
    <row r="291" spans="1:24">
      <c r="A291" s="173">
        <v>271</v>
      </c>
      <c r="B291" s="174" t="s">
        <v>422</v>
      </c>
      <c r="C291" s="175" t="s">
        <v>423</v>
      </c>
      <c r="D291" s="157" t="s">
        <v>20</v>
      </c>
      <c r="E291" s="174" t="s">
        <v>1949</v>
      </c>
      <c r="F291" s="174" t="s">
        <v>1576</v>
      </c>
      <c r="G291" s="174">
        <v>2000</v>
      </c>
      <c r="H291" s="161">
        <v>46.729553000000003</v>
      </c>
      <c r="I291" s="161">
        <v>-94.685899800000001</v>
      </c>
      <c r="J291" s="174" t="s">
        <v>49</v>
      </c>
      <c r="K291" s="174" t="s">
        <v>1710</v>
      </c>
      <c r="L291" s="174" t="s">
        <v>2062</v>
      </c>
      <c r="M291" s="176" t="s">
        <v>2062</v>
      </c>
      <c r="N291" s="174" t="s">
        <v>29</v>
      </c>
      <c r="O291" s="174" t="s">
        <v>427</v>
      </c>
      <c r="P291" s="178"/>
      <c r="Q291" s="178"/>
      <c r="R291" s="178"/>
      <c r="S291" s="178" t="s">
        <v>1713</v>
      </c>
      <c r="T291" s="178"/>
      <c r="U291" s="178"/>
      <c r="V291" s="178"/>
      <c r="W291" s="178"/>
      <c r="X291" s="178"/>
    </row>
    <row r="292" spans="1:24">
      <c r="A292" s="173">
        <v>272</v>
      </c>
      <c r="B292" s="174" t="s">
        <v>422</v>
      </c>
      <c r="C292" s="175" t="s">
        <v>423</v>
      </c>
      <c r="D292" s="157" t="s">
        <v>20</v>
      </c>
      <c r="E292" s="174" t="s">
        <v>1949</v>
      </c>
      <c r="F292" s="174" t="s">
        <v>1576</v>
      </c>
      <c r="G292" s="174">
        <v>2000</v>
      </c>
      <c r="H292" s="161">
        <v>46.729553000000003</v>
      </c>
      <c r="I292" s="161">
        <v>-94.685899800000001</v>
      </c>
      <c r="J292" s="174" t="s">
        <v>49</v>
      </c>
      <c r="K292" s="174" t="s">
        <v>1710</v>
      </c>
      <c r="L292" s="174" t="s">
        <v>2063</v>
      </c>
      <c r="M292" s="176" t="s">
        <v>2063</v>
      </c>
      <c r="N292" s="174" t="s">
        <v>29</v>
      </c>
      <c r="O292" s="174" t="s">
        <v>427</v>
      </c>
      <c r="P292" s="178"/>
      <c r="Q292" s="178"/>
      <c r="R292" s="178"/>
      <c r="S292" s="178" t="s">
        <v>1713</v>
      </c>
      <c r="T292" s="178"/>
      <c r="U292" s="178"/>
      <c r="V292" s="178"/>
      <c r="W292" s="178"/>
      <c r="X292" s="178"/>
    </row>
    <row r="293" spans="1:24">
      <c r="A293" s="173">
        <v>273</v>
      </c>
      <c r="B293" s="174" t="s">
        <v>422</v>
      </c>
      <c r="C293" s="175" t="s">
        <v>423</v>
      </c>
      <c r="D293" s="157" t="s">
        <v>20</v>
      </c>
      <c r="E293" s="174" t="s">
        <v>1949</v>
      </c>
      <c r="F293" s="174" t="s">
        <v>1576</v>
      </c>
      <c r="G293" s="174">
        <v>2000</v>
      </c>
      <c r="H293" s="161">
        <v>46.729553000000003</v>
      </c>
      <c r="I293" s="161">
        <v>-94.685899800000001</v>
      </c>
      <c r="J293" s="174" t="s">
        <v>49</v>
      </c>
      <c r="K293" s="174" t="s">
        <v>1710</v>
      </c>
      <c r="L293" s="174" t="s">
        <v>2064</v>
      </c>
      <c r="M293" s="176" t="s">
        <v>2064</v>
      </c>
      <c r="N293" s="174" t="s">
        <v>29</v>
      </c>
      <c r="O293" s="174" t="s">
        <v>427</v>
      </c>
      <c r="P293" s="178"/>
      <c r="Q293" s="178"/>
      <c r="R293" s="178"/>
      <c r="S293" s="178" t="s">
        <v>1713</v>
      </c>
      <c r="T293" s="178"/>
      <c r="U293" s="178"/>
      <c r="V293" s="178"/>
      <c r="W293" s="178"/>
      <c r="X293" s="178"/>
    </row>
    <row r="294" spans="1:24">
      <c r="A294" s="173">
        <v>274</v>
      </c>
      <c r="B294" s="174" t="s">
        <v>422</v>
      </c>
      <c r="C294" s="175" t="s">
        <v>423</v>
      </c>
      <c r="D294" s="157" t="s">
        <v>20</v>
      </c>
      <c r="E294" s="174" t="s">
        <v>1949</v>
      </c>
      <c r="F294" s="174" t="s">
        <v>1576</v>
      </c>
      <c r="G294" s="174">
        <v>2000</v>
      </c>
      <c r="H294" s="161">
        <v>46.729553000000003</v>
      </c>
      <c r="I294" s="161">
        <v>-94.685899800000001</v>
      </c>
      <c r="J294" s="174" t="s">
        <v>49</v>
      </c>
      <c r="K294" s="174" t="s">
        <v>1710</v>
      </c>
      <c r="L294" s="174" t="s">
        <v>2065</v>
      </c>
      <c r="M294" s="176" t="s">
        <v>2065</v>
      </c>
      <c r="N294" s="174" t="s">
        <v>29</v>
      </c>
      <c r="O294" s="174" t="s">
        <v>427</v>
      </c>
      <c r="P294" s="178"/>
      <c r="Q294" s="178"/>
      <c r="R294" s="178"/>
      <c r="S294" s="178" t="s">
        <v>1713</v>
      </c>
      <c r="T294" s="178"/>
      <c r="U294" s="178"/>
      <c r="V294" s="178"/>
      <c r="W294" s="178"/>
      <c r="X294" s="178"/>
    </row>
    <row r="295" spans="1:24">
      <c r="A295" s="173">
        <v>275</v>
      </c>
      <c r="B295" s="174" t="s">
        <v>422</v>
      </c>
      <c r="C295" s="175" t="s">
        <v>423</v>
      </c>
      <c r="D295" s="157" t="s">
        <v>20</v>
      </c>
      <c r="E295" s="174" t="s">
        <v>1949</v>
      </c>
      <c r="F295" s="174" t="s">
        <v>1576</v>
      </c>
      <c r="G295" s="174">
        <v>2000</v>
      </c>
      <c r="H295" s="161">
        <v>46.729553000000003</v>
      </c>
      <c r="I295" s="161">
        <v>-94.685899800000001</v>
      </c>
      <c r="J295" s="174" t="s">
        <v>49</v>
      </c>
      <c r="K295" s="174" t="s">
        <v>1710</v>
      </c>
      <c r="L295" s="174" t="s">
        <v>2066</v>
      </c>
      <c r="M295" s="176" t="s">
        <v>2066</v>
      </c>
      <c r="N295" s="174" t="s">
        <v>29</v>
      </c>
      <c r="O295" s="174" t="s">
        <v>427</v>
      </c>
      <c r="P295" s="178"/>
      <c r="Q295" s="178"/>
      <c r="R295" s="178"/>
      <c r="S295" s="178" t="s">
        <v>1713</v>
      </c>
      <c r="T295" s="178"/>
      <c r="U295" s="178"/>
      <c r="V295" s="178"/>
      <c r="W295" s="178"/>
      <c r="X295" s="178"/>
    </row>
    <row r="296" spans="1:24">
      <c r="A296" s="173">
        <v>276</v>
      </c>
      <c r="B296" s="174" t="s">
        <v>422</v>
      </c>
      <c r="C296" s="175" t="s">
        <v>423</v>
      </c>
      <c r="D296" s="157" t="s">
        <v>20</v>
      </c>
      <c r="E296" s="174" t="s">
        <v>1949</v>
      </c>
      <c r="F296" s="174" t="s">
        <v>1576</v>
      </c>
      <c r="G296" s="174">
        <v>2000</v>
      </c>
      <c r="H296" s="161">
        <v>46.729553000000003</v>
      </c>
      <c r="I296" s="161">
        <v>-94.685899800000001</v>
      </c>
      <c r="J296" s="174" t="s">
        <v>49</v>
      </c>
      <c r="K296" s="174" t="s">
        <v>1710</v>
      </c>
      <c r="L296" s="174" t="s">
        <v>2067</v>
      </c>
      <c r="M296" s="176" t="s">
        <v>2067</v>
      </c>
      <c r="N296" s="174" t="s">
        <v>29</v>
      </c>
      <c r="O296" s="174" t="s">
        <v>427</v>
      </c>
      <c r="P296" s="178"/>
      <c r="Q296" s="178"/>
      <c r="R296" s="178"/>
      <c r="S296" s="178" t="s">
        <v>1713</v>
      </c>
      <c r="T296" s="178"/>
      <c r="U296" s="178"/>
      <c r="V296" s="178"/>
      <c r="W296" s="178"/>
      <c r="X296" s="178"/>
    </row>
    <row r="297" spans="1:24">
      <c r="A297" s="173">
        <v>277</v>
      </c>
      <c r="B297" s="174" t="s">
        <v>422</v>
      </c>
      <c r="C297" s="175" t="s">
        <v>423</v>
      </c>
      <c r="D297" s="157" t="s">
        <v>20</v>
      </c>
      <c r="E297" s="174" t="s">
        <v>1949</v>
      </c>
      <c r="F297" s="174" t="s">
        <v>1576</v>
      </c>
      <c r="G297" s="174">
        <v>2000</v>
      </c>
      <c r="H297" s="161">
        <v>46.729553000000003</v>
      </c>
      <c r="I297" s="161">
        <v>-94.685899800000001</v>
      </c>
      <c r="J297" s="174" t="s">
        <v>49</v>
      </c>
      <c r="K297" s="174" t="s">
        <v>1710</v>
      </c>
      <c r="L297" s="174" t="s">
        <v>2068</v>
      </c>
      <c r="M297" s="176" t="s">
        <v>2068</v>
      </c>
      <c r="N297" s="174" t="s">
        <v>29</v>
      </c>
      <c r="O297" s="174" t="s">
        <v>427</v>
      </c>
      <c r="P297" s="178"/>
      <c r="Q297" s="178"/>
      <c r="R297" s="178"/>
      <c r="S297" s="178" t="s">
        <v>1713</v>
      </c>
      <c r="T297" s="178"/>
      <c r="U297" s="178"/>
      <c r="V297" s="178"/>
      <c r="W297" s="178"/>
      <c r="X297" s="178"/>
    </row>
    <row r="298" spans="1:24">
      <c r="A298" s="173">
        <v>278</v>
      </c>
      <c r="B298" s="174" t="s">
        <v>422</v>
      </c>
      <c r="C298" s="175" t="s">
        <v>423</v>
      </c>
      <c r="D298" s="157" t="s">
        <v>20</v>
      </c>
      <c r="E298" s="174" t="s">
        <v>1949</v>
      </c>
      <c r="F298" s="174" t="s">
        <v>1576</v>
      </c>
      <c r="G298" s="174">
        <v>2000</v>
      </c>
      <c r="H298" s="161">
        <v>46.729553000000003</v>
      </c>
      <c r="I298" s="161">
        <v>-94.685899800000001</v>
      </c>
      <c r="J298" s="174" t="s">
        <v>49</v>
      </c>
      <c r="K298" s="174" t="s">
        <v>1710</v>
      </c>
      <c r="L298" s="174" t="s">
        <v>2069</v>
      </c>
      <c r="M298" s="176" t="s">
        <v>2069</v>
      </c>
      <c r="N298" s="174" t="s">
        <v>29</v>
      </c>
      <c r="O298" s="174" t="s">
        <v>427</v>
      </c>
      <c r="P298" s="178"/>
      <c r="Q298" s="178"/>
      <c r="R298" s="178"/>
      <c r="S298" s="178" t="s">
        <v>1713</v>
      </c>
      <c r="T298" s="178"/>
      <c r="U298" s="178"/>
      <c r="V298" s="178"/>
      <c r="W298" s="178"/>
      <c r="X298" s="178"/>
    </row>
    <row r="299" spans="1:24">
      <c r="A299" s="173">
        <v>279</v>
      </c>
      <c r="B299" s="174" t="s">
        <v>422</v>
      </c>
      <c r="C299" s="175" t="s">
        <v>423</v>
      </c>
      <c r="D299" s="157" t="s">
        <v>20</v>
      </c>
      <c r="E299" s="174" t="s">
        <v>1949</v>
      </c>
      <c r="F299" s="174" t="s">
        <v>1576</v>
      </c>
      <c r="G299" s="174">
        <v>2000</v>
      </c>
      <c r="H299" s="161">
        <v>46.729553000000003</v>
      </c>
      <c r="I299" s="161">
        <v>-94.685899800000001</v>
      </c>
      <c r="J299" s="174" t="s">
        <v>49</v>
      </c>
      <c r="K299" s="174" t="s">
        <v>1710</v>
      </c>
      <c r="L299" s="174" t="s">
        <v>2070</v>
      </c>
      <c r="M299" s="176" t="s">
        <v>2070</v>
      </c>
      <c r="N299" s="174" t="s">
        <v>29</v>
      </c>
      <c r="O299" s="174" t="s">
        <v>427</v>
      </c>
      <c r="P299" s="178"/>
      <c r="Q299" s="178"/>
      <c r="R299" s="178"/>
      <c r="S299" s="178" t="s">
        <v>1713</v>
      </c>
      <c r="T299" s="178"/>
      <c r="U299" s="178"/>
      <c r="V299" s="178"/>
      <c r="W299" s="178"/>
      <c r="X299" s="178"/>
    </row>
    <row r="300" spans="1:24">
      <c r="A300" s="173">
        <v>280</v>
      </c>
      <c r="B300" s="174" t="s">
        <v>422</v>
      </c>
      <c r="C300" s="175" t="s">
        <v>423</v>
      </c>
      <c r="D300" s="157" t="s">
        <v>20</v>
      </c>
      <c r="E300" s="174" t="s">
        <v>1949</v>
      </c>
      <c r="F300" s="174" t="s">
        <v>1576</v>
      </c>
      <c r="G300" s="174">
        <v>2000</v>
      </c>
      <c r="H300" s="161">
        <v>46.729553000000003</v>
      </c>
      <c r="I300" s="161">
        <v>-94.685899800000001</v>
      </c>
      <c r="J300" s="174" t="s">
        <v>49</v>
      </c>
      <c r="K300" s="174" t="s">
        <v>1710</v>
      </c>
      <c r="L300" s="174" t="s">
        <v>2071</v>
      </c>
      <c r="M300" s="176" t="s">
        <v>2071</v>
      </c>
      <c r="N300" s="174" t="s">
        <v>29</v>
      </c>
      <c r="O300" s="174" t="s">
        <v>427</v>
      </c>
      <c r="P300" s="178"/>
      <c r="Q300" s="178"/>
      <c r="R300" s="178"/>
      <c r="S300" s="178" t="s">
        <v>1713</v>
      </c>
      <c r="T300" s="178"/>
      <c r="U300" s="178"/>
      <c r="V300" s="178"/>
      <c r="W300" s="178"/>
      <c r="X300" s="178"/>
    </row>
    <row r="301" spans="1:24">
      <c r="A301" s="173">
        <v>281</v>
      </c>
      <c r="B301" s="174" t="s">
        <v>422</v>
      </c>
      <c r="C301" s="175" t="s">
        <v>423</v>
      </c>
      <c r="D301" s="157" t="s">
        <v>20</v>
      </c>
      <c r="E301" s="174" t="s">
        <v>1949</v>
      </c>
      <c r="F301" s="174" t="s">
        <v>1576</v>
      </c>
      <c r="G301" s="174">
        <v>2000</v>
      </c>
      <c r="H301" s="161">
        <v>46.729553000000003</v>
      </c>
      <c r="I301" s="161">
        <v>-94.685899800000001</v>
      </c>
      <c r="J301" s="174" t="s">
        <v>49</v>
      </c>
      <c r="K301" s="174" t="s">
        <v>1710</v>
      </c>
      <c r="L301" s="174" t="s">
        <v>2072</v>
      </c>
      <c r="M301" s="176" t="s">
        <v>2072</v>
      </c>
      <c r="N301" s="174" t="s">
        <v>29</v>
      </c>
      <c r="O301" s="174" t="s">
        <v>427</v>
      </c>
      <c r="P301" s="178"/>
      <c r="Q301" s="178"/>
      <c r="R301" s="178"/>
      <c r="S301" s="178" t="s">
        <v>1713</v>
      </c>
      <c r="T301" s="178"/>
      <c r="U301" s="178"/>
      <c r="V301" s="178"/>
      <c r="W301" s="178"/>
      <c r="X301" s="178"/>
    </row>
    <row r="302" spans="1:24">
      <c r="A302" s="173">
        <v>282</v>
      </c>
      <c r="B302" s="174" t="s">
        <v>422</v>
      </c>
      <c r="C302" s="175" t="s">
        <v>423</v>
      </c>
      <c r="D302" s="157" t="s">
        <v>20</v>
      </c>
      <c r="E302" s="174" t="s">
        <v>1949</v>
      </c>
      <c r="F302" s="174" t="s">
        <v>1576</v>
      </c>
      <c r="G302" s="174">
        <v>2000</v>
      </c>
      <c r="H302" s="161">
        <v>46.729553000000003</v>
      </c>
      <c r="I302" s="161">
        <v>-94.685899800000001</v>
      </c>
      <c r="J302" s="174" t="s">
        <v>49</v>
      </c>
      <c r="K302" s="174" t="s">
        <v>1710</v>
      </c>
      <c r="L302" s="174" t="s">
        <v>2073</v>
      </c>
      <c r="M302" s="176" t="s">
        <v>2073</v>
      </c>
      <c r="N302" s="174" t="s">
        <v>29</v>
      </c>
      <c r="O302" s="174" t="s">
        <v>427</v>
      </c>
      <c r="P302" s="178"/>
      <c r="Q302" s="178"/>
      <c r="R302" s="178"/>
      <c r="S302" s="178" t="s">
        <v>1713</v>
      </c>
      <c r="T302" s="178"/>
      <c r="U302" s="178"/>
      <c r="V302" s="178"/>
      <c r="W302" s="178"/>
      <c r="X302" s="178"/>
    </row>
    <row r="303" spans="1:24">
      <c r="A303" s="173">
        <v>283</v>
      </c>
      <c r="B303" s="174" t="s">
        <v>422</v>
      </c>
      <c r="C303" s="175" t="s">
        <v>423</v>
      </c>
      <c r="D303" s="157" t="s">
        <v>20</v>
      </c>
      <c r="E303" s="174" t="s">
        <v>1949</v>
      </c>
      <c r="F303" s="174" t="s">
        <v>1576</v>
      </c>
      <c r="G303" s="174">
        <v>2000</v>
      </c>
      <c r="H303" s="161">
        <v>46.729553000000003</v>
      </c>
      <c r="I303" s="161">
        <v>-94.685899800000001</v>
      </c>
      <c r="J303" s="174" t="s">
        <v>49</v>
      </c>
      <c r="K303" s="174" t="s">
        <v>1710</v>
      </c>
      <c r="L303" s="174" t="s">
        <v>2074</v>
      </c>
      <c r="M303" s="176" t="s">
        <v>2074</v>
      </c>
      <c r="N303" s="174" t="s">
        <v>29</v>
      </c>
      <c r="O303" s="174" t="s">
        <v>427</v>
      </c>
      <c r="P303" s="178"/>
      <c r="Q303" s="178"/>
      <c r="R303" s="178"/>
      <c r="S303" s="178" t="s">
        <v>1713</v>
      </c>
      <c r="T303" s="178"/>
      <c r="U303" s="178"/>
      <c r="V303" s="178"/>
      <c r="W303" s="178"/>
      <c r="X303" s="178"/>
    </row>
    <row r="304" spans="1:24">
      <c r="A304" s="173">
        <v>284</v>
      </c>
      <c r="B304" s="174" t="s">
        <v>422</v>
      </c>
      <c r="C304" s="175" t="s">
        <v>423</v>
      </c>
      <c r="D304" s="157" t="s">
        <v>20</v>
      </c>
      <c r="E304" s="174" t="s">
        <v>1949</v>
      </c>
      <c r="F304" s="174" t="s">
        <v>1576</v>
      </c>
      <c r="G304" s="174">
        <v>2000</v>
      </c>
      <c r="H304" s="161">
        <v>46.729553000000003</v>
      </c>
      <c r="I304" s="161">
        <v>-94.685899800000001</v>
      </c>
      <c r="J304" s="174" t="s">
        <v>49</v>
      </c>
      <c r="K304" s="174" t="s">
        <v>1710</v>
      </c>
      <c r="L304" s="174" t="s">
        <v>2075</v>
      </c>
      <c r="M304" s="176" t="s">
        <v>2075</v>
      </c>
      <c r="N304" s="174" t="s">
        <v>29</v>
      </c>
      <c r="O304" s="174" t="s">
        <v>427</v>
      </c>
      <c r="P304" s="178"/>
      <c r="Q304" s="178"/>
      <c r="R304" s="178"/>
      <c r="S304" s="178" t="s">
        <v>1713</v>
      </c>
      <c r="T304" s="178"/>
      <c r="U304" s="178"/>
      <c r="V304" s="178"/>
      <c r="W304" s="178"/>
      <c r="X304" s="178"/>
    </row>
    <row r="305" spans="1:24">
      <c r="A305" s="173">
        <v>285</v>
      </c>
      <c r="B305" s="174" t="s">
        <v>422</v>
      </c>
      <c r="C305" s="175" t="s">
        <v>423</v>
      </c>
      <c r="D305" s="157" t="s">
        <v>20</v>
      </c>
      <c r="E305" s="174" t="s">
        <v>1949</v>
      </c>
      <c r="F305" s="174" t="s">
        <v>1576</v>
      </c>
      <c r="G305" s="174">
        <v>2000</v>
      </c>
      <c r="H305" s="161">
        <v>46.729553000000003</v>
      </c>
      <c r="I305" s="161">
        <v>-94.685899800000001</v>
      </c>
      <c r="J305" s="174" t="s">
        <v>49</v>
      </c>
      <c r="K305" s="174" t="s">
        <v>1710</v>
      </c>
      <c r="L305" s="174" t="s">
        <v>2076</v>
      </c>
      <c r="M305" s="176" t="s">
        <v>2076</v>
      </c>
      <c r="N305" s="174" t="s">
        <v>29</v>
      </c>
      <c r="O305" s="174" t="s">
        <v>427</v>
      </c>
      <c r="P305" s="178"/>
      <c r="Q305" s="178"/>
      <c r="R305" s="178"/>
      <c r="S305" s="178" t="s">
        <v>1713</v>
      </c>
      <c r="T305" s="178"/>
      <c r="U305" s="178"/>
      <c r="V305" s="178"/>
      <c r="W305" s="178"/>
      <c r="X305" s="178"/>
    </row>
    <row r="306" spans="1:24">
      <c r="A306" s="173">
        <v>286</v>
      </c>
      <c r="B306" s="174" t="s">
        <v>422</v>
      </c>
      <c r="C306" s="175" t="s">
        <v>423</v>
      </c>
      <c r="D306" s="157" t="s">
        <v>20</v>
      </c>
      <c r="E306" s="174" t="s">
        <v>1949</v>
      </c>
      <c r="F306" s="174" t="s">
        <v>1576</v>
      </c>
      <c r="G306" s="174">
        <v>2000</v>
      </c>
      <c r="H306" s="161">
        <v>46.729553000000003</v>
      </c>
      <c r="I306" s="161">
        <v>-94.685899800000001</v>
      </c>
      <c r="J306" s="174" t="s">
        <v>49</v>
      </c>
      <c r="K306" s="174" t="s">
        <v>1710</v>
      </c>
      <c r="L306" s="174" t="s">
        <v>2077</v>
      </c>
      <c r="M306" s="176" t="s">
        <v>2077</v>
      </c>
      <c r="N306" s="174" t="s">
        <v>29</v>
      </c>
      <c r="O306" s="174" t="s">
        <v>427</v>
      </c>
      <c r="P306" s="178"/>
      <c r="Q306" s="178"/>
      <c r="R306" s="178"/>
      <c r="S306" s="178" t="s">
        <v>1713</v>
      </c>
      <c r="T306" s="178"/>
      <c r="U306" s="178"/>
      <c r="V306" s="178"/>
      <c r="W306" s="178"/>
      <c r="X306" s="178"/>
    </row>
    <row r="307" spans="1:24">
      <c r="A307" s="173">
        <v>287</v>
      </c>
      <c r="B307" s="174" t="s">
        <v>422</v>
      </c>
      <c r="C307" s="175" t="s">
        <v>423</v>
      </c>
      <c r="D307" s="157" t="s">
        <v>20</v>
      </c>
      <c r="E307" s="174" t="s">
        <v>1949</v>
      </c>
      <c r="F307" s="174" t="s">
        <v>1576</v>
      </c>
      <c r="G307" s="174">
        <v>2000</v>
      </c>
      <c r="H307" s="161">
        <v>46.729553000000003</v>
      </c>
      <c r="I307" s="161">
        <v>-94.685899800000001</v>
      </c>
      <c r="J307" s="174" t="s">
        <v>49</v>
      </c>
      <c r="K307" s="174" t="s">
        <v>1710</v>
      </c>
      <c r="L307" s="174" t="s">
        <v>2078</v>
      </c>
      <c r="M307" s="176" t="s">
        <v>2078</v>
      </c>
      <c r="N307" s="174" t="s">
        <v>29</v>
      </c>
      <c r="O307" s="174" t="s">
        <v>427</v>
      </c>
      <c r="P307" s="178"/>
      <c r="Q307" s="178"/>
      <c r="R307" s="178"/>
      <c r="S307" s="178" t="s">
        <v>1713</v>
      </c>
      <c r="T307" s="178"/>
      <c r="U307" s="178"/>
      <c r="V307" s="178"/>
      <c r="W307" s="178"/>
      <c r="X307" s="178"/>
    </row>
    <row r="308" spans="1:24">
      <c r="A308" s="173">
        <v>288</v>
      </c>
      <c r="B308" s="174" t="s">
        <v>422</v>
      </c>
      <c r="C308" s="175" t="s">
        <v>423</v>
      </c>
      <c r="D308" s="157" t="s">
        <v>20</v>
      </c>
      <c r="E308" s="174" t="s">
        <v>1949</v>
      </c>
      <c r="F308" s="174" t="s">
        <v>1576</v>
      </c>
      <c r="G308" s="174">
        <v>2000</v>
      </c>
      <c r="H308" s="161">
        <v>46.729553000000003</v>
      </c>
      <c r="I308" s="161">
        <v>-94.685899800000001</v>
      </c>
      <c r="J308" s="174" t="s">
        <v>49</v>
      </c>
      <c r="K308" s="174" t="s">
        <v>1710</v>
      </c>
      <c r="L308" s="174" t="s">
        <v>2079</v>
      </c>
      <c r="M308" s="176" t="s">
        <v>2079</v>
      </c>
      <c r="N308" s="174" t="s">
        <v>29</v>
      </c>
      <c r="O308" s="174" t="s">
        <v>427</v>
      </c>
      <c r="P308" s="178"/>
      <c r="Q308" s="178"/>
      <c r="R308" s="178"/>
      <c r="S308" s="178" t="s">
        <v>1713</v>
      </c>
      <c r="T308" s="178"/>
      <c r="U308" s="178"/>
      <c r="V308" s="178"/>
      <c r="W308" s="178"/>
      <c r="X308" s="178"/>
    </row>
    <row r="309" spans="1:24">
      <c r="A309" s="173">
        <v>289</v>
      </c>
      <c r="B309" s="174" t="s">
        <v>422</v>
      </c>
      <c r="C309" s="175" t="s">
        <v>423</v>
      </c>
      <c r="D309" s="157" t="s">
        <v>20</v>
      </c>
      <c r="E309" s="174" t="s">
        <v>1949</v>
      </c>
      <c r="F309" s="174" t="s">
        <v>1576</v>
      </c>
      <c r="G309" s="174">
        <v>2000</v>
      </c>
      <c r="H309" s="161">
        <v>46.729553000000003</v>
      </c>
      <c r="I309" s="161">
        <v>-94.685899800000001</v>
      </c>
      <c r="J309" s="174" t="s">
        <v>49</v>
      </c>
      <c r="K309" s="174" t="s">
        <v>1710</v>
      </c>
      <c r="L309" s="174" t="s">
        <v>2080</v>
      </c>
      <c r="M309" s="176" t="s">
        <v>2080</v>
      </c>
      <c r="N309" s="174" t="s">
        <v>29</v>
      </c>
      <c r="O309" s="174" t="s">
        <v>427</v>
      </c>
      <c r="P309" s="178"/>
      <c r="Q309" s="178"/>
      <c r="R309" s="178"/>
      <c r="S309" s="178" t="s">
        <v>1713</v>
      </c>
      <c r="T309" s="178"/>
      <c r="U309" s="178"/>
      <c r="V309" s="178"/>
      <c r="W309" s="178"/>
      <c r="X309" s="178"/>
    </row>
    <row r="310" spans="1:24">
      <c r="A310" s="173">
        <v>290</v>
      </c>
      <c r="B310" s="174" t="s">
        <v>422</v>
      </c>
      <c r="C310" s="175" t="s">
        <v>423</v>
      </c>
      <c r="D310" s="157" t="s">
        <v>20</v>
      </c>
      <c r="E310" s="174" t="s">
        <v>1949</v>
      </c>
      <c r="F310" s="174" t="s">
        <v>1576</v>
      </c>
      <c r="G310" s="174">
        <v>2000</v>
      </c>
      <c r="H310" s="161">
        <v>46.729553000000003</v>
      </c>
      <c r="I310" s="161">
        <v>-94.685899800000001</v>
      </c>
      <c r="J310" s="174" t="s">
        <v>49</v>
      </c>
      <c r="K310" s="174" t="s">
        <v>1710</v>
      </c>
      <c r="L310" s="174" t="s">
        <v>2081</v>
      </c>
      <c r="M310" s="176" t="s">
        <v>2081</v>
      </c>
      <c r="N310" s="174" t="s">
        <v>29</v>
      </c>
      <c r="O310" s="174" t="s">
        <v>427</v>
      </c>
      <c r="P310" s="178"/>
      <c r="Q310" s="178"/>
      <c r="R310" s="178"/>
      <c r="S310" s="178" t="s">
        <v>1713</v>
      </c>
      <c r="T310" s="178"/>
      <c r="U310" s="178"/>
      <c r="V310" s="178"/>
      <c r="W310" s="178"/>
      <c r="X310" s="178"/>
    </row>
    <row r="311" spans="1:24">
      <c r="A311" s="173">
        <v>291</v>
      </c>
      <c r="B311" s="174" t="s">
        <v>422</v>
      </c>
      <c r="C311" s="175" t="s">
        <v>423</v>
      </c>
      <c r="D311" s="157" t="s">
        <v>20</v>
      </c>
      <c r="E311" s="174" t="s">
        <v>1949</v>
      </c>
      <c r="F311" s="174" t="s">
        <v>1576</v>
      </c>
      <c r="G311" s="174">
        <v>2000</v>
      </c>
      <c r="H311" s="161">
        <v>46.729553000000003</v>
      </c>
      <c r="I311" s="161">
        <v>-94.685899800000001</v>
      </c>
      <c r="J311" s="174" t="s">
        <v>49</v>
      </c>
      <c r="K311" s="174" t="s">
        <v>1710</v>
      </c>
      <c r="L311" s="174" t="s">
        <v>2082</v>
      </c>
      <c r="M311" s="176" t="s">
        <v>2082</v>
      </c>
      <c r="N311" s="174" t="s">
        <v>29</v>
      </c>
      <c r="O311" s="174" t="s">
        <v>427</v>
      </c>
      <c r="P311" s="178"/>
      <c r="Q311" s="178"/>
      <c r="R311" s="178"/>
      <c r="S311" s="178" t="s">
        <v>1713</v>
      </c>
      <c r="T311" s="178"/>
      <c r="U311" s="178"/>
      <c r="V311" s="178"/>
      <c r="W311" s="178"/>
      <c r="X311" s="178"/>
    </row>
    <row r="312" spans="1:24">
      <c r="A312" s="173">
        <v>292</v>
      </c>
      <c r="B312" s="174" t="s">
        <v>422</v>
      </c>
      <c r="C312" s="175" t="s">
        <v>423</v>
      </c>
      <c r="D312" s="157" t="s">
        <v>20</v>
      </c>
      <c r="E312" s="174" t="s">
        <v>1949</v>
      </c>
      <c r="F312" s="174" t="s">
        <v>1576</v>
      </c>
      <c r="G312" s="174">
        <v>2000</v>
      </c>
      <c r="H312" s="161">
        <v>46.729553000000003</v>
      </c>
      <c r="I312" s="161">
        <v>-94.685899800000001</v>
      </c>
      <c r="J312" s="174" t="s">
        <v>49</v>
      </c>
      <c r="K312" s="174" t="s">
        <v>1710</v>
      </c>
      <c r="L312" s="174" t="s">
        <v>2083</v>
      </c>
      <c r="M312" s="176" t="s">
        <v>2083</v>
      </c>
      <c r="N312" s="174" t="s">
        <v>29</v>
      </c>
      <c r="O312" s="174" t="s">
        <v>427</v>
      </c>
      <c r="P312" s="178"/>
      <c r="Q312" s="178"/>
      <c r="R312" s="178"/>
      <c r="S312" s="178" t="s">
        <v>1713</v>
      </c>
      <c r="T312" s="178"/>
      <c r="U312" s="178"/>
      <c r="V312" s="178"/>
      <c r="W312" s="178"/>
      <c r="X312" s="178"/>
    </row>
    <row r="313" spans="1:24">
      <c r="A313" s="173">
        <v>293</v>
      </c>
      <c r="B313" s="174" t="s">
        <v>422</v>
      </c>
      <c r="C313" s="175" t="s">
        <v>423</v>
      </c>
      <c r="D313" s="157" t="s">
        <v>20</v>
      </c>
      <c r="E313" s="174" t="s">
        <v>1949</v>
      </c>
      <c r="F313" s="174" t="s">
        <v>1576</v>
      </c>
      <c r="G313" s="174">
        <v>2000</v>
      </c>
      <c r="H313" s="161">
        <v>46.729553000000003</v>
      </c>
      <c r="I313" s="161">
        <v>-94.685899800000001</v>
      </c>
      <c r="J313" s="174" t="s">
        <v>49</v>
      </c>
      <c r="K313" s="174" t="s">
        <v>1710</v>
      </c>
      <c r="L313" s="174" t="s">
        <v>2084</v>
      </c>
      <c r="M313" s="176" t="s">
        <v>2084</v>
      </c>
      <c r="N313" s="174" t="s">
        <v>29</v>
      </c>
      <c r="O313" s="174" t="s">
        <v>427</v>
      </c>
      <c r="P313" s="178"/>
      <c r="Q313" s="178"/>
      <c r="R313" s="178"/>
      <c r="S313" s="178" t="s">
        <v>1713</v>
      </c>
      <c r="T313" s="178"/>
      <c r="U313" s="178"/>
      <c r="V313" s="178"/>
      <c r="W313" s="178"/>
      <c r="X313" s="178"/>
    </row>
    <row r="314" spans="1:24">
      <c r="A314" s="173">
        <v>294</v>
      </c>
      <c r="B314" s="174" t="s">
        <v>422</v>
      </c>
      <c r="C314" s="175" t="s">
        <v>423</v>
      </c>
      <c r="D314" s="157" t="s">
        <v>20</v>
      </c>
      <c r="E314" s="174" t="s">
        <v>1949</v>
      </c>
      <c r="F314" s="174" t="s">
        <v>1576</v>
      </c>
      <c r="G314" s="174">
        <v>2000</v>
      </c>
      <c r="H314" s="161">
        <v>46.729553000000003</v>
      </c>
      <c r="I314" s="161">
        <v>-94.685899800000001</v>
      </c>
      <c r="J314" s="174" t="s">
        <v>49</v>
      </c>
      <c r="K314" s="174" t="s">
        <v>1710</v>
      </c>
      <c r="L314" s="174" t="s">
        <v>2085</v>
      </c>
      <c r="M314" s="176" t="s">
        <v>2085</v>
      </c>
      <c r="N314" s="174" t="s">
        <v>29</v>
      </c>
      <c r="O314" s="174" t="s">
        <v>427</v>
      </c>
      <c r="P314" s="178"/>
      <c r="Q314" s="178"/>
      <c r="R314" s="178"/>
      <c r="S314" s="178" t="s">
        <v>1713</v>
      </c>
      <c r="T314" s="178"/>
      <c r="U314" s="178"/>
      <c r="V314" s="178"/>
      <c r="W314" s="178"/>
      <c r="X314" s="178"/>
    </row>
    <row r="315" spans="1:24">
      <c r="A315" s="173">
        <v>295</v>
      </c>
      <c r="B315" s="174" t="s">
        <v>422</v>
      </c>
      <c r="C315" s="175" t="s">
        <v>423</v>
      </c>
      <c r="D315" s="157" t="s">
        <v>20</v>
      </c>
      <c r="E315" s="174" t="s">
        <v>1949</v>
      </c>
      <c r="F315" s="174" t="s">
        <v>1576</v>
      </c>
      <c r="G315" s="174">
        <v>2000</v>
      </c>
      <c r="H315" s="161">
        <v>46.729553000000003</v>
      </c>
      <c r="I315" s="161">
        <v>-94.685899800000001</v>
      </c>
      <c r="J315" s="174" t="s">
        <v>49</v>
      </c>
      <c r="K315" s="174" t="s">
        <v>1710</v>
      </c>
      <c r="L315" s="174" t="s">
        <v>2086</v>
      </c>
      <c r="M315" s="176" t="s">
        <v>2086</v>
      </c>
      <c r="N315" s="174" t="s">
        <v>29</v>
      </c>
      <c r="O315" s="174" t="s">
        <v>427</v>
      </c>
      <c r="P315" s="178"/>
      <c r="Q315" s="178"/>
      <c r="R315" s="178"/>
      <c r="S315" s="178" t="s">
        <v>1713</v>
      </c>
      <c r="T315" s="178"/>
      <c r="U315" s="178"/>
      <c r="V315" s="178"/>
      <c r="W315" s="178"/>
      <c r="X315" s="178"/>
    </row>
    <row r="316" spans="1:24">
      <c r="A316" s="173">
        <v>296</v>
      </c>
      <c r="B316" s="174" t="s">
        <v>422</v>
      </c>
      <c r="C316" s="175" t="s">
        <v>423</v>
      </c>
      <c r="D316" s="157" t="s">
        <v>20</v>
      </c>
      <c r="E316" s="174" t="s">
        <v>1949</v>
      </c>
      <c r="F316" s="174" t="s">
        <v>1576</v>
      </c>
      <c r="G316" s="174">
        <v>2000</v>
      </c>
      <c r="H316" s="161">
        <v>46.729553000000003</v>
      </c>
      <c r="I316" s="161">
        <v>-94.685899800000001</v>
      </c>
      <c r="J316" s="174" t="s">
        <v>49</v>
      </c>
      <c r="K316" s="174" t="s">
        <v>1710</v>
      </c>
      <c r="L316" s="174" t="s">
        <v>2087</v>
      </c>
      <c r="M316" s="176" t="s">
        <v>2087</v>
      </c>
      <c r="N316" s="174" t="s">
        <v>29</v>
      </c>
      <c r="O316" s="174" t="s">
        <v>427</v>
      </c>
      <c r="P316" s="178"/>
      <c r="Q316" s="178"/>
      <c r="R316" s="178"/>
      <c r="S316" s="178" t="s">
        <v>1713</v>
      </c>
      <c r="T316" s="178"/>
      <c r="U316" s="178"/>
      <c r="V316" s="178"/>
      <c r="W316" s="178"/>
      <c r="X316" s="178"/>
    </row>
    <row r="317" spans="1:24">
      <c r="A317" s="173">
        <v>297</v>
      </c>
      <c r="B317" s="174" t="s">
        <v>422</v>
      </c>
      <c r="C317" s="175" t="s">
        <v>423</v>
      </c>
      <c r="D317" s="157" t="s">
        <v>20</v>
      </c>
      <c r="E317" s="174" t="s">
        <v>1949</v>
      </c>
      <c r="F317" s="174" t="s">
        <v>1576</v>
      </c>
      <c r="G317" s="174">
        <v>2000</v>
      </c>
      <c r="H317" s="161">
        <v>46.729553000000003</v>
      </c>
      <c r="I317" s="161">
        <v>-94.685899800000001</v>
      </c>
      <c r="J317" s="174" t="s">
        <v>49</v>
      </c>
      <c r="K317" s="174" t="s">
        <v>1710</v>
      </c>
      <c r="L317" s="174" t="s">
        <v>2088</v>
      </c>
      <c r="M317" s="176" t="s">
        <v>2088</v>
      </c>
      <c r="N317" s="174" t="s">
        <v>29</v>
      </c>
      <c r="O317" s="174" t="s">
        <v>427</v>
      </c>
      <c r="P317" s="178"/>
      <c r="Q317" s="178"/>
      <c r="R317" s="178"/>
      <c r="S317" s="178" t="s">
        <v>1713</v>
      </c>
      <c r="T317" s="178"/>
      <c r="U317" s="178"/>
      <c r="V317" s="178"/>
      <c r="W317" s="178"/>
      <c r="X317" s="178"/>
    </row>
    <row r="318" spans="1:24">
      <c r="A318" s="173">
        <v>298</v>
      </c>
      <c r="B318" s="174" t="s">
        <v>422</v>
      </c>
      <c r="C318" s="175" t="s">
        <v>423</v>
      </c>
      <c r="D318" s="157" t="s">
        <v>20</v>
      </c>
      <c r="E318" s="174" t="s">
        <v>1949</v>
      </c>
      <c r="F318" s="174" t="s">
        <v>1576</v>
      </c>
      <c r="G318" s="174">
        <v>2000</v>
      </c>
      <c r="H318" s="161">
        <v>46.729553000000003</v>
      </c>
      <c r="I318" s="161">
        <v>-94.685899800000001</v>
      </c>
      <c r="J318" s="174" t="s">
        <v>49</v>
      </c>
      <c r="K318" s="174" t="s">
        <v>1710</v>
      </c>
      <c r="L318" s="174" t="s">
        <v>2089</v>
      </c>
      <c r="M318" s="176" t="s">
        <v>2089</v>
      </c>
      <c r="N318" s="174" t="s">
        <v>29</v>
      </c>
      <c r="O318" s="174" t="s">
        <v>427</v>
      </c>
      <c r="P318" s="178"/>
      <c r="Q318" s="178"/>
      <c r="R318" s="178"/>
      <c r="S318" s="178" t="s">
        <v>1713</v>
      </c>
      <c r="T318" s="178"/>
      <c r="U318" s="178"/>
      <c r="V318" s="178"/>
      <c r="W318" s="178"/>
      <c r="X318" s="178"/>
    </row>
    <row r="319" spans="1:24">
      <c r="A319" s="173">
        <v>299</v>
      </c>
      <c r="B319" s="174" t="s">
        <v>422</v>
      </c>
      <c r="C319" s="175" t="s">
        <v>423</v>
      </c>
      <c r="D319" s="157" t="s">
        <v>20</v>
      </c>
      <c r="E319" s="174" t="s">
        <v>1949</v>
      </c>
      <c r="F319" s="174" t="s">
        <v>1576</v>
      </c>
      <c r="G319" s="174">
        <v>2000</v>
      </c>
      <c r="H319" s="161">
        <v>46.729553000000003</v>
      </c>
      <c r="I319" s="161">
        <v>-94.685899800000001</v>
      </c>
      <c r="J319" s="174" t="s">
        <v>49</v>
      </c>
      <c r="K319" s="174" t="s">
        <v>1710</v>
      </c>
      <c r="L319" s="174" t="s">
        <v>2090</v>
      </c>
      <c r="M319" s="176" t="s">
        <v>2090</v>
      </c>
      <c r="N319" s="174" t="s">
        <v>29</v>
      </c>
      <c r="O319" s="174" t="s">
        <v>427</v>
      </c>
      <c r="P319" s="178"/>
      <c r="Q319" s="178"/>
      <c r="R319" s="178"/>
      <c r="S319" s="178" t="s">
        <v>1713</v>
      </c>
      <c r="T319" s="178"/>
      <c r="U319" s="178"/>
      <c r="V319" s="178"/>
      <c r="W319" s="178"/>
      <c r="X319" s="178"/>
    </row>
    <row r="320" spans="1:24">
      <c r="A320" s="173">
        <v>300</v>
      </c>
      <c r="B320" s="174" t="s">
        <v>422</v>
      </c>
      <c r="C320" s="175" t="s">
        <v>423</v>
      </c>
      <c r="D320" s="157" t="s">
        <v>20</v>
      </c>
      <c r="E320" s="174" t="s">
        <v>1949</v>
      </c>
      <c r="F320" s="174" t="s">
        <v>1576</v>
      </c>
      <c r="G320" s="174">
        <v>2000</v>
      </c>
      <c r="H320" s="161">
        <v>46.729553000000003</v>
      </c>
      <c r="I320" s="161">
        <v>-94.685899800000001</v>
      </c>
      <c r="J320" s="174" t="s">
        <v>49</v>
      </c>
      <c r="K320" s="174" t="s">
        <v>1710</v>
      </c>
      <c r="L320" s="174" t="s">
        <v>2091</v>
      </c>
      <c r="M320" s="176" t="s">
        <v>2091</v>
      </c>
      <c r="N320" s="174" t="s">
        <v>29</v>
      </c>
      <c r="O320" s="174" t="s">
        <v>427</v>
      </c>
      <c r="P320" s="178"/>
      <c r="Q320" s="178"/>
      <c r="R320" s="178"/>
      <c r="S320" s="178" t="s">
        <v>1713</v>
      </c>
      <c r="T320" s="178"/>
      <c r="U320" s="178"/>
      <c r="V320" s="178"/>
      <c r="W320" s="178"/>
      <c r="X320" s="178"/>
    </row>
    <row r="321" spans="1:24">
      <c r="A321" s="173">
        <v>301</v>
      </c>
      <c r="B321" s="174" t="s">
        <v>422</v>
      </c>
      <c r="C321" s="175" t="s">
        <v>423</v>
      </c>
      <c r="D321" s="157" t="s">
        <v>20</v>
      </c>
      <c r="E321" s="174" t="s">
        <v>1949</v>
      </c>
      <c r="F321" s="174" t="s">
        <v>1576</v>
      </c>
      <c r="G321" s="174">
        <v>2000</v>
      </c>
      <c r="H321" s="161">
        <v>46.729553000000003</v>
      </c>
      <c r="I321" s="161">
        <v>-94.685899800000001</v>
      </c>
      <c r="J321" s="174" t="s">
        <v>49</v>
      </c>
      <c r="K321" s="174" t="s">
        <v>1710</v>
      </c>
      <c r="L321" s="174" t="s">
        <v>2092</v>
      </c>
      <c r="M321" s="176" t="s">
        <v>2092</v>
      </c>
      <c r="N321" s="174" t="s">
        <v>29</v>
      </c>
      <c r="O321" s="174" t="s">
        <v>427</v>
      </c>
      <c r="P321" s="178"/>
      <c r="Q321" s="178"/>
      <c r="R321" s="178"/>
      <c r="S321" s="178" t="s">
        <v>1713</v>
      </c>
      <c r="T321" s="178"/>
      <c r="U321" s="178"/>
      <c r="V321" s="178"/>
      <c r="W321" s="178"/>
      <c r="X321" s="178"/>
    </row>
    <row r="322" spans="1:24">
      <c r="A322" s="173">
        <v>302</v>
      </c>
      <c r="B322" s="174" t="s">
        <v>422</v>
      </c>
      <c r="C322" s="175" t="s">
        <v>423</v>
      </c>
      <c r="D322" s="157" t="s">
        <v>20</v>
      </c>
      <c r="E322" s="174" t="s">
        <v>1949</v>
      </c>
      <c r="F322" s="174" t="s">
        <v>1576</v>
      </c>
      <c r="G322" s="174">
        <v>2000</v>
      </c>
      <c r="H322" s="161">
        <v>46.729553000000003</v>
      </c>
      <c r="I322" s="161">
        <v>-94.685899800000001</v>
      </c>
      <c r="J322" s="174" t="s">
        <v>49</v>
      </c>
      <c r="K322" s="174" t="s">
        <v>1710</v>
      </c>
      <c r="L322" s="174" t="s">
        <v>2093</v>
      </c>
      <c r="M322" s="176" t="s">
        <v>2093</v>
      </c>
      <c r="N322" s="174" t="s">
        <v>29</v>
      </c>
      <c r="O322" s="174" t="s">
        <v>427</v>
      </c>
      <c r="P322" s="178"/>
      <c r="Q322" s="178"/>
      <c r="R322" s="178"/>
      <c r="S322" s="178" t="s">
        <v>1713</v>
      </c>
      <c r="T322" s="178"/>
      <c r="U322" s="178"/>
      <c r="V322" s="178"/>
      <c r="W322" s="178"/>
      <c r="X322" s="178"/>
    </row>
    <row r="323" spans="1:24">
      <c r="A323" s="173">
        <v>303</v>
      </c>
      <c r="B323" s="174" t="s">
        <v>422</v>
      </c>
      <c r="C323" s="175" t="s">
        <v>423</v>
      </c>
      <c r="D323" s="157" t="s">
        <v>20</v>
      </c>
      <c r="E323" s="174" t="s">
        <v>1949</v>
      </c>
      <c r="F323" s="174" t="s">
        <v>1576</v>
      </c>
      <c r="G323" s="174">
        <v>2000</v>
      </c>
      <c r="H323" s="161">
        <v>46.729553000000003</v>
      </c>
      <c r="I323" s="161">
        <v>-94.685899800000001</v>
      </c>
      <c r="J323" s="174" t="s">
        <v>49</v>
      </c>
      <c r="K323" s="174" t="s">
        <v>1710</v>
      </c>
      <c r="L323" s="174" t="s">
        <v>2094</v>
      </c>
      <c r="M323" s="176" t="s">
        <v>2094</v>
      </c>
      <c r="N323" s="174" t="s">
        <v>29</v>
      </c>
      <c r="O323" s="174" t="s">
        <v>427</v>
      </c>
      <c r="P323" s="178"/>
      <c r="Q323" s="178"/>
      <c r="R323" s="178"/>
      <c r="S323" s="178" t="s">
        <v>1713</v>
      </c>
      <c r="T323" s="178"/>
      <c r="U323" s="178"/>
      <c r="V323" s="178"/>
      <c r="W323" s="178"/>
      <c r="X323" s="178"/>
    </row>
    <row r="324" spans="1:24">
      <c r="A324" s="173">
        <v>304</v>
      </c>
      <c r="B324" s="174" t="s">
        <v>422</v>
      </c>
      <c r="C324" s="175" t="s">
        <v>423</v>
      </c>
      <c r="D324" s="157" t="s">
        <v>20</v>
      </c>
      <c r="E324" s="174" t="s">
        <v>1949</v>
      </c>
      <c r="F324" s="174" t="s">
        <v>1576</v>
      </c>
      <c r="G324" s="174">
        <v>2000</v>
      </c>
      <c r="H324" s="161">
        <v>46.729553000000003</v>
      </c>
      <c r="I324" s="161">
        <v>-94.685899800000001</v>
      </c>
      <c r="J324" s="174" t="s">
        <v>49</v>
      </c>
      <c r="K324" s="174" t="s">
        <v>1710</v>
      </c>
      <c r="L324" s="174" t="s">
        <v>2095</v>
      </c>
      <c r="M324" s="176" t="s">
        <v>2095</v>
      </c>
      <c r="N324" s="174" t="s">
        <v>29</v>
      </c>
      <c r="O324" s="174" t="s">
        <v>427</v>
      </c>
      <c r="P324" s="178"/>
      <c r="Q324" s="178"/>
      <c r="R324" s="178"/>
      <c r="S324" s="178" t="s">
        <v>1713</v>
      </c>
      <c r="T324" s="178"/>
      <c r="U324" s="178"/>
      <c r="V324" s="178"/>
      <c r="W324" s="178"/>
      <c r="X324" s="178"/>
    </row>
    <row r="325" spans="1:24">
      <c r="A325" s="173">
        <v>305</v>
      </c>
      <c r="B325" s="174" t="s">
        <v>422</v>
      </c>
      <c r="C325" s="175" t="s">
        <v>423</v>
      </c>
      <c r="D325" s="157" t="s">
        <v>20</v>
      </c>
      <c r="E325" s="174" t="s">
        <v>1949</v>
      </c>
      <c r="F325" s="174" t="s">
        <v>1576</v>
      </c>
      <c r="G325" s="174">
        <v>2000</v>
      </c>
      <c r="H325" s="161">
        <v>46.729553000000003</v>
      </c>
      <c r="I325" s="161">
        <v>-94.685899800000001</v>
      </c>
      <c r="J325" s="174" t="s">
        <v>49</v>
      </c>
      <c r="K325" s="174" t="s">
        <v>1710</v>
      </c>
      <c r="L325" s="174" t="s">
        <v>2096</v>
      </c>
      <c r="M325" s="176" t="s">
        <v>2096</v>
      </c>
      <c r="N325" s="174" t="s">
        <v>29</v>
      </c>
      <c r="O325" s="174" t="s">
        <v>427</v>
      </c>
      <c r="P325" s="178"/>
      <c r="Q325" s="178"/>
      <c r="R325" s="178"/>
      <c r="S325" s="178" t="s">
        <v>1713</v>
      </c>
      <c r="T325" s="178"/>
      <c r="U325" s="178"/>
      <c r="V325" s="178"/>
      <c r="W325" s="178"/>
      <c r="X325" s="178"/>
    </row>
    <row r="326" spans="1:24">
      <c r="A326" s="173">
        <v>306</v>
      </c>
      <c r="B326" s="174" t="s">
        <v>422</v>
      </c>
      <c r="C326" s="175" t="s">
        <v>423</v>
      </c>
      <c r="D326" s="157" t="s">
        <v>20</v>
      </c>
      <c r="E326" s="174" t="s">
        <v>1949</v>
      </c>
      <c r="F326" s="174" t="s">
        <v>1576</v>
      </c>
      <c r="G326" s="174">
        <v>2000</v>
      </c>
      <c r="H326" s="161">
        <v>46.729553000000003</v>
      </c>
      <c r="I326" s="161">
        <v>-94.685899800000001</v>
      </c>
      <c r="J326" s="174" t="s">
        <v>49</v>
      </c>
      <c r="K326" s="174" t="s">
        <v>1710</v>
      </c>
      <c r="L326" s="174" t="s">
        <v>2097</v>
      </c>
      <c r="M326" s="176" t="s">
        <v>2097</v>
      </c>
      <c r="N326" s="174" t="s">
        <v>29</v>
      </c>
      <c r="O326" s="174" t="s">
        <v>427</v>
      </c>
      <c r="P326" s="178"/>
      <c r="Q326" s="178"/>
      <c r="R326" s="178"/>
      <c r="S326" s="178" t="s">
        <v>1713</v>
      </c>
      <c r="T326" s="178"/>
      <c r="U326" s="178"/>
      <c r="V326" s="178"/>
      <c r="W326" s="178"/>
      <c r="X326" s="178"/>
    </row>
    <row r="327" spans="1:24">
      <c r="A327" s="173">
        <v>307</v>
      </c>
      <c r="B327" s="174" t="s">
        <v>422</v>
      </c>
      <c r="C327" s="175" t="s">
        <v>423</v>
      </c>
      <c r="D327" s="157" t="s">
        <v>20</v>
      </c>
      <c r="E327" s="174" t="s">
        <v>1949</v>
      </c>
      <c r="F327" s="174" t="s">
        <v>1576</v>
      </c>
      <c r="G327" s="174">
        <v>2000</v>
      </c>
      <c r="H327" s="161">
        <v>46.729553000000003</v>
      </c>
      <c r="I327" s="161">
        <v>-94.685899800000001</v>
      </c>
      <c r="J327" s="174" t="s">
        <v>49</v>
      </c>
      <c r="K327" s="174" t="s">
        <v>1710</v>
      </c>
      <c r="L327" s="174" t="s">
        <v>2098</v>
      </c>
      <c r="M327" s="176" t="s">
        <v>2098</v>
      </c>
      <c r="N327" s="174" t="s">
        <v>29</v>
      </c>
      <c r="O327" s="174" t="s">
        <v>427</v>
      </c>
      <c r="P327" s="178"/>
      <c r="Q327" s="178"/>
      <c r="R327" s="178"/>
      <c r="S327" s="178" t="s">
        <v>1713</v>
      </c>
      <c r="T327" s="178"/>
      <c r="U327" s="178"/>
      <c r="V327" s="178"/>
      <c r="W327" s="178"/>
      <c r="X327" s="178"/>
    </row>
    <row r="328" spans="1:24">
      <c r="A328" s="173">
        <v>308</v>
      </c>
      <c r="B328" s="174" t="s">
        <v>422</v>
      </c>
      <c r="C328" s="175" t="s">
        <v>423</v>
      </c>
      <c r="D328" s="157" t="s">
        <v>20</v>
      </c>
      <c r="E328" s="174" t="s">
        <v>1949</v>
      </c>
      <c r="F328" s="174" t="s">
        <v>1576</v>
      </c>
      <c r="G328" s="174">
        <v>2000</v>
      </c>
      <c r="H328" s="161">
        <v>46.729553000000003</v>
      </c>
      <c r="I328" s="161">
        <v>-94.685899800000001</v>
      </c>
      <c r="J328" s="174" t="s">
        <v>49</v>
      </c>
      <c r="K328" s="174" t="s">
        <v>1710</v>
      </c>
      <c r="L328" s="174" t="s">
        <v>2099</v>
      </c>
      <c r="M328" s="176" t="s">
        <v>2099</v>
      </c>
      <c r="N328" s="174" t="s">
        <v>29</v>
      </c>
      <c r="O328" s="174" t="s">
        <v>427</v>
      </c>
      <c r="P328" s="178"/>
      <c r="Q328" s="178"/>
      <c r="R328" s="178"/>
      <c r="S328" s="178" t="s">
        <v>1713</v>
      </c>
      <c r="T328" s="178"/>
      <c r="U328" s="178"/>
      <c r="V328" s="178"/>
      <c r="W328" s="178"/>
      <c r="X328" s="178"/>
    </row>
    <row r="329" spans="1:24">
      <c r="A329" s="173">
        <v>309</v>
      </c>
      <c r="B329" s="174" t="s">
        <v>422</v>
      </c>
      <c r="C329" s="175" t="s">
        <v>423</v>
      </c>
      <c r="D329" s="157" t="s">
        <v>20</v>
      </c>
      <c r="E329" s="174" t="s">
        <v>1949</v>
      </c>
      <c r="F329" s="174" t="s">
        <v>1576</v>
      </c>
      <c r="G329" s="174">
        <v>2000</v>
      </c>
      <c r="H329" s="161">
        <v>46.729553000000003</v>
      </c>
      <c r="I329" s="161">
        <v>-94.685899800000001</v>
      </c>
      <c r="J329" s="174" t="s">
        <v>49</v>
      </c>
      <c r="K329" s="174" t="s">
        <v>1710</v>
      </c>
      <c r="L329" s="174" t="s">
        <v>2100</v>
      </c>
      <c r="M329" s="176" t="s">
        <v>2100</v>
      </c>
      <c r="N329" s="174" t="s">
        <v>29</v>
      </c>
      <c r="O329" s="174" t="s">
        <v>427</v>
      </c>
      <c r="P329" s="178"/>
      <c r="Q329" s="178"/>
      <c r="R329" s="178"/>
      <c r="S329" s="178" t="s">
        <v>1713</v>
      </c>
      <c r="T329" s="178"/>
      <c r="U329" s="178"/>
      <c r="V329" s="178"/>
      <c r="W329" s="178"/>
      <c r="X329" s="178"/>
    </row>
    <row r="330" spans="1:24">
      <c r="A330" s="173">
        <v>310</v>
      </c>
      <c r="B330" s="174" t="s">
        <v>422</v>
      </c>
      <c r="C330" s="175" t="s">
        <v>423</v>
      </c>
      <c r="D330" s="157" t="s">
        <v>20</v>
      </c>
      <c r="E330" s="174" t="s">
        <v>1949</v>
      </c>
      <c r="F330" s="174" t="s">
        <v>1576</v>
      </c>
      <c r="G330" s="174">
        <v>2000</v>
      </c>
      <c r="H330" s="161">
        <v>46.729553000000003</v>
      </c>
      <c r="I330" s="161">
        <v>-94.685899800000001</v>
      </c>
      <c r="J330" s="174" t="s">
        <v>49</v>
      </c>
      <c r="K330" s="174" t="s">
        <v>1710</v>
      </c>
      <c r="L330" s="174" t="s">
        <v>2101</v>
      </c>
      <c r="M330" s="176" t="s">
        <v>2101</v>
      </c>
      <c r="N330" s="174" t="s">
        <v>29</v>
      </c>
      <c r="O330" s="174" t="s">
        <v>427</v>
      </c>
      <c r="P330" s="178"/>
      <c r="Q330" s="178"/>
      <c r="R330" s="178"/>
      <c r="S330" s="178" t="s">
        <v>1713</v>
      </c>
      <c r="T330" s="178"/>
      <c r="U330" s="178"/>
      <c r="V330" s="178"/>
      <c r="W330" s="178"/>
      <c r="X330" s="178"/>
    </row>
    <row r="331" spans="1:24">
      <c r="A331" s="173">
        <v>311</v>
      </c>
      <c r="B331" s="174" t="s">
        <v>422</v>
      </c>
      <c r="C331" s="175" t="s">
        <v>423</v>
      </c>
      <c r="D331" s="157" t="s">
        <v>20</v>
      </c>
      <c r="E331" s="174" t="s">
        <v>1949</v>
      </c>
      <c r="F331" s="174" t="s">
        <v>1576</v>
      </c>
      <c r="G331" s="174">
        <v>2000</v>
      </c>
      <c r="H331" s="161">
        <v>46.729553000000003</v>
      </c>
      <c r="I331" s="161">
        <v>-94.685899800000001</v>
      </c>
      <c r="J331" s="174" t="s">
        <v>49</v>
      </c>
      <c r="K331" s="174" t="s">
        <v>1710</v>
      </c>
      <c r="L331" s="174" t="s">
        <v>2102</v>
      </c>
      <c r="M331" s="176" t="s">
        <v>2102</v>
      </c>
      <c r="N331" s="174" t="s">
        <v>29</v>
      </c>
      <c r="O331" s="174" t="s">
        <v>427</v>
      </c>
      <c r="P331" s="178"/>
      <c r="Q331" s="178"/>
      <c r="R331" s="178"/>
      <c r="S331" s="178" t="s">
        <v>1713</v>
      </c>
      <c r="T331" s="178"/>
      <c r="U331" s="178"/>
      <c r="V331" s="178"/>
      <c r="W331" s="178"/>
      <c r="X331" s="178"/>
    </row>
    <row r="332" spans="1:24">
      <c r="A332" s="173">
        <v>312</v>
      </c>
      <c r="B332" s="174" t="s">
        <v>422</v>
      </c>
      <c r="C332" s="175" t="s">
        <v>423</v>
      </c>
      <c r="D332" s="157" t="s">
        <v>20</v>
      </c>
      <c r="E332" s="174" t="s">
        <v>1949</v>
      </c>
      <c r="F332" s="174" t="s">
        <v>1576</v>
      </c>
      <c r="G332" s="174">
        <v>2000</v>
      </c>
      <c r="H332" s="161">
        <v>46.729553000000003</v>
      </c>
      <c r="I332" s="161">
        <v>-94.685899800000001</v>
      </c>
      <c r="J332" s="174" t="s">
        <v>49</v>
      </c>
      <c r="K332" s="174" t="s">
        <v>1710</v>
      </c>
      <c r="L332" s="174" t="s">
        <v>2103</v>
      </c>
      <c r="M332" s="176" t="s">
        <v>2103</v>
      </c>
      <c r="N332" s="174" t="s">
        <v>29</v>
      </c>
      <c r="O332" s="174" t="s">
        <v>427</v>
      </c>
      <c r="P332" s="178"/>
      <c r="Q332" s="178"/>
      <c r="R332" s="178"/>
      <c r="S332" s="178" t="s">
        <v>1713</v>
      </c>
      <c r="T332" s="178"/>
      <c r="U332" s="178"/>
      <c r="V332" s="178"/>
      <c r="W332" s="178"/>
      <c r="X332" s="178"/>
    </row>
    <row r="333" spans="1:24">
      <c r="A333" s="173">
        <v>313</v>
      </c>
      <c r="B333" s="174" t="s">
        <v>422</v>
      </c>
      <c r="C333" s="175" t="s">
        <v>423</v>
      </c>
      <c r="D333" s="157" t="s">
        <v>20</v>
      </c>
      <c r="E333" s="174" t="s">
        <v>1949</v>
      </c>
      <c r="F333" s="174" t="s">
        <v>1576</v>
      </c>
      <c r="G333" s="174">
        <v>2000</v>
      </c>
      <c r="H333" s="161">
        <v>46.729553000000003</v>
      </c>
      <c r="I333" s="161">
        <v>-94.685899800000001</v>
      </c>
      <c r="J333" s="174" t="s">
        <v>49</v>
      </c>
      <c r="K333" s="174" t="s">
        <v>1710</v>
      </c>
      <c r="L333" s="174" t="s">
        <v>2104</v>
      </c>
      <c r="M333" s="176" t="s">
        <v>2104</v>
      </c>
      <c r="N333" s="174" t="s">
        <v>29</v>
      </c>
      <c r="O333" s="174" t="s">
        <v>427</v>
      </c>
      <c r="P333" s="178"/>
      <c r="Q333" s="178"/>
      <c r="R333" s="178"/>
      <c r="S333" s="178" t="s">
        <v>1713</v>
      </c>
      <c r="T333" s="178"/>
      <c r="U333" s="178"/>
      <c r="V333" s="178"/>
      <c r="W333" s="178"/>
      <c r="X333" s="178"/>
    </row>
    <row r="334" spans="1:24">
      <c r="A334" s="173">
        <v>314</v>
      </c>
      <c r="B334" s="174" t="s">
        <v>422</v>
      </c>
      <c r="C334" s="175" t="s">
        <v>423</v>
      </c>
      <c r="D334" s="157" t="s">
        <v>20</v>
      </c>
      <c r="E334" s="174" t="s">
        <v>1949</v>
      </c>
      <c r="F334" s="174" t="s">
        <v>1576</v>
      </c>
      <c r="G334" s="174">
        <v>2000</v>
      </c>
      <c r="H334" s="161">
        <v>46.729553000000003</v>
      </c>
      <c r="I334" s="161">
        <v>-94.685899800000001</v>
      </c>
      <c r="J334" s="174" t="s">
        <v>49</v>
      </c>
      <c r="K334" s="174" t="s">
        <v>1710</v>
      </c>
      <c r="L334" s="174" t="s">
        <v>2105</v>
      </c>
      <c r="M334" s="176" t="s">
        <v>2105</v>
      </c>
      <c r="N334" s="174" t="s">
        <v>29</v>
      </c>
      <c r="O334" s="174" t="s">
        <v>427</v>
      </c>
      <c r="P334" s="178"/>
      <c r="Q334" s="178"/>
      <c r="R334" s="178"/>
      <c r="S334" s="178" t="s">
        <v>1713</v>
      </c>
      <c r="T334" s="178"/>
      <c r="U334" s="178"/>
      <c r="V334" s="178"/>
      <c r="W334" s="178"/>
      <c r="X334" s="178"/>
    </row>
    <row r="335" spans="1:24">
      <c r="A335" s="173">
        <v>315</v>
      </c>
      <c r="B335" s="174" t="s">
        <v>422</v>
      </c>
      <c r="C335" s="175" t="s">
        <v>423</v>
      </c>
      <c r="D335" s="157" t="s">
        <v>20</v>
      </c>
      <c r="E335" s="174" t="s">
        <v>1949</v>
      </c>
      <c r="F335" s="174" t="s">
        <v>1576</v>
      </c>
      <c r="G335" s="174">
        <v>2000</v>
      </c>
      <c r="H335" s="161">
        <v>46.729553000000003</v>
      </c>
      <c r="I335" s="161">
        <v>-94.685899800000001</v>
      </c>
      <c r="J335" s="174" t="s">
        <v>49</v>
      </c>
      <c r="K335" s="174" t="s">
        <v>1710</v>
      </c>
      <c r="L335" s="174" t="s">
        <v>2106</v>
      </c>
      <c r="M335" s="176" t="s">
        <v>2106</v>
      </c>
      <c r="N335" s="174" t="s">
        <v>29</v>
      </c>
      <c r="O335" s="174" t="s">
        <v>427</v>
      </c>
      <c r="P335" s="178"/>
      <c r="Q335" s="178"/>
      <c r="R335" s="178"/>
      <c r="S335" s="178" t="s">
        <v>1713</v>
      </c>
      <c r="T335" s="178"/>
      <c r="U335" s="178"/>
      <c r="V335" s="178"/>
      <c r="W335" s="178"/>
      <c r="X335" s="178"/>
    </row>
    <row r="336" spans="1:24">
      <c r="A336" s="173">
        <v>316</v>
      </c>
      <c r="B336" s="174" t="s">
        <v>422</v>
      </c>
      <c r="C336" s="175" t="s">
        <v>423</v>
      </c>
      <c r="D336" s="157" t="s">
        <v>20</v>
      </c>
      <c r="E336" s="174" t="s">
        <v>1949</v>
      </c>
      <c r="F336" s="174" t="s">
        <v>1576</v>
      </c>
      <c r="G336" s="174">
        <v>2000</v>
      </c>
      <c r="H336" s="161">
        <v>46.729553000000003</v>
      </c>
      <c r="I336" s="161">
        <v>-94.685899800000001</v>
      </c>
      <c r="J336" s="174" t="s">
        <v>49</v>
      </c>
      <c r="K336" s="174" t="s">
        <v>1710</v>
      </c>
      <c r="L336" s="174" t="s">
        <v>2107</v>
      </c>
      <c r="M336" s="176" t="s">
        <v>2107</v>
      </c>
      <c r="N336" s="174" t="s">
        <v>29</v>
      </c>
      <c r="O336" s="174" t="s">
        <v>427</v>
      </c>
      <c r="P336" s="178"/>
      <c r="Q336" s="178"/>
      <c r="R336" s="178"/>
      <c r="S336" s="178" t="s">
        <v>1713</v>
      </c>
      <c r="T336" s="178"/>
      <c r="U336" s="178"/>
      <c r="V336" s="178"/>
      <c r="W336" s="178"/>
      <c r="X336" s="178"/>
    </row>
    <row r="337" spans="1:24">
      <c r="A337" s="173">
        <v>317</v>
      </c>
      <c r="B337" s="174" t="s">
        <v>422</v>
      </c>
      <c r="C337" s="175" t="s">
        <v>423</v>
      </c>
      <c r="D337" s="157" t="s">
        <v>20</v>
      </c>
      <c r="E337" s="174" t="s">
        <v>1949</v>
      </c>
      <c r="F337" s="174" t="s">
        <v>1576</v>
      </c>
      <c r="G337" s="174">
        <v>2000</v>
      </c>
      <c r="H337" s="161">
        <v>46.729553000000003</v>
      </c>
      <c r="I337" s="161">
        <v>-94.685899800000001</v>
      </c>
      <c r="J337" s="174" t="s">
        <v>49</v>
      </c>
      <c r="K337" s="174" t="s">
        <v>1710</v>
      </c>
      <c r="L337" s="174" t="s">
        <v>2108</v>
      </c>
      <c r="M337" s="176" t="s">
        <v>2108</v>
      </c>
      <c r="N337" s="174" t="s">
        <v>29</v>
      </c>
      <c r="O337" s="174" t="s">
        <v>427</v>
      </c>
      <c r="P337" s="178"/>
      <c r="Q337" s="178"/>
      <c r="R337" s="178"/>
      <c r="S337" s="178" t="s">
        <v>1713</v>
      </c>
      <c r="T337" s="178"/>
      <c r="U337" s="178"/>
      <c r="V337" s="178"/>
      <c r="W337" s="178"/>
      <c r="X337" s="178"/>
    </row>
    <row r="338" spans="1:24">
      <c r="A338" s="173">
        <v>318</v>
      </c>
      <c r="B338" s="174" t="s">
        <v>422</v>
      </c>
      <c r="C338" s="175" t="s">
        <v>423</v>
      </c>
      <c r="D338" s="157" t="s">
        <v>20</v>
      </c>
      <c r="E338" s="174" t="s">
        <v>1949</v>
      </c>
      <c r="F338" s="174" t="s">
        <v>1576</v>
      </c>
      <c r="G338" s="174">
        <v>2000</v>
      </c>
      <c r="H338" s="161">
        <v>46.729553000000003</v>
      </c>
      <c r="I338" s="161">
        <v>-94.685899800000001</v>
      </c>
      <c r="J338" s="174" t="s">
        <v>49</v>
      </c>
      <c r="K338" s="174" t="s">
        <v>1710</v>
      </c>
      <c r="L338" s="174" t="s">
        <v>2109</v>
      </c>
      <c r="M338" s="176" t="s">
        <v>2109</v>
      </c>
      <c r="N338" s="174" t="s">
        <v>29</v>
      </c>
      <c r="O338" s="174" t="s">
        <v>427</v>
      </c>
      <c r="P338" s="178"/>
      <c r="Q338" s="178"/>
      <c r="R338" s="178"/>
      <c r="S338" s="178" t="s">
        <v>1713</v>
      </c>
      <c r="T338" s="178"/>
      <c r="U338" s="178"/>
      <c r="V338" s="178"/>
      <c r="W338" s="178"/>
      <c r="X338" s="178"/>
    </row>
    <row r="339" spans="1:24">
      <c r="A339" s="173">
        <v>319</v>
      </c>
      <c r="B339" s="174" t="s">
        <v>422</v>
      </c>
      <c r="C339" s="175" t="s">
        <v>423</v>
      </c>
      <c r="D339" s="157" t="s">
        <v>20</v>
      </c>
      <c r="E339" s="174" t="s">
        <v>1949</v>
      </c>
      <c r="F339" s="174" t="s">
        <v>1576</v>
      </c>
      <c r="G339" s="174">
        <v>2000</v>
      </c>
      <c r="H339" s="161">
        <v>46.729553000000003</v>
      </c>
      <c r="I339" s="161">
        <v>-94.685899800000001</v>
      </c>
      <c r="J339" s="174" t="s">
        <v>49</v>
      </c>
      <c r="K339" s="174" t="s">
        <v>1710</v>
      </c>
      <c r="L339" s="174" t="s">
        <v>2110</v>
      </c>
      <c r="M339" s="176" t="s">
        <v>2110</v>
      </c>
      <c r="N339" s="174" t="s">
        <v>29</v>
      </c>
      <c r="O339" s="174" t="s">
        <v>427</v>
      </c>
      <c r="P339" s="178"/>
      <c r="Q339" s="178"/>
      <c r="R339" s="178"/>
      <c r="S339" s="178" t="s">
        <v>1713</v>
      </c>
      <c r="T339" s="178"/>
      <c r="U339" s="178"/>
      <c r="V339" s="178"/>
      <c r="W339" s="178"/>
      <c r="X339" s="178"/>
    </row>
    <row r="340" spans="1:24">
      <c r="A340" s="173">
        <v>320</v>
      </c>
      <c r="B340" s="174" t="s">
        <v>422</v>
      </c>
      <c r="C340" s="175" t="s">
        <v>423</v>
      </c>
      <c r="D340" s="157" t="s">
        <v>20</v>
      </c>
      <c r="E340" s="174" t="s">
        <v>1949</v>
      </c>
      <c r="F340" s="174" t="s">
        <v>1576</v>
      </c>
      <c r="G340" s="174">
        <v>2000</v>
      </c>
      <c r="H340" s="161">
        <v>46.729553000000003</v>
      </c>
      <c r="I340" s="161">
        <v>-94.685899800000001</v>
      </c>
      <c r="J340" s="174" t="s">
        <v>49</v>
      </c>
      <c r="K340" s="174" t="s">
        <v>1710</v>
      </c>
      <c r="L340" s="174" t="s">
        <v>2111</v>
      </c>
      <c r="M340" s="176" t="s">
        <v>2111</v>
      </c>
      <c r="N340" s="174" t="s">
        <v>29</v>
      </c>
      <c r="O340" s="174" t="s">
        <v>427</v>
      </c>
      <c r="P340" s="178"/>
      <c r="Q340" s="178"/>
      <c r="R340" s="178"/>
      <c r="S340" s="178" t="s">
        <v>1713</v>
      </c>
      <c r="T340" s="178"/>
      <c r="U340" s="178"/>
      <c r="V340" s="178"/>
      <c r="W340" s="178"/>
      <c r="X340" s="178"/>
    </row>
    <row r="341" spans="1:24">
      <c r="A341" s="173">
        <v>321</v>
      </c>
      <c r="B341" s="174" t="s">
        <v>422</v>
      </c>
      <c r="C341" s="175" t="s">
        <v>423</v>
      </c>
      <c r="D341" s="157" t="s">
        <v>20</v>
      </c>
      <c r="E341" s="174" t="s">
        <v>1949</v>
      </c>
      <c r="F341" s="174" t="s">
        <v>1576</v>
      </c>
      <c r="G341" s="174">
        <v>2000</v>
      </c>
      <c r="H341" s="161">
        <v>46.729553000000003</v>
      </c>
      <c r="I341" s="161">
        <v>-94.685899800000001</v>
      </c>
      <c r="J341" s="174" t="s">
        <v>49</v>
      </c>
      <c r="K341" s="174" t="s">
        <v>1710</v>
      </c>
      <c r="L341" s="174" t="s">
        <v>2112</v>
      </c>
      <c r="M341" s="176" t="s">
        <v>2112</v>
      </c>
      <c r="N341" s="174" t="s">
        <v>29</v>
      </c>
      <c r="O341" s="174" t="s">
        <v>427</v>
      </c>
      <c r="P341" s="178"/>
      <c r="Q341" s="178"/>
      <c r="R341" s="178"/>
      <c r="S341" s="178" t="s">
        <v>1713</v>
      </c>
      <c r="T341" s="178"/>
      <c r="U341" s="178"/>
      <c r="V341" s="178"/>
      <c r="W341" s="178"/>
      <c r="X341" s="178"/>
    </row>
    <row r="342" spans="1:24">
      <c r="A342" s="173">
        <v>322</v>
      </c>
      <c r="B342" s="174" t="s">
        <v>422</v>
      </c>
      <c r="C342" s="175" t="s">
        <v>423</v>
      </c>
      <c r="D342" s="157" t="s">
        <v>20</v>
      </c>
      <c r="E342" s="174" t="s">
        <v>1949</v>
      </c>
      <c r="F342" s="174" t="s">
        <v>1576</v>
      </c>
      <c r="G342" s="174">
        <v>2000</v>
      </c>
      <c r="H342" s="161">
        <v>46.729553000000003</v>
      </c>
      <c r="I342" s="161">
        <v>-94.685899800000001</v>
      </c>
      <c r="J342" s="174" t="s">
        <v>49</v>
      </c>
      <c r="K342" s="174" t="s">
        <v>1710</v>
      </c>
      <c r="L342" s="174" t="s">
        <v>2113</v>
      </c>
      <c r="M342" s="176" t="s">
        <v>2113</v>
      </c>
      <c r="N342" s="174" t="s">
        <v>29</v>
      </c>
      <c r="O342" s="174" t="s">
        <v>427</v>
      </c>
      <c r="P342" s="178"/>
      <c r="Q342" s="178"/>
      <c r="R342" s="178"/>
      <c r="S342" s="178" t="s">
        <v>1713</v>
      </c>
      <c r="T342" s="178"/>
      <c r="U342" s="178"/>
      <c r="V342" s="178"/>
      <c r="W342" s="178"/>
      <c r="X342" s="178"/>
    </row>
    <row r="343" spans="1:24">
      <c r="A343" s="173">
        <v>323</v>
      </c>
      <c r="B343" s="174" t="s">
        <v>422</v>
      </c>
      <c r="C343" s="175" t="s">
        <v>423</v>
      </c>
      <c r="D343" s="157" t="s">
        <v>20</v>
      </c>
      <c r="E343" s="174" t="s">
        <v>1949</v>
      </c>
      <c r="F343" s="174" t="s">
        <v>1576</v>
      </c>
      <c r="G343" s="174">
        <v>2000</v>
      </c>
      <c r="H343" s="161">
        <v>46.729553000000003</v>
      </c>
      <c r="I343" s="161">
        <v>-94.685899800000001</v>
      </c>
      <c r="J343" s="174" t="s">
        <v>49</v>
      </c>
      <c r="K343" s="174" t="s">
        <v>1710</v>
      </c>
      <c r="L343" s="174" t="s">
        <v>2114</v>
      </c>
      <c r="M343" s="176" t="s">
        <v>2114</v>
      </c>
      <c r="N343" s="174" t="s">
        <v>29</v>
      </c>
      <c r="O343" s="174" t="s">
        <v>427</v>
      </c>
      <c r="P343" s="178"/>
      <c r="Q343" s="178"/>
      <c r="R343" s="178"/>
      <c r="S343" s="178" t="s">
        <v>1713</v>
      </c>
      <c r="T343" s="178"/>
      <c r="U343" s="178"/>
      <c r="V343" s="178"/>
      <c r="W343" s="178"/>
      <c r="X343" s="178"/>
    </row>
    <row r="344" spans="1:24">
      <c r="A344" s="173">
        <v>324</v>
      </c>
      <c r="B344" s="174" t="s">
        <v>422</v>
      </c>
      <c r="C344" s="175" t="s">
        <v>423</v>
      </c>
      <c r="D344" s="157" t="s">
        <v>20</v>
      </c>
      <c r="E344" s="174" t="s">
        <v>1949</v>
      </c>
      <c r="F344" s="174" t="s">
        <v>1576</v>
      </c>
      <c r="G344" s="174">
        <v>2000</v>
      </c>
      <c r="H344" s="161">
        <v>46.729553000000003</v>
      </c>
      <c r="I344" s="161">
        <v>-94.685899800000001</v>
      </c>
      <c r="J344" s="174" t="s">
        <v>49</v>
      </c>
      <c r="K344" s="174" t="s">
        <v>1710</v>
      </c>
      <c r="L344" s="174" t="s">
        <v>2115</v>
      </c>
      <c r="M344" s="176" t="s">
        <v>2115</v>
      </c>
      <c r="N344" s="174" t="s">
        <v>29</v>
      </c>
      <c r="O344" s="174" t="s">
        <v>427</v>
      </c>
      <c r="P344" s="178"/>
      <c r="Q344" s="178"/>
      <c r="R344" s="178"/>
      <c r="S344" s="178" t="s">
        <v>1713</v>
      </c>
      <c r="T344" s="178"/>
      <c r="U344" s="178"/>
      <c r="V344" s="178"/>
      <c r="W344" s="178"/>
      <c r="X344" s="178"/>
    </row>
    <row r="345" spans="1:24">
      <c r="A345" s="173">
        <v>325</v>
      </c>
      <c r="B345" s="174" t="s">
        <v>422</v>
      </c>
      <c r="C345" s="175" t="s">
        <v>423</v>
      </c>
      <c r="D345" s="157" t="s">
        <v>20</v>
      </c>
      <c r="E345" s="174" t="s">
        <v>1949</v>
      </c>
      <c r="F345" s="174" t="s">
        <v>1576</v>
      </c>
      <c r="G345" s="174">
        <v>2000</v>
      </c>
      <c r="H345" s="161">
        <v>46.729553000000003</v>
      </c>
      <c r="I345" s="161">
        <v>-94.685899800000001</v>
      </c>
      <c r="J345" s="174" t="s">
        <v>49</v>
      </c>
      <c r="K345" s="174" t="s">
        <v>1710</v>
      </c>
      <c r="L345" s="174" t="s">
        <v>2116</v>
      </c>
      <c r="M345" s="176" t="s">
        <v>2116</v>
      </c>
      <c r="N345" s="174" t="s">
        <v>29</v>
      </c>
      <c r="O345" s="174" t="s">
        <v>427</v>
      </c>
      <c r="P345" s="178"/>
      <c r="Q345" s="178"/>
      <c r="R345" s="178"/>
      <c r="S345" s="178" t="s">
        <v>1713</v>
      </c>
      <c r="T345" s="178"/>
      <c r="U345" s="178"/>
      <c r="V345" s="178"/>
      <c r="W345" s="178"/>
      <c r="X345" s="178"/>
    </row>
    <row r="346" spans="1:24">
      <c r="A346" s="173">
        <v>326</v>
      </c>
      <c r="B346" s="174" t="s">
        <v>422</v>
      </c>
      <c r="C346" s="175" t="s">
        <v>423</v>
      </c>
      <c r="D346" s="157" t="s">
        <v>20</v>
      </c>
      <c r="E346" s="174" t="s">
        <v>1949</v>
      </c>
      <c r="F346" s="174" t="s">
        <v>1576</v>
      </c>
      <c r="G346" s="174">
        <v>2000</v>
      </c>
      <c r="H346" s="161">
        <v>46.729553000000003</v>
      </c>
      <c r="I346" s="161">
        <v>-94.685899800000001</v>
      </c>
      <c r="J346" s="174" t="s">
        <v>49</v>
      </c>
      <c r="K346" s="174" t="s">
        <v>1710</v>
      </c>
      <c r="L346" s="174" t="s">
        <v>2117</v>
      </c>
      <c r="M346" s="176" t="s">
        <v>2117</v>
      </c>
      <c r="N346" s="174" t="s">
        <v>29</v>
      </c>
      <c r="O346" s="174" t="s">
        <v>427</v>
      </c>
      <c r="P346" s="178"/>
      <c r="Q346" s="178"/>
      <c r="R346" s="178"/>
      <c r="S346" s="178" t="s">
        <v>1713</v>
      </c>
      <c r="T346" s="178"/>
      <c r="U346" s="178"/>
      <c r="V346" s="178"/>
      <c r="W346" s="178"/>
      <c r="X346" s="178"/>
    </row>
    <row r="347" spans="1:24">
      <c r="A347" s="173">
        <v>327</v>
      </c>
      <c r="B347" s="174" t="s">
        <v>422</v>
      </c>
      <c r="C347" s="175" t="s">
        <v>423</v>
      </c>
      <c r="D347" s="157" t="s">
        <v>20</v>
      </c>
      <c r="E347" s="174" t="s">
        <v>1949</v>
      </c>
      <c r="F347" s="174" t="s">
        <v>1576</v>
      </c>
      <c r="G347" s="174">
        <v>2000</v>
      </c>
      <c r="H347" s="161">
        <v>46.729553000000003</v>
      </c>
      <c r="I347" s="161">
        <v>-94.685899800000001</v>
      </c>
      <c r="J347" s="174" t="s">
        <v>49</v>
      </c>
      <c r="K347" s="174" t="s">
        <v>1710</v>
      </c>
      <c r="L347" s="174" t="s">
        <v>2118</v>
      </c>
      <c r="M347" s="176" t="s">
        <v>2118</v>
      </c>
      <c r="N347" s="174" t="s">
        <v>29</v>
      </c>
      <c r="O347" s="174" t="s">
        <v>427</v>
      </c>
      <c r="P347" s="178"/>
      <c r="Q347" s="178"/>
      <c r="R347" s="178"/>
      <c r="S347" s="178" t="s">
        <v>1713</v>
      </c>
      <c r="T347" s="178"/>
      <c r="U347" s="178"/>
      <c r="V347" s="178"/>
      <c r="W347" s="178"/>
      <c r="X347" s="178"/>
    </row>
    <row r="348" spans="1:24">
      <c r="A348" s="173">
        <v>328</v>
      </c>
      <c r="B348" s="174" t="s">
        <v>422</v>
      </c>
      <c r="C348" s="175" t="s">
        <v>423</v>
      </c>
      <c r="D348" s="157" t="s">
        <v>20</v>
      </c>
      <c r="E348" s="174" t="s">
        <v>1949</v>
      </c>
      <c r="F348" s="174" t="s">
        <v>1576</v>
      </c>
      <c r="G348" s="174">
        <v>2000</v>
      </c>
      <c r="H348" s="161">
        <v>46.729553000000003</v>
      </c>
      <c r="I348" s="161">
        <v>-94.685899800000001</v>
      </c>
      <c r="J348" s="174" t="s">
        <v>49</v>
      </c>
      <c r="K348" s="174" t="s">
        <v>1710</v>
      </c>
      <c r="L348" s="174" t="s">
        <v>2119</v>
      </c>
      <c r="M348" s="176" t="s">
        <v>2119</v>
      </c>
      <c r="N348" s="174" t="s">
        <v>29</v>
      </c>
      <c r="O348" s="174" t="s">
        <v>427</v>
      </c>
      <c r="P348" s="178"/>
      <c r="Q348" s="178"/>
      <c r="R348" s="178"/>
      <c r="S348" s="178" t="s">
        <v>1713</v>
      </c>
      <c r="T348" s="178"/>
      <c r="U348" s="178"/>
      <c r="V348" s="178"/>
      <c r="W348" s="178"/>
      <c r="X348" s="178"/>
    </row>
    <row r="349" spans="1:24">
      <c r="A349" s="173">
        <v>329</v>
      </c>
      <c r="B349" s="174" t="s">
        <v>422</v>
      </c>
      <c r="C349" s="175" t="s">
        <v>423</v>
      </c>
      <c r="D349" s="157" t="s">
        <v>20</v>
      </c>
      <c r="E349" s="174" t="s">
        <v>1949</v>
      </c>
      <c r="F349" s="174" t="s">
        <v>1576</v>
      </c>
      <c r="G349" s="174">
        <v>2000</v>
      </c>
      <c r="H349" s="161">
        <v>46.729553000000003</v>
      </c>
      <c r="I349" s="161">
        <v>-94.685899800000001</v>
      </c>
      <c r="J349" s="174" t="s">
        <v>49</v>
      </c>
      <c r="K349" s="174" t="s">
        <v>1710</v>
      </c>
      <c r="L349" s="174" t="s">
        <v>2120</v>
      </c>
      <c r="M349" s="176" t="s">
        <v>2120</v>
      </c>
      <c r="N349" s="174" t="s">
        <v>29</v>
      </c>
      <c r="O349" s="174" t="s">
        <v>427</v>
      </c>
      <c r="P349" s="178"/>
      <c r="Q349" s="178"/>
      <c r="R349" s="178"/>
      <c r="S349" s="178" t="s">
        <v>1713</v>
      </c>
      <c r="T349" s="178"/>
      <c r="U349" s="178"/>
      <c r="V349" s="178"/>
      <c r="W349" s="178"/>
      <c r="X349" s="178"/>
    </row>
    <row r="350" spans="1:24">
      <c r="A350" s="173">
        <v>330</v>
      </c>
      <c r="B350" s="174" t="s">
        <v>422</v>
      </c>
      <c r="C350" s="175" t="s">
        <v>423</v>
      </c>
      <c r="D350" s="157" t="s">
        <v>20</v>
      </c>
      <c r="E350" s="174" t="s">
        <v>1949</v>
      </c>
      <c r="F350" s="174" t="s">
        <v>1576</v>
      </c>
      <c r="G350" s="174">
        <v>2000</v>
      </c>
      <c r="H350" s="161">
        <v>46.729553000000003</v>
      </c>
      <c r="I350" s="161">
        <v>-94.685899800000001</v>
      </c>
      <c r="J350" s="174" t="s">
        <v>49</v>
      </c>
      <c r="K350" s="174" t="s">
        <v>1710</v>
      </c>
      <c r="L350" s="174" t="s">
        <v>2121</v>
      </c>
      <c r="M350" s="176" t="s">
        <v>2121</v>
      </c>
      <c r="N350" s="174" t="s">
        <v>29</v>
      </c>
      <c r="O350" s="174" t="s">
        <v>427</v>
      </c>
      <c r="P350" s="178"/>
      <c r="Q350" s="178"/>
      <c r="R350" s="178"/>
      <c r="S350" s="178" t="s">
        <v>1713</v>
      </c>
      <c r="T350" s="178"/>
      <c r="U350" s="178"/>
      <c r="V350" s="178"/>
      <c r="W350" s="178"/>
      <c r="X350" s="178"/>
    </row>
    <row r="351" spans="1:24">
      <c r="A351" s="173">
        <v>331</v>
      </c>
      <c r="B351" s="174" t="s">
        <v>422</v>
      </c>
      <c r="C351" s="175" t="s">
        <v>423</v>
      </c>
      <c r="D351" s="157" t="s">
        <v>20</v>
      </c>
      <c r="E351" s="174" t="s">
        <v>1949</v>
      </c>
      <c r="F351" s="174" t="s">
        <v>1576</v>
      </c>
      <c r="G351" s="174">
        <v>2000</v>
      </c>
      <c r="H351" s="161">
        <v>46.729553000000003</v>
      </c>
      <c r="I351" s="161">
        <v>-94.685899800000001</v>
      </c>
      <c r="J351" s="174" t="s">
        <v>49</v>
      </c>
      <c r="K351" s="174" t="s">
        <v>1710</v>
      </c>
      <c r="L351" s="174" t="s">
        <v>2122</v>
      </c>
      <c r="M351" s="176" t="s">
        <v>2122</v>
      </c>
      <c r="N351" s="174" t="s">
        <v>29</v>
      </c>
      <c r="O351" s="174" t="s">
        <v>427</v>
      </c>
      <c r="P351" s="178"/>
      <c r="Q351" s="178"/>
      <c r="R351" s="178"/>
      <c r="S351" s="178" t="s">
        <v>1713</v>
      </c>
      <c r="T351" s="178"/>
      <c r="U351" s="178"/>
      <c r="V351" s="178"/>
      <c r="W351" s="178"/>
      <c r="X351" s="178"/>
    </row>
    <row r="352" spans="1:24">
      <c r="A352" s="173">
        <v>332</v>
      </c>
      <c r="B352" s="174" t="s">
        <v>422</v>
      </c>
      <c r="C352" s="175" t="s">
        <v>423</v>
      </c>
      <c r="D352" s="157" t="s">
        <v>20</v>
      </c>
      <c r="E352" s="174" t="s">
        <v>1949</v>
      </c>
      <c r="F352" s="174" t="s">
        <v>1576</v>
      </c>
      <c r="G352" s="174">
        <v>2000</v>
      </c>
      <c r="H352" s="161">
        <v>46.729553000000003</v>
      </c>
      <c r="I352" s="161">
        <v>-94.685899800000001</v>
      </c>
      <c r="J352" s="174" t="s">
        <v>49</v>
      </c>
      <c r="K352" s="174" t="s">
        <v>1710</v>
      </c>
      <c r="L352" s="174" t="s">
        <v>2123</v>
      </c>
      <c r="M352" s="176" t="s">
        <v>2123</v>
      </c>
      <c r="N352" s="174" t="s">
        <v>29</v>
      </c>
      <c r="O352" s="174" t="s">
        <v>427</v>
      </c>
      <c r="P352" s="178"/>
      <c r="Q352" s="178"/>
      <c r="R352" s="178"/>
      <c r="S352" s="178" t="s">
        <v>1713</v>
      </c>
      <c r="T352" s="178"/>
      <c r="U352" s="178"/>
      <c r="V352" s="178"/>
      <c r="W352" s="178"/>
      <c r="X352" s="178"/>
    </row>
    <row r="353" spans="1:24">
      <c r="A353" s="173">
        <v>333</v>
      </c>
      <c r="B353" s="174" t="s">
        <v>422</v>
      </c>
      <c r="C353" s="175" t="s">
        <v>423</v>
      </c>
      <c r="D353" s="157" t="s">
        <v>20</v>
      </c>
      <c r="E353" s="174" t="s">
        <v>1949</v>
      </c>
      <c r="F353" s="174" t="s">
        <v>1576</v>
      </c>
      <c r="G353" s="174">
        <v>2000</v>
      </c>
      <c r="H353" s="161">
        <v>46.729553000000003</v>
      </c>
      <c r="I353" s="161">
        <v>-94.685899800000001</v>
      </c>
      <c r="J353" s="174" t="s">
        <v>49</v>
      </c>
      <c r="K353" s="174" t="s">
        <v>1710</v>
      </c>
      <c r="L353" s="174" t="s">
        <v>2124</v>
      </c>
      <c r="M353" s="176" t="s">
        <v>2124</v>
      </c>
      <c r="N353" s="174" t="s">
        <v>29</v>
      </c>
      <c r="O353" s="174" t="s">
        <v>427</v>
      </c>
      <c r="P353" s="178"/>
      <c r="Q353" s="178"/>
      <c r="R353" s="178"/>
      <c r="S353" s="178" t="s">
        <v>1713</v>
      </c>
      <c r="T353" s="178"/>
      <c r="U353" s="178"/>
      <c r="V353" s="178"/>
      <c r="W353" s="178"/>
      <c r="X353" s="178"/>
    </row>
    <row r="354" spans="1:24">
      <c r="A354" s="173">
        <v>334</v>
      </c>
      <c r="B354" s="174" t="s">
        <v>422</v>
      </c>
      <c r="C354" s="175" t="s">
        <v>423</v>
      </c>
      <c r="D354" s="157" t="s">
        <v>20</v>
      </c>
      <c r="E354" s="174" t="s">
        <v>1949</v>
      </c>
      <c r="F354" s="174" t="s">
        <v>1576</v>
      </c>
      <c r="G354" s="174">
        <v>2000</v>
      </c>
      <c r="H354" s="161">
        <v>46.729553000000003</v>
      </c>
      <c r="I354" s="161">
        <v>-94.685899800000001</v>
      </c>
      <c r="J354" s="174" t="s">
        <v>49</v>
      </c>
      <c r="K354" s="174" t="s">
        <v>1710</v>
      </c>
      <c r="L354" s="174" t="s">
        <v>2125</v>
      </c>
      <c r="M354" s="176" t="s">
        <v>2125</v>
      </c>
      <c r="N354" s="174" t="s">
        <v>29</v>
      </c>
      <c r="O354" s="174" t="s">
        <v>427</v>
      </c>
      <c r="P354" s="178"/>
      <c r="Q354" s="178"/>
      <c r="R354" s="178"/>
      <c r="S354" s="178" t="s">
        <v>1713</v>
      </c>
      <c r="T354" s="178"/>
      <c r="U354" s="178"/>
      <c r="V354" s="178"/>
      <c r="W354" s="178"/>
      <c r="X354" s="178"/>
    </row>
    <row r="355" spans="1:24">
      <c r="A355" s="173">
        <v>335</v>
      </c>
      <c r="B355" s="174" t="s">
        <v>422</v>
      </c>
      <c r="C355" s="175" t="s">
        <v>423</v>
      </c>
      <c r="D355" s="157" t="s">
        <v>20</v>
      </c>
      <c r="E355" s="174" t="s">
        <v>1949</v>
      </c>
      <c r="F355" s="174" t="s">
        <v>1576</v>
      </c>
      <c r="G355" s="174">
        <v>2000</v>
      </c>
      <c r="H355" s="161">
        <v>46.729553000000003</v>
      </c>
      <c r="I355" s="161">
        <v>-94.685899800000001</v>
      </c>
      <c r="J355" s="174" t="s">
        <v>49</v>
      </c>
      <c r="K355" s="174" t="s">
        <v>1710</v>
      </c>
      <c r="L355" s="174" t="s">
        <v>2126</v>
      </c>
      <c r="M355" s="176" t="s">
        <v>2126</v>
      </c>
      <c r="N355" s="174" t="s">
        <v>29</v>
      </c>
      <c r="O355" s="174" t="s">
        <v>427</v>
      </c>
      <c r="P355" s="178"/>
      <c r="Q355" s="178"/>
      <c r="R355" s="178"/>
      <c r="S355" s="178" t="s">
        <v>1713</v>
      </c>
      <c r="T355" s="178"/>
      <c r="U355" s="178"/>
      <c r="V355" s="178"/>
      <c r="W355" s="178"/>
      <c r="X355" s="178"/>
    </row>
    <row r="356" spans="1:24">
      <c r="A356" s="173">
        <v>336</v>
      </c>
      <c r="B356" s="174" t="s">
        <v>422</v>
      </c>
      <c r="C356" s="175" t="s">
        <v>423</v>
      </c>
      <c r="D356" s="157" t="s">
        <v>20</v>
      </c>
      <c r="E356" s="174" t="s">
        <v>1949</v>
      </c>
      <c r="F356" s="174" t="s">
        <v>1576</v>
      </c>
      <c r="G356" s="174">
        <v>2000</v>
      </c>
      <c r="H356" s="161">
        <v>46.729553000000003</v>
      </c>
      <c r="I356" s="161">
        <v>-94.685899800000001</v>
      </c>
      <c r="J356" s="174" t="s">
        <v>49</v>
      </c>
      <c r="K356" s="174" t="s">
        <v>1710</v>
      </c>
      <c r="L356" s="174" t="s">
        <v>2127</v>
      </c>
      <c r="M356" s="176" t="s">
        <v>2127</v>
      </c>
      <c r="N356" s="174" t="s">
        <v>29</v>
      </c>
      <c r="O356" s="174" t="s">
        <v>427</v>
      </c>
      <c r="P356" s="178"/>
      <c r="Q356" s="178"/>
      <c r="R356" s="178"/>
      <c r="S356" s="178" t="s">
        <v>1713</v>
      </c>
      <c r="T356" s="178"/>
      <c r="U356" s="178"/>
      <c r="V356" s="178"/>
      <c r="W356" s="178"/>
      <c r="X356" s="178"/>
    </row>
    <row r="357" spans="1:24">
      <c r="A357" s="173">
        <v>337</v>
      </c>
      <c r="B357" s="174" t="s">
        <v>422</v>
      </c>
      <c r="C357" s="175" t="s">
        <v>423</v>
      </c>
      <c r="D357" s="157" t="s">
        <v>20</v>
      </c>
      <c r="E357" s="174" t="s">
        <v>1949</v>
      </c>
      <c r="F357" s="174" t="s">
        <v>1576</v>
      </c>
      <c r="G357" s="174">
        <v>2000</v>
      </c>
      <c r="H357" s="161">
        <v>46.729553000000003</v>
      </c>
      <c r="I357" s="161">
        <v>-94.685899800000001</v>
      </c>
      <c r="J357" s="174" t="s">
        <v>49</v>
      </c>
      <c r="K357" s="174" t="s">
        <v>1710</v>
      </c>
      <c r="L357" s="174" t="s">
        <v>2128</v>
      </c>
      <c r="M357" s="176" t="s">
        <v>2128</v>
      </c>
      <c r="N357" s="174" t="s">
        <v>29</v>
      </c>
      <c r="O357" s="174" t="s">
        <v>427</v>
      </c>
      <c r="P357" s="178"/>
      <c r="Q357" s="178"/>
      <c r="R357" s="178"/>
      <c r="S357" s="178" t="s">
        <v>1713</v>
      </c>
      <c r="T357" s="178"/>
      <c r="U357" s="178"/>
      <c r="V357" s="178"/>
      <c r="W357" s="178"/>
      <c r="X357" s="178"/>
    </row>
    <row r="358" spans="1:24">
      <c r="A358" s="173">
        <v>338</v>
      </c>
      <c r="B358" s="174" t="s">
        <v>422</v>
      </c>
      <c r="C358" s="175" t="s">
        <v>423</v>
      </c>
      <c r="D358" s="157" t="s">
        <v>20</v>
      </c>
      <c r="E358" s="174" t="s">
        <v>1949</v>
      </c>
      <c r="F358" s="174" t="s">
        <v>1576</v>
      </c>
      <c r="G358" s="174">
        <v>2000</v>
      </c>
      <c r="H358" s="161">
        <v>46.729553000000003</v>
      </c>
      <c r="I358" s="161">
        <v>-94.685899800000001</v>
      </c>
      <c r="J358" s="174" t="s">
        <v>49</v>
      </c>
      <c r="K358" s="174" t="s">
        <v>1710</v>
      </c>
      <c r="L358" s="174" t="s">
        <v>2129</v>
      </c>
      <c r="M358" s="176" t="s">
        <v>2129</v>
      </c>
      <c r="N358" s="174" t="s">
        <v>29</v>
      </c>
      <c r="O358" s="174" t="s">
        <v>427</v>
      </c>
      <c r="P358" s="178"/>
      <c r="Q358" s="178"/>
      <c r="R358" s="178"/>
      <c r="S358" s="178" t="s">
        <v>1713</v>
      </c>
      <c r="T358" s="178"/>
      <c r="U358" s="178"/>
      <c r="V358" s="178"/>
      <c r="W358" s="178"/>
      <c r="X358" s="178"/>
    </row>
    <row r="359" spans="1:24">
      <c r="A359" s="173">
        <v>339</v>
      </c>
      <c r="B359" s="174" t="s">
        <v>422</v>
      </c>
      <c r="C359" s="175" t="s">
        <v>423</v>
      </c>
      <c r="D359" s="157" t="s">
        <v>20</v>
      </c>
      <c r="E359" s="174" t="s">
        <v>1949</v>
      </c>
      <c r="F359" s="174" t="s">
        <v>1576</v>
      </c>
      <c r="G359" s="174">
        <v>2000</v>
      </c>
      <c r="H359" s="161">
        <v>46.729553000000003</v>
      </c>
      <c r="I359" s="161">
        <v>-94.685899800000001</v>
      </c>
      <c r="J359" s="174" t="s">
        <v>49</v>
      </c>
      <c r="K359" s="174" t="s">
        <v>1710</v>
      </c>
      <c r="L359" s="174" t="s">
        <v>2130</v>
      </c>
      <c r="M359" s="176" t="s">
        <v>2130</v>
      </c>
      <c r="N359" s="174" t="s">
        <v>29</v>
      </c>
      <c r="O359" s="174" t="s">
        <v>427</v>
      </c>
      <c r="P359" s="178"/>
      <c r="Q359" s="178"/>
      <c r="R359" s="178"/>
      <c r="S359" s="178" t="s">
        <v>1713</v>
      </c>
      <c r="T359" s="178"/>
      <c r="U359" s="178"/>
      <c r="V359" s="178"/>
      <c r="W359" s="178"/>
      <c r="X359" s="178"/>
    </row>
    <row r="360" spans="1:24">
      <c r="A360" s="173">
        <v>340</v>
      </c>
      <c r="B360" s="174" t="s">
        <v>422</v>
      </c>
      <c r="C360" s="175" t="s">
        <v>423</v>
      </c>
      <c r="D360" s="157" t="s">
        <v>20</v>
      </c>
      <c r="E360" s="174" t="s">
        <v>1949</v>
      </c>
      <c r="F360" s="174" t="s">
        <v>1576</v>
      </c>
      <c r="G360" s="174">
        <v>2000</v>
      </c>
      <c r="H360" s="161">
        <v>46.729553000000003</v>
      </c>
      <c r="I360" s="161">
        <v>-94.685899800000001</v>
      </c>
      <c r="J360" s="174" t="s">
        <v>49</v>
      </c>
      <c r="K360" s="174" t="s">
        <v>1710</v>
      </c>
      <c r="L360" s="174" t="s">
        <v>2131</v>
      </c>
      <c r="M360" s="180" t="s">
        <v>2132</v>
      </c>
      <c r="N360" s="174" t="s">
        <v>29</v>
      </c>
      <c r="O360" s="174" t="s">
        <v>427</v>
      </c>
      <c r="P360" s="178"/>
      <c r="Q360" s="178"/>
      <c r="R360" s="178"/>
      <c r="S360" s="178" t="s">
        <v>1713</v>
      </c>
      <c r="T360" s="178"/>
      <c r="U360" s="178"/>
      <c r="V360" s="178"/>
      <c r="W360" s="178"/>
      <c r="X360" s="178"/>
    </row>
    <row r="361" spans="1:24">
      <c r="A361" s="173">
        <v>341</v>
      </c>
      <c r="B361" s="174" t="s">
        <v>422</v>
      </c>
      <c r="C361" s="175" t="s">
        <v>423</v>
      </c>
      <c r="D361" s="157" t="s">
        <v>20</v>
      </c>
      <c r="E361" s="174" t="s">
        <v>1949</v>
      </c>
      <c r="F361" s="174" t="s">
        <v>1576</v>
      </c>
      <c r="G361" s="174">
        <v>2000</v>
      </c>
      <c r="H361" s="161">
        <v>46.729553000000003</v>
      </c>
      <c r="I361" s="161">
        <v>-94.685899800000001</v>
      </c>
      <c r="J361" s="174" t="s">
        <v>49</v>
      </c>
      <c r="K361" s="174" t="s">
        <v>1710</v>
      </c>
      <c r="L361" s="174" t="s">
        <v>2133</v>
      </c>
      <c r="M361" s="180" t="s">
        <v>2134</v>
      </c>
      <c r="N361" s="174" t="s">
        <v>29</v>
      </c>
      <c r="O361" s="174" t="s">
        <v>427</v>
      </c>
      <c r="P361" s="178"/>
      <c r="Q361" s="178"/>
      <c r="R361" s="178"/>
      <c r="S361" s="178" t="s">
        <v>1713</v>
      </c>
      <c r="T361" s="178"/>
      <c r="U361" s="178"/>
      <c r="V361" s="178"/>
      <c r="W361" s="178"/>
      <c r="X361" s="178"/>
    </row>
    <row r="362" spans="1:24">
      <c r="A362" s="173">
        <v>342</v>
      </c>
      <c r="B362" s="174" t="s">
        <v>422</v>
      </c>
      <c r="C362" s="175" t="s">
        <v>423</v>
      </c>
      <c r="D362" s="157" t="s">
        <v>20</v>
      </c>
      <c r="E362" s="174" t="s">
        <v>1949</v>
      </c>
      <c r="F362" s="174" t="s">
        <v>1576</v>
      </c>
      <c r="G362" s="174">
        <v>2000</v>
      </c>
      <c r="H362" s="161">
        <v>46.729553000000003</v>
      </c>
      <c r="I362" s="161">
        <v>-94.685899800000001</v>
      </c>
      <c r="J362" s="174" t="s">
        <v>49</v>
      </c>
      <c r="K362" s="174" t="s">
        <v>1710</v>
      </c>
      <c r="L362" s="174" t="s">
        <v>2135</v>
      </c>
      <c r="M362" s="180" t="s">
        <v>2136</v>
      </c>
      <c r="N362" s="174" t="s">
        <v>29</v>
      </c>
      <c r="O362" s="174" t="s">
        <v>427</v>
      </c>
      <c r="P362" s="178"/>
      <c r="Q362" s="178"/>
      <c r="R362" s="178"/>
      <c r="S362" s="178" t="s">
        <v>1713</v>
      </c>
      <c r="T362" s="178"/>
      <c r="U362" s="178"/>
      <c r="V362" s="178"/>
      <c r="W362" s="178"/>
      <c r="X362" s="178"/>
    </row>
    <row r="363" spans="1:24">
      <c r="A363" s="173">
        <v>343</v>
      </c>
      <c r="B363" s="174" t="s">
        <v>422</v>
      </c>
      <c r="C363" s="175" t="s">
        <v>423</v>
      </c>
      <c r="D363" s="157" t="s">
        <v>20</v>
      </c>
      <c r="E363" s="174" t="s">
        <v>1949</v>
      </c>
      <c r="F363" s="174" t="s">
        <v>1576</v>
      </c>
      <c r="G363" s="174">
        <v>2000</v>
      </c>
      <c r="H363" s="161">
        <v>46.729553000000003</v>
      </c>
      <c r="I363" s="161">
        <v>-94.685899800000001</v>
      </c>
      <c r="J363" s="174" t="s">
        <v>49</v>
      </c>
      <c r="K363" s="174" t="s">
        <v>1710</v>
      </c>
      <c r="L363" s="174" t="s">
        <v>2137</v>
      </c>
      <c r="M363" s="180" t="s">
        <v>2138</v>
      </c>
      <c r="N363" s="174" t="s">
        <v>29</v>
      </c>
      <c r="O363" s="174" t="s">
        <v>427</v>
      </c>
      <c r="P363" s="178"/>
      <c r="Q363" s="178"/>
      <c r="R363" s="178"/>
      <c r="S363" s="178" t="s">
        <v>1713</v>
      </c>
      <c r="T363" s="178"/>
      <c r="U363" s="178"/>
      <c r="V363" s="178"/>
      <c r="W363" s="178"/>
      <c r="X363" s="178"/>
    </row>
    <row r="364" spans="1:24">
      <c r="A364" s="173">
        <v>344</v>
      </c>
      <c r="B364" s="174" t="s">
        <v>422</v>
      </c>
      <c r="C364" s="175" t="s">
        <v>423</v>
      </c>
      <c r="D364" s="157" t="s">
        <v>20</v>
      </c>
      <c r="E364" s="174" t="s">
        <v>1949</v>
      </c>
      <c r="F364" s="174" t="s">
        <v>1576</v>
      </c>
      <c r="G364" s="174">
        <v>2000</v>
      </c>
      <c r="H364" s="161">
        <v>46.729553000000003</v>
      </c>
      <c r="I364" s="161">
        <v>-94.685899800000001</v>
      </c>
      <c r="J364" s="174" t="s">
        <v>49</v>
      </c>
      <c r="K364" s="174" t="s">
        <v>1710</v>
      </c>
      <c r="L364" s="174" t="s">
        <v>2139</v>
      </c>
      <c r="M364" s="180" t="s">
        <v>2140</v>
      </c>
      <c r="N364" s="174" t="s">
        <v>29</v>
      </c>
      <c r="O364" s="174" t="s">
        <v>427</v>
      </c>
      <c r="P364" s="178"/>
      <c r="Q364" s="178"/>
      <c r="R364" s="178"/>
      <c r="S364" s="178" t="s">
        <v>1713</v>
      </c>
      <c r="T364" s="178"/>
      <c r="U364" s="178"/>
      <c r="V364" s="178"/>
      <c r="W364" s="178"/>
      <c r="X364" s="178"/>
    </row>
    <row r="365" spans="1:24">
      <c r="A365" s="173">
        <v>345</v>
      </c>
      <c r="B365" s="174" t="s">
        <v>422</v>
      </c>
      <c r="C365" s="175" t="s">
        <v>423</v>
      </c>
      <c r="D365" s="157" t="s">
        <v>20</v>
      </c>
      <c r="E365" s="174" t="s">
        <v>1949</v>
      </c>
      <c r="F365" s="174" t="s">
        <v>1576</v>
      </c>
      <c r="G365" s="174">
        <v>2000</v>
      </c>
      <c r="H365" s="161">
        <v>46.729553000000003</v>
      </c>
      <c r="I365" s="161">
        <v>-94.685899800000001</v>
      </c>
      <c r="J365" s="174" t="s">
        <v>49</v>
      </c>
      <c r="K365" s="174" t="s">
        <v>1710</v>
      </c>
      <c r="L365" s="174" t="s">
        <v>2141</v>
      </c>
      <c r="M365" s="180" t="s">
        <v>2142</v>
      </c>
      <c r="N365" s="174" t="s">
        <v>29</v>
      </c>
      <c r="O365" s="174" t="s">
        <v>427</v>
      </c>
      <c r="P365" s="178"/>
      <c r="Q365" s="178"/>
      <c r="R365" s="178"/>
      <c r="S365" s="178" t="s">
        <v>1713</v>
      </c>
      <c r="T365" s="178"/>
      <c r="U365" s="178"/>
      <c r="V365" s="178"/>
      <c r="W365" s="178"/>
      <c r="X365" s="178"/>
    </row>
    <row r="366" spans="1:24">
      <c r="A366" s="173">
        <v>346</v>
      </c>
      <c r="B366" s="174" t="s">
        <v>422</v>
      </c>
      <c r="C366" s="175" t="s">
        <v>423</v>
      </c>
      <c r="D366" s="157" t="s">
        <v>20</v>
      </c>
      <c r="E366" s="174" t="s">
        <v>1949</v>
      </c>
      <c r="F366" s="174" t="s">
        <v>1576</v>
      </c>
      <c r="G366" s="174">
        <v>1999</v>
      </c>
      <c r="H366" s="161">
        <v>46.729553000000003</v>
      </c>
      <c r="I366" s="161">
        <v>-94.685899800000001</v>
      </c>
      <c r="J366" s="174" t="s">
        <v>49</v>
      </c>
      <c r="K366" s="174" t="s">
        <v>1710</v>
      </c>
      <c r="L366" s="174" t="s">
        <v>2143</v>
      </c>
      <c r="M366" s="176" t="s">
        <v>2143</v>
      </c>
      <c r="N366" s="174" t="s">
        <v>29</v>
      </c>
      <c r="O366" s="174" t="s">
        <v>427</v>
      </c>
      <c r="P366" s="178"/>
      <c r="Q366" s="178"/>
      <c r="R366" s="178"/>
      <c r="S366" s="178" t="s">
        <v>1713</v>
      </c>
      <c r="T366" s="178"/>
      <c r="U366" s="178"/>
      <c r="V366" s="178"/>
      <c r="W366" s="178"/>
      <c r="X366" s="178"/>
    </row>
    <row r="367" spans="1:24">
      <c r="A367" s="173">
        <v>347</v>
      </c>
      <c r="B367" s="174" t="s">
        <v>422</v>
      </c>
      <c r="C367" s="175" t="s">
        <v>423</v>
      </c>
      <c r="D367" s="157" t="s">
        <v>20</v>
      </c>
      <c r="E367" s="174" t="s">
        <v>1949</v>
      </c>
      <c r="F367" s="174" t="s">
        <v>1576</v>
      </c>
      <c r="G367" s="174">
        <v>1999</v>
      </c>
      <c r="H367" s="161">
        <v>46.729553000000003</v>
      </c>
      <c r="I367" s="161">
        <v>-94.685899800000001</v>
      </c>
      <c r="J367" s="174" t="s">
        <v>49</v>
      </c>
      <c r="K367" s="174" t="s">
        <v>1710</v>
      </c>
      <c r="L367" s="174" t="s">
        <v>2144</v>
      </c>
      <c r="M367" s="176" t="s">
        <v>2144</v>
      </c>
      <c r="N367" s="174" t="s">
        <v>29</v>
      </c>
      <c r="O367" s="174" t="s">
        <v>427</v>
      </c>
      <c r="P367" s="178"/>
      <c r="Q367" s="178"/>
      <c r="R367" s="178"/>
      <c r="S367" s="178" t="s">
        <v>1713</v>
      </c>
      <c r="T367" s="178"/>
      <c r="U367" s="178"/>
      <c r="V367" s="178"/>
      <c r="W367" s="178"/>
      <c r="X367" s="178"/>
    </row>
    <row r="368" spans="1:24">
      <c r="A368" s="173">
        <v>348</v>
      </c>
      <c r="B368" s="174" t="s">
        <v>422</v>
      </c>
      <c r="C368" s="175" t="s">
        <v>423</v>
      </c>
      <c r="D368" s="157" t="s">
        <v>20</v>
      </c>
      <c r="E368" s="174" t="s">
        <v>1949</v>
      </c>
      <c r="F368" s="174" t="s">
        <v>1576</v>
      </c>
      <c r="G368" s="174">
        <v>1999</v>
      </c>
      <c r="H368" s="161">
        <v>46.729553000000003</v>
      </c>
      <c r="I368" s="161">
        <v>-94.685899800000001</v>
      </c>
      <c r="J368" s="174" t="s">
        <v>49</v>
      </c>
      <c r="K368" s="174" t="s">
        <v>1710</v>
      </c>
      <c r="L368" s="174" t="s">
        <v>2145</v>
      </c>
      <c r="M368" s="176" t="s">
        <v>2145</v>
      </c>
      <c r="N368" s="174" t="s">
        <v>29</v>
      </c>
      <c r="O368" s="174" t="s">
        <v>427</v>
      </c>
      <c r="P368" s="178"/>
      <c r="Q368" s="178"/>
      <c r="R368" s="178"/>
      <c r="S368" s="178" t="s">
        <v>1713</v>
      </c>
      <c r="T368" s="178"/>
      <c r="U368" s="178"/>
      <c r="V368" s="178"/>
      <c r="W368" s="178"/>
      <c r="X368" s="178"/>
    </row>
    <row r="369" spans="1:24">
      <c r="A369" s="173">
        <v>349</v>
      </c>
      <c r="B369" s="174" t="s">
        <v>422</v>
      </c>
      <c r="C369" s="175" t="s">
        <v>423</v>
      </c>
      <c r="D369" s="157" t="s">
        <v>20</v>
      </c>
      <c r="E369" s="174" t="s">
        <v>1949</v>
      </c>
      <c r="F369" s="174" t="s">
        <v>1576</v>
      </c>
      <c r="G369" s="174">
        <v>1999</v>
      </c>
      <c r="H369" s="161">
        <v>46.729553000000003</v>
      </c>
      <c r="I369" s="161">
        <v>-94.685899800000001</v>
      </c>
      <c r="J369" s="174" t="s">
        <v>49</v>
      </c>
      <c r="K369" s="174" t="s">
        <v>1710</v>
      </c>
      <c r="L369" s="174" t="s">
        <v>2146</v>
      </c>
      <c r="M369" s="176" t="s">
        <v>2146</v>
      </c>
      <c r="N369" s="174" t="s">
        <v>29</v>
      </c>
      <c r="O369" s="174" t="s">
        <v>427</v>
      </c>
      <c r="P369" s="178"/>
      <c r="Q369" s="178"/>
      <c r="R369" s="178"/>
      <c r="S369" s="178" t="s">
        <v>1713</v>
      </c>
      <c r="T369" s="178"/>
      <c r="U369" s="178"/>
      <c r="V369" s="178"/>
      <c r="W369" s="178"/>
      <c r="X369" s="178"/>
    </row>
    <row r="370" spans="1:24">
      <c r="A370" s="173">
        <v>350</v>
      </c>
      <c r="B370" s="174" t="s">
        <v>422</v>
      </c>
      <c r="C370" s="175" t="s">
        <v>423</v>
      </c>
      <c r="D370" s="157" t="s">
        <v>20</v>
      </c>
      <c r="E370" s="174" t="s">
        <v>1949</v>
      </c>
      <c r="F370" s="174" t="s">
        <v>1576</v>
      </c>
      <c r="G370" s="174">
        <v>1999</v>
      </c>
      <c r="H370" s="161">
        <v>46.729553000000003</v>
      </c>
      <c r="I370" s="161">
        <v>-94.685899800000001</v>
      </c>
      <c r="J370" s="174" t="s">
        <v>49</v>
      </c>
      <c r="K370" s="174" t="s">
        <v>1710</v>
      </c>
      <c r="L370" s="174" t="s">
        <v>2147</v>
      </c>
      <c r="M370" s="176" t="s">
        <v>2147</v>
      </c>
      <c r="N370" s="174" t="s">
        <v>29</v>
      </c>
      <c r="O370" s="174" t="s">
        <v>427</v>
      </c>
      <c r="P370" s="178"/>
      <c r="Q370" s="178"/>
      <c r="R370" s="178"/>
      <c r="S370" s="178" t="s">
        <v>1713</v>
      </c>
      <c r="T370" s="178"/>
      <c r="U370" s="178"/>
      <c r="V370" s="178"/>
      <c r="W370" s="178"/>
      <c r="X370" s="178"/>
    </row>
    <row r="371" spans="1:24">
      <c r="A371" s="173">
        <v>351</v>
      </c>
      <c r="B371" s="174" t="s">
        <v>422</v>
      </c>
      <c r="C371" s="175" t="s">
        <v>423</v>
      </c>
      <c r="D371" s="157" t="s">
        <v>20</v>
      </c>
      <c r="E371" s="174" t="s">
        <v>1949</v>
      </c>
      <c r="F371" s="174" t="s">
        <v>1576</v>
      </c>
      <c r="G371" s="174">
        <v>1999</v>
      </c>
      <c r="H371" s="161">
        <v>46.729553000000003</v>
      </c>
      <c r="I371" s="161">
        <v>-94.685899800000001</v>
      </c>
      <c r="J371" s="174" t="s">
        <v>49</v>
      </c>
      <c r="K371" s="174" t="s">
        <v>1710</v>
      </c>
      <c r="L371" s="174" t="s">
        <v>2148</v>
      </c>
      <c r="M371" s="176" t="s">
        <v>2148</v>
      </c>
      <c r="N371" s="174" t="s">
        <v>29</v>
      </c>
      <c r="O371" s="174" t="s">
        <v>427</v>
      </c>
      <c r="P371" s="178"/>
      <c r="Q371" s="178"/>
      <c r="R371" s="178"/>
      <c r="S371" s="178" t="s">
        <v>1713</v>
      </c>
      <c r="T371" s="178"/>
      <c r="U371" s="178"/>
      <c r="V371" s="178"/>
      <c r="W371" s="178"/>
      <c r="X371" s="178"/>
    </row>
    <row r="372" spans="1:24">
      <c r="A372" s="173">
        <v>352</v>
      </c>
      <c r="B372" s="174" t="s">
        <v>422</v>
      </c>
      <c r="C372" s="175" t="s">
        <v>423</v>
      </c>
      <c r="D372" s="157" t="s">
        <v>20</v>
      </c>
      <c r="E372" s="174" t="s">
        <v>1949</v>
      </c>
      <c r="F372" s="174" t="s">
        <v>1576</v>
      </c>
      <c r="G372" s="174">
        <v>1999</v>
      </c>
      <c r="H372" s="161">
        <v>46.729553000000003</v>
      </c>
      <c r="I372" s="161">
        <v>-94.685899800000001</v>
      </c>
      <c r="J372" s="174" t="s">
        <v>49</v>
      </c>
      <c r="K372" s="174" t="s">
        <v>1710</v>
      </c>
      <c r="L372" s="174" t="s">
        <v>2149</v>
      </c>
      <c r="M372" s="176" t="s">
        <v>2149</v>
      </c>
      <c r="N372" s="174" t="s">
        <v>29</v>
      </c>
      <c r="O372" s="174" t="s">
        <v>427</v>
      </c>
      <c r="P372" s="178"/>
      <c r="Q372" s="178"/>
      <c r="R372" s="178"/>
      <c r="S372" s="178" t="s">
        <v>1713</v>
      </c>
      <c r="T372" s="178"/>
      <c r="U372" s="178"/>
      <c r="V372" s="178"/>
      <c r="W372" s="178"/>
      <c r="X372" s="178"/>
    </row>
    <row r="373" spans="1:24">
      <c r="A373" s="173">
        <v>353</v>
      </c>
      <c r="B373" s="174" t="s">
        <v>422</v>
      </c>
      <c r="C373" s="175" t="s">
        <v>423</v>
      </c>
      <c r="D373" s="157" t="s">
        <v>20</v>
      </c>
      <c r="E373" s="174" t="s">
        <v>1949</v>
      </c>
      <c r="F373" s="174" t="s">
        <v>1576</v>
      </c>
      <c r="G373" s="174">
        <v>1999</v>
      </c>
      <c r="H373" s="161">
        <v>46.729553000000003</v>
      </c>
      <c r="I373" s="161">
        <v>-94.685899800000001</v>
      </c>
      <c r="J373" s="174" t="s">
        <v>49</v>
      </c>
      <c r="K373" s="174" t="s">
        <v>1710</v>
      </c>
      <c r="L373" s="174" t="s">
        <v>2150</v>
      </c>
      <c r="M373" s="176" t="s">
        <v>2150</v>
      </c>
      <c r="N373" s="174" t="s">
        <v>29</v>
      </c>
      <c r="O373" s="174" t="s">
        <v>427</v>
      </c>
      <c r="P373" s="178"/>
      <c r="Q373" s="178"/>
      <c r="R373" s="178"/>
      <c r="S373" s="178" t="s">
        <v>1713</v>
      </c>
      <c r="T373" s="178"/>
      <c r="U373" s="178"/>
      <c r="V373" s="178"/>
      <c r="W373" s="178"/>
      <c r="X373" s="178"/>
    </row>
    <row r="374" spans="1:24">
      <c r="A374" s="173">
        <v>354</v>
      </c>
      <c r="B374" s="174" t="s">
        <v>422</v>
      </c>
      <c r="C374" s="175" t="s">
        <v>423</v>
      </c>
      <c r="D374" s="157" t="s">
        <v>20</v>
      </c>
      <c r="E374" s="174" t="s">
        <v>1949</v>
      </c>
      <c r="F374" s="174" t="s">
        <v>1576</v>
      </c>
      <c r="G374" s="174">
        <v>1999</v>
      </c>
      <c r="H374" s="161">
        <v>46.729553000000003</v>
      </c>
      <c r="I374" s="161">
        <v>-94.685899800000001</v>
      </c>
      <c r="J374" s="174" t="s">
        <v>49</v>
      </c>
      <c r="K374" s="174" t="s">
        <v>1710</v>
      </c>
      <c r="L374" s="174" t="s">
        <v>2151</v>
      </c>
      <c r="M374" s="176" t="s">
        <v>2151</v>
      </c>
      <c r="N374" s="174" t="s">
        <v>29</v>
      </c>
      <c r="O374" s="174" t="s">
        <v>427</v>
      </c>
      <c r="P374" s="178"/>
      <c r="Q374" s="178"/>
      <c r="R374" s="178"/>
      <c r="S374" s="178" t="s">
        <v>1713</v>
      </c>
      <c r="T374" s="178"/>
      <c r="U374" s="178"/>
      <c r="V374" s="178"/>
      <c r="W374" s="178"/>
      <c r="X374" s="178"/>
    </row>
    <row r="375" spans="1:24">
      <c r="A375" s="173">
        <v>355</v>
      </c>
      <c r="B375" s="174" t="s">
        <v>422</v>
      </c>
      <c r="C375" s="175" t="s">
        <v>423</v>
      </c>
      <c r="D375" s="157" t="s">
        <v>20</v>
      </c>
      <c r="E375" s="174" t="s">
        <v>1949</v>
      </c>
      <c r="F375" s="174" t="s">
        <v>1576</v>
      </c>
      <c r="G375" s="174">
        <v>1999</v>
      </c>
      <c r="H375" s="161">
        <v>46.729553000000003</v>
      </c>
      <c r="I375" s="161">
        <v>-94.685899800000001</v>
      </c>
      <c r="J375" s="174" t="s">
        <v>49</v>
      </c>
      <c r="K375" s="174" t="s">
        <v>1710</v>
      </c>
      <c r="L375" s="174" t="s">
        <v>2152</v>
      </c>
      <c r="M375" s="176" t="s">
        <v>2152</v>
      </c>
      <c r="N375" s="174" t="s">
        <v>29</v>
      </c>
      <c r="O375" s="174" t="s">
        <v>427</v>
      </c>
      <c r="P375" s="178"/>
      <c r="Q375" s="178"/>
      <c r="R375" s="178"/>
      <c r="S375" s="178" t="s">
        <v>1713</v>
      </c>
      <c r="T375" s="178"/>
      <c r="U375" s="178"/>
      <c r="V375" s="178"/>
      <c r="W375" s="178"/>
      <c r="X375" s="178"/>
    </row>
    <row r="376" spans="1:24">
      <c r="A376" s="173">
        <v>356</v>
      </c>
      <c r="B376" s="174" t="s">
        <v>422</v>
      </c>
      <c r="C376" s="175" t="s">
        <v>423</v>
      </c>
      <c r="D376" s="157" t="s">
        <v>20</v>
      </c>
      <c r="E376" s="174" t="s">
        <v>1949</v>
      </c>
      <c r="F376" s="174" t="s">
        <v>1576</v>
      </c>
      <c r="G376" s="174">
        <v>2000</v>
      </c>
      <c r="H376" s="161">
        <v>46.729553000000003</v>
      </c>
      <c r="I376" s="161">
        <v>-94.685899800000001</v>
      </c>
      <c r="J376" s="174" t="s">
        <v>49</v>
      </c>
      <c r="K376" s="174" t="s">
        <v>1710</v>
      </c>
      <c r="L376" s="174" t="s">
        <v>2153</v>
      </c>
      <c r="M376" s="176" t="s">
        <v>2153</v>
      </c>
      <c r="N376" s="174" t="s">
        <v>29</v>
      </c>
      <c r="O376" s="174" t="s">
        <v>427</v>
      </c>
      <c r="P376" s="178"/>
      <c r="Q376" s="178"/>
      <c r="R376" s="178"/>
      <c r="S376" s="178" t="s">
        <v>1713</v>
      </c>
      <c r="T376" s="178"/>
      <c r="U376" s="178"/>
      <c r="V376" s="178"/>
      <c r="W376" s="178"/>
      <c r="X376" s="178"/>
    </row>
    <row r="377" spans="1:24">
      <c r="A377" s="173">
        <v>357</v>
      </c>
      <c r="B377" s="174" t="s">
        <v>422</v>
      </c>
      <c r="C377" s="175" t="s">
        <v>423</v>
      </c>
      <c r="D377" s="157" t="s">
        <v>20</v>
      </c>
      <c r="E377" s="174" t="s">
        <v>1949</v>
      </c>
      <c r="F377" s="174" t="s">
        <v>1576</v>
      </c>
      <c r="G377" s="174">
        <v>1999</v>
      </c>
      <c r="H377" s="161">
        <v>46.729553000000003</v>
      </c>
      <c r="I377" s="161">
        <v>-94.685899800000001</v>
      </c>
      <c r="J377" s="174" t="s">
        <v>49</v>
      </c>
      <c r="K377" s="174" t="s">
        <v>1710</v>
      </c>
      <c r="L377" s="174" t="s">
        <v>2154</v>
      </c>
      <c r="M377" s="176" t="s">
        <v>2154</v>
      </c>
      <c r="N377" s="174" t="s">
        <v>29</v>
      </c>
      <c r="O377" s="174" t="s">
        <v>427</v>
      </c>
      <c r="P377" s="178"/>
      <c r="Q377" s="178"/>
      <c r="R377" s="178"/>
      <c r="S377" s="178" t="s">
        <v>1713</v>
      </c>
      <c r="T377" s="178"/>
      <c r="U377" s="178"/>
      <c r="V377" s="178"/>
      <c r="W377" s="178"/>
      <c r="X377" s="178"/>
    </row>
    <row r="378" spans="1:24">
      <c r="A378" s="173">
        <v>358</v>
      </c>
      <c r="B378" s="174" t="s">
        <v>422</v>
      </c>
      <c r="C378" s="175" t="s">
        <v>423</v>
      </c>
      <c r="D378" s="157" t="s">
        <v>20</v>
      </c>
      <c r="E378" s="174" t="s">
        <v>1949</v>
      </c>
      <c r="F378" s="174" t="s">
        <v>1576</v>
      </c>
      <c r="G378" s="174">
        <v>2000</v>
      </c>
      <c r="H378" s="161">
        <v>46.729553000000003</v>
      </c>
      <c r="I378" s="161">
        <v>-94.685899800000001</v>
      </c>
      <c r="J378" s="174" t="s">
        <v>49</v>
      </c>
      <c r="K378" s="174" t="s">
        <v>1710</v>
      </c>
      <c r="L378" s="174" t="s">
        <v>2155</v>
      </c>
      <c r="M378" s="176" t="s">
        <v>2155</v>
      </c>
      <c r="N378" s="174" t="s">
        <v>29</v>
      </c>
      <c r="O378" s="174" t="s">
        <v>427</v>
      </c>
      <c r="P378" s="178"/>
      <c r="Q378" s="178"/>
      <c r="R378" s="178"/>
      <c r="S378" s="178" t="s">
        <v>1713</v>
      </c>
      <c r="T378" s="178"/>
      <c r="U378" s="178"/>
      <c r="V378" s="178"/>
      <c r="W378" s="178"/>
      <c r="X378" s="178"/>
    </row>
    <row r="379" spans="1:24">
      <c r="A379" s="173">
        <v>359</v>
      </c>
      <c r="B379" s="174" t="s">
        <v>422</v>
      </c>
      <c r="C379" s="175" t="s">
        <v>423</v>
      </c>
      <c r="D379" s="157" t="s">
        <v>20</v>
      </c>
      <c r="E379" s="174" t="s">
        <v>1949</v>
      </c>
      <c r="F379" s="174" t="s">
        <v>1576</v>
      </c>
      <c r="G379" s="174">
        <v>2000</v>
      </c>
      <c r="H379" s="161">
        <v>46.729553000000003</v>
      </c>
      <c r="I379" s="161">
        <v>-94.685899800000001</v>
      </c>
      <c r="J379" s="174" t="s">
        <v>49</v>
      </c>
      <c r="K379" s="174" t="s">
        <v>1710</v>
      </c>
      <c r="L379" s="174" t="s">
        <v>2156</v>
      </c>
      <c r="M379" s="176" t="s">
        <v>2156</v>
      </c>
      <c r="N379" s="174" t="s">
        <v>29</v>
      </c>
      <c r="O379" s="174" t="s">
        <v>427</v>
      </c>
      <c r="P379" s="178"/>
      <c r="Q379" s="178"/>
      <c r="R379" s="178"/>
      <c r="S379" s="178" t="s">
        <v>1713</v>
      </c>
      <c r="T379" s="178"/>
      <c r="U379" s="178"/>
      <c r="V379" s="178"/>
      <c r="W379" s="178"/>
      <c r="X379" s="178"/>
    </row>
    <row r="380" spans="1:24">
      <c r="A380" s="173">
        <v>360</v>
      </c>
      <c r="B380" s="174" t="s">
        <v>422</v>
      </c>
      <c r="C380" s="175" t="s">
        <v>423</v>
      </c>
      <c r="D380" s="174" t="s">
        <v>2007</v>
      </c>
      <c r="E380" s="174" t="s">
        <v>1949</v>
      </c>
      <c r="F380" s="174" t="s">
        <v>1576</v>
      </c>
      <c r="G380" s="174">
        <v>1999</v>
      </c>
      <c r="H380" s="161">
        <v>46.729553000000003</v>
      </c>
      <c r="I380" s="161">
        <v>-94.685899800000001</v>
      </c>
      <c r="J380" s="174" t="s">
        <v>49</v>
      </c>
      <c r="K380" s="174" t="s">
        <v>1710</v>
      </c>
      <c r="L380" s="174" t="s">
        <v>2157</v>
      </c>
      <c r="M380" s="176" t="s">
        <v>2157</v>
      </c>
      <c r="N380" s="174" t="s">
        <v>29</v>
      </c>
      <c r="O380" s="174" t="s">
        <v>427</v>
      </c>
      <c r="P380" s="178"/>
      <c r="Q380" s="178"/>
      <c r="R380" s="178"/>
      <c r="S380" s="178" t="s">
        <v>1713</v>
      </c>
      <c r="T380" s="178" t="s">
        <v>1731</v>
      </c>
      <c r="U380" s="178"/>
      <c r="V380" s="178"/>
      <c r="W380" s="178"/>
      <c r="X380" s="178"/>
    </row>
    <row r="381" spans="1:24">
      <c r="A381" s="173">
        <v>361</v>
      </c>
      <c r="B381" s="174" t="s">
        <v>422</v>
      </c>
      <c r="C381" s="175" t="s">
        <v>423</v>
      </c>
      <c r="D381" s="174" t="s">
        <v>2007</v>
      </c>
      <c r="E381" s="174" t="s">
        <v>1949</v>
      </c>
      <c r="F381" s="174" t="s">
        <v>1576</v>
      </c>
      <c r="G381" s="174">
        <v>1999</v>
      </c>
      <c r="H381" s="161">
        <v>46.729553000000003</v>
      </c>
      <c r="I381" s="161">
        <v>-94.685899800000001</v>
      </c>
      <c r="J381" s="174" t="s">
        <v>49</v>
      </c>
      <c r="K381" s="174" t="s">
        <v>1710</v>
      </c>
      <c r="L381" s="174" t="s">
        <v>2158</v>
      </c>
      <c r="M381" s="176" t="s">
        <v>2158</v>
      </c>
      <c r="N381" s="174" t="s">
        <v>29</v>
      </c>
      <c r="O381" s="174" t="s">
        <v>427</v>
      </c>
      <c r="P381" s="178"/>
      <c r="Q381" s="178"/>
      <c r="R381" s="178"/>
      <c r="S381" s="178" t="s">
        <v>1713</v>
      </c>
      <c r="T381" s="178" t="s">
        <v>1731</v>
      </c>
      <c r="U381" s="178"/>
      <c r="V381" s="178"/>
      <c r="W381" s="178"/>
      <c r="X381" s="178"/>
    </row>
    <row r="382" spans="1:24">
      <c r="A382" s="173">
        <v>362</v>
      </c>
      <c r="B382" s="174" t="s">
        <v>422</v>
      </c>
      <c r="C382" s="175" t="s">
        <v>423</v>
      </c>
      <c r="D382" s="157" t="s">
        <v>20</v>
      </c>
      <c r="E382" s="174" t="s">
        <v>1949</v>
      </c>
      <c r="F382" s="174" t="s">
        <v>1576</v>
      </c>
      <c r="G382" s="174">
        <v>1999</v>
      </c>
      <c r="H382" s="161">
        <v>46.729553000000003</v>
      </c>
      <c r="I382" s="161">
        <v>-94.685899800000001</v>
      </c>
      <c r="J382" s="174" t="s">
        <v>49</v>
      </c>
      <c r="K382" s="174" t="s">
        <v>1710</v>
      </c>
      <c r="L382" s="174" t="s">
        <v>2159</v>
      </c>
      <c r="M382" s="176" t="s">
        <v>2159</v>
      </c>
      <c r="N382" s="174" t="s">
        <v>29</v>
      </c>
      <c r="O382" s="174" t="s">
        <v>427</v>
      </c>
      <c r="P382" s="178"/>
      <c r="Q382" s="178"/>
      <c r="R382" s="178"/>
      <c r="S382" s="178" t="s">
        <v>1713</v>
      </c>
      <c r="T382" s="178" t="s">
        <v>1731</v>
      </c>
      <c r="U382" s="178"/>
      <c r="V382" s="178"/>
      <c r="W382" s="178"/>
      <c r="X382" s="178"/>
    </row>
    <row r="383" spans="1:24">
      <c r="A383" s="173">
        <v>363</v>
      </c>
      <c r="B383" s="174" t="s">
        <v>422</v>
      </c>
      <c r="C383" s="175" t="s">
        <v>423</v>
      </c>
      <c r="D383" s="157" t="s">
        <v>20</v>
      </c>
      <c r="E383" s="174" t="s">
        <v>1949</v>
      </c>
      <c r="F383" s="174" t="s">
        <v>1576</v>
      </c>
      <c r="G383" s="174">
        <v>1999</v>
      </c>
      <c r="H383" s="161">
        <v>46.729553000000003</v>
      </c>
      <c r="I383" s="161">
        <v>-94.685899800000001</v>
      </c>
      <c r="J383" s="174" t="s">
        <v>49</v>
      </c>
      <c r="K383" s="174" t="s">
        <v>1710</v>
      </c>
      <c r="L383" s="174" t="s">
        <v>2160</v>
      </c>
      <c r="M383" s="176" t="s">
        <v>2160</v>
      </c>
      <c r="N383" s="174" t="s">
        <v>29</v>
      </c>
      <c r="O383" s="174" t="s">
        <v>427</v>
      </c>
      <c r="P383" s="178"/>
      <c r="Q383" s="178"/>
      <c r="R383" s="178"/>
      <c r="S383" s="178" t="s">
        <v>1713</v>
      </c>
      <c r="T383" s="178" t="s">
        <v>1731</v>
      </c>
      <c r="U383" s="178"/>
      <c r="V383" s="178"/>
      <c r="W383" s="178"/>
      <c r="X383" s="178"/>
    </row>
    <row r="384" spans="1:24">
      <c r="A384" s="173">
        <v>364</v>
      </c>
      <c r="B384" s="174" t="s">
        <v>422</v>
      </c>
      <c r="C384" s="175" t="s">
        <v>423</v>
      </c>
      <c r="D384" s="157" t="s">
        <v>20</v>
      </c>
      <c r="E384" s="174" t="s">
        <v>1949</v>
      </c>
      <c r="F384" s="174" t="s">
        <v>1576</v>
      </c>
      <c r="G384" s="174">
        <v>1999</v>
      </c>
      <c r="H384" s="161">
        <v>46.729553000000003</v>
      </c>
      <c r="I384" s="161">
        <v>-94.685899800000001</v>
      </c>
      <c r="J384" s="174" t="s">
        <v>49</v>
      </c>
      <c r="K384" s="174" t="s">
        <v>1710</v>
      </c>
      <c r="L384" s="174" t="s">
        <v>2161</v>
      </c>
      <c r="M384" s="176" t="s">
        <v>2161</v>
      </c>
      <c r="N384" s="174" t="s">
        <v>29</v>
      </c>
      <c r="O384" s="174" t="s">
        <v>427</v>
      </c>
      <c r="P384" s="178"/>
      <c r="Q384" s="178"/>
      <c r="R384" s="178"/>
      <c r="S384" s="178" t="s">
        <v>1713</v>
      </c>
      <c r="T384" s="178" t="s">
        <v>1731</v>
      </c>
      <c r="U384" s="178"/>
      <c r="V384" s="178"/>
      <c r="W384" s="178"/>
      <c r="X384" s="178"/>
    </row>
    <row r="385" spans="1:24">
      <c r="A385" s="173">
        <v>365</v>
      </c>
      <c r="B385" s="174" t="s">
        <v>422</v>
      </c>
      <c r="C385" s="175" t="s">
        <v>423</v>
      </c>
      <c r="D385" s="157" t="s">
        <v>20</v>
      </c>
      <c r="E385" s="174" t="s">
        <v>1949</v>
      </c>
      <c r="F385" s="174" t="s">
        <v>1576</v>
      </c>
      <c r="G385" s="174">
        <v>1999</v>
      </c>
      <c r="H385" s="161">
        <v>46.729553000000003</v>
      </c>
      <c r="I385" s="161">
        <v>-94.685899800000001</v>
      </c>
      <c r="J385" s="174" t="s">
        <v>49</v>
      </c>
      <c r="K385" s="174" t="s">
        <v>1710</v>
      </c>
      <c r="L385" s="174" t="s">
        <v>2162</v>
      </c>
      <c r="M385" s="176" t="s">
        <v>2162</v>
      </c>
      <c r="N385" s="174" t="s">
        <v>29</v>
      </c>
      <c r="O385" s="174" t="s">
        <v>427</v>
      </c>
      <c r="P385" s="178"/>
      <c r="Q385" s="178"/>
      <c r="R385" s="178"/>
      <c r="S385" s="178" t="s">
        <v>1713</v>
      </c>
      <c r="T385" s="178" t="s">
        <v>1731</v>
      </c>
      <c r="U385" s="178"/>
      <c r="V385" s="178"/>
      <c r="W385" s="178"/>
      <c r="X385" s="178"/>
    </row>
    <row r="386" spans="1:24">
      <c r="A386" s="173">
        <v>366</v>
      </c>
      <c r="B386" s="174" t="s">
        <v>422</v>
      </c>
      <c r="C386" s="175" t="s">
        <v>423</v>
      </c>
      <c r="D386" s="157" t="s">
        <v>20</v>
      </c>
      <c r="E386" s="174" t="s">
        <v>1949</v>
      </c>
      <c r="F386" s="174" t="s">
        <v>1576</v>
      </c>
      <c r="G386" s="174">
        <v>1999</v>
      </c>
      <c r="H386" s="161">
        <v>46.729553000000003</v>
      </c>
      <c r="I386" s="161">
        <v>-94.685899800000001</v>
      </c>
      <c r="J386" s="174" t="s">
        <v>49</v>
      </c>
      <c r="K386" s="174" t="s">
        <v>1710</v>
      </c>
      <c r="L386" s="174" t="s">
        <v>2163</v>
      </c>
      <c r="M386" s="176" t="s">
        <v>2163</v>
      </c>
      <c r="N386" s="174" t="s">
        <v>29</v>
      </c>
      <c r="O386" s="174" t="s">
        <v>427</v>
      </c>
      <c r="P386" s="178"/>
      <c r="Q386" s="178"/>
      <c r="R386" s="178"/>
      <c r="S386" s="178" t="s">
        <v>1713</v>
      </c>
      <c r="T386" s="178" t="s">
        <v>1731</v>
      </c>
      <c r="U386" s="178"/>
      <c r="V386" s="178"/>
      <c r="W386" s="178"/>
      <c r="X386" s="178"/>
    </row>
    <row r="387" spans="1:24">
      <c r="A387" s="173">
        <v>367</v>
      </c>
      <c r="B387" s="174" t="s">
        <v>422</v>
      </c>
      <c r="C387" s="175" t="s">
        <v>423</v>
      </c>
      <c r="D387" s="157" t="s">
        <v>20</v>
      </c>
      <c r="E387" s="174" t="s">
        <v>1949</v>
      </c>
      <c r="F387" s="174" t="s">
        <v>1576</v>
      </c>
      <c r="G387" s="174">
        <v>2000</v>
      </c>
      <c r="H387" s="161">
        <v>46.729553000000003</v>
      </c>
      <c r="I387" s="161">
        <v>-94.685899800000001</v>
      </c>
      <c r="J387" s="174" t="s">
        <v>49</v>
      </c>
      <c r="K387" s="174" t="s">
        <v>1710</v>
      </c>
      <c r="L387" s="174" t="s">
        <v>2164</v>
      </c>
      <c r="M387" s="176" t="s">
        <v>2164</v>
      </c>
      <c r="N387" s="174" t="s">
        <v>29</v>
      </c>
      <c r="O387" s="174" t="s">
        <v>427</v>
      </c>
      <c r="P387" s="178"/>
      <c r="Q387" s="178"/>
      <c r="R387" s="178"/>
      <c r="S387" s="178" t="s">
        <v>1713</v>
      </c>
      <c r="T387" s="178" t="s">
        <v>1731</v>
      </c>
      <c r="U387" s="178"/>
      <c r="V387" s="178"/>
      <c r="W387" s="178"/>
      <c r="X387" s="178"/>
    </row>
    <row r="388" spans="1:24">
      <c r="A388" s="173">
        <v>368</v>
      </c>
      <c r="B388" s="174" t="s">
        <v>422</v>
      </c>
      <c r="C388" s="175" t="s">
        <v>423</v>
      </c>
      <c r="D388" s="157" t="s">
        <v>20</v>
      </c>
      <c r="E388" s="174" t="s">
        <v>1949</v>
      </c>
      <c r="F388" s="174" t="s">
        <v>1576</v>
      </c>
      <c r="G388" s="174">
        <v>2000</v>
      </c>
      <c r="H388" s="161">
        <v>46.729553000000003</v>
      </c>
      <c r="I388" s="161">
        <v>-94.685899800000001</v>
      </c>
      <c r="J388" s="174" t="s">
        <v>49</v>
      </c>
      <c r="K388" s="174" t="s">
        <v>1710</v>
      </c>
      <c r="L388" s="174" t="s">
        <v>2165</v>
      </c>
      <c r="M388" s="176" t="s">
        <v>2165</v>
      </c>
      <c r="N388" s="174" t="s">
        <v>29</v>
      </c>
      <c r="O388" s="174" t="s">
        <v>427</v>
      </c>
      <c r="P388" s="178"/>
      <c r="Q388" s="178"/>
      <c r="R388" s="178"/>
      <c r="S388" s="178" t="s">
        <v>1713</v>
      </c>
      <c r="T388" s="178" t="s">
        <v>1731</v>
      </c>
      <c r="U388" s="178"/>
      <c r="V388" s="178"/>
      <c r="W388" s="178"/>
      <c r="X388" s="178"/>
    </row>
    <row r="389" spans="1:24">
      <c r="A389" s="173">
        <v>369</v>
      </c>
      <c r="B389" s="174" t="s">
        <v>422</v>
      </c>
      <c r="C389" s="175" t="s">
        <v>423</v>
      </c>
      <c r="D389" s="157" t="s">
        <v>20</v>
      </c>
      <c r="E389" s="174" t="s">
        <v>1949</v>
      </c>
      <c r="F389" s="174" t="s">
        <v>1576</v>
      </c>
      <c r="G389" s="174">
        <v>2000</v>
      </c>
      <c r="H389" s="161">
        <v>46.729553000000003</v>
      </c>
      <c r="I389" s="161">
        <v>-94.685899800000001</v>
      </c>
      <c r="J389" s="174" t="s">
        <v>49</v>
      </c>
      <c r="K389" s="174" t="s">
        <v>1710</v>
      </c>
      <c r="L389" s="174" t="s">
        <v>2166</v>
      </c>
      <c r="M389" s="176" t="s">
        <v>2166</v>
      </c>
      <c r="N389" s="174" t="s">
        <v>29</v>
      </c>
      <c r="O389" s="174" t="s">
        <v>427</v>
      </c>
      <c r="P389" s="178"/>
      <c r="Q389" s="178"/>
      <c r="R389" s="178"/>
      <c r="S389" s="178" t="s">
        <v>1713</v>
      </c>
      <c r="T389" s="178" t="s">
        <v>1731</v>
      </c>
      <c r="U389" s="178"/>
      <c r="V389" s="178"/>
      <c r="W389" s="178"/>
      <c r="X389" s="178"/>
    </row>
    <row r="390" spans="1:24">
      <c r="A390" s="173">
        <v>370</v>
      </c>
      <c r="B390" s="174" t="s">
        <v>422</v>
      </c>
      <c r="C390" s="175" t="s">
        <v>423</v>
      </c>
      <c r="D390" s="157" t="s">
        <v>20</v>
      </c>
      <c r="E390" s="174" t="s">
        <v>1949</v>
      </c>
      <c r="F390" s="174" t="s">
        <v>1576</v>
      </c>
      <c r="G390" s="174">
        <v>2000</v>
      </c>
      <c r="H390" s="161">
        <v>46.729553000000003</v>
      </c>
      <c r="I390" s="161">
        <v>-94.685899800000001</v>
      </c>
      <c r="J390" s="174" t="s">
        <v>49</v>
      </c>
      <c r="K390" s="174" t="s">
        <v>1710</v>
      </c>
      <c r="L390" s="174" t="s">
        <v>2167</v>
      </c>
      <c r="M390" s="176" t="s">
        <v>2167</v>
      </c>
      <c r="N390" s="174" t="s">
        <v>29</v>
      </c>
      <c r="O390" s="174" t="s">
        <v>427</v>
      </c>
      <c r="P390" s="178"/>
      <c r="Q390" s="178"/>
      <c r="R390" s="178"/>
      <c r="S390" s="178" t="s">
        <v>1713</v>
      </c>
      <c r="T390" s="178" t="s">
        <v>1731</v>
      </c>
      <c r="U390" s="178"/>
      <c r="V390" s="178"/>
      <c r="W390" s="178"/>
      <c r="X390" s="178"/>
    </row>
    <row r="391" spans="1:24">
      <c r="A391" s="173">
        <v>371</v>
      </c>
      <c r="B391" s="174" t="s">
        <v>422</v>
      </c>
      <c r="C391" s="175" t="s">
        <v>423</v>
      </c>
      <c r="D391" s="157" t="s">
        <v>20</v>
      </c>
      <c r="E391" s="174" t="s">
        <v>1949</v>
      </c>
      <c r="F391" s="174" t="s">
        <v>1576</v>
      </c>
      <c r="G391" s="174">
        <v>2000</v>
      </c>
      <c r="H391" s="161">
        <v>46.729553000000003</v>
      </c>
      <c r="I391" s="161">
        <v>-94.685899800000001</v>
      </c>
      <c r="J391" s="174" t="s">
        <v>49</v>
      </c>
      <c r="K391" s="174" t="s">
        <v>1710</v>
      </c>
      <c r="L391" s="174" t="s">
        <v>2168</v>
      </c>
      <c r="M391" s="176" t="s">
        <v>2168</v>
      </c>
      <c r="N391" s="174" t="s">
        <v>29</v>
      </c>
      <c r="O391" s="174" t="s">
        <v>427</v>
      </c>
      <c r="P391" s="178"/>
      <c r="Q391" s="178"/>
      <c r="R391" s="178"/>
      <c r="S391" s="178" t="s">
        <v>1713</v>
      </c>
      <c r="T391" s="178" t="s">
        <v>1731</v>
      </c>
      <c r="U391" s="178"/>
      <c r="V391" s="178"/>
      <c r="W391" s="178"/>
      <c r="X391" s="178"/>
    </row>
    <row r="392" spans="1:24">
      <c r="A392" s="173">
        <v>372</v>
      </c>
      <c r="B392" s="174" t="s">
        <v>422</v>
      </c>
      <c r="C392" s="175" t="s">
        <v>423</v>
      </c>
      <c r="D392" s="157" t="s">
        <v>20</v>
      </c>
      <c r="E392" s="174" t="s">
        <v>1949</v>
      </c>
      <c r="F392" s="174" t="s">
        <v>1576</v>
      </c>
      <c r="G392" s="174">
        <v>2000</v>
      </c>
      <c r="H392" s="161">
        <v>46.729553000000003</v>
      </c>
      <c r="I392" s="161">
        <v>-94.685899800000001</v>
      </c>
      <c r="J392" s="174" t="s">
        <v>49</v>
      </c>
      <c r="K392" s="174" t="s">
        <v>1710</v>
      </c>
      <c r="L392" s="174" t="s">
        <v>2169</v>
      </c>
      <c r="M392" s="176" t="s">
        <v>2169</v>
      </c>
      <c r="N392" s="174" t="s">
        <v>29</v>
      </c>
      <c r="O392" s="174" t="s">
        <v>427</v>
      </c>
      <c r="P392" s="178"/>
      <c r="Q392" s="178"/>
      <c r="R392" s="178"/>
      <c r="S392" s="178" t="s">
        <v>1713</v>
      </c>
      <c r="T392" s="178" t="s">
        <v>1731</v>
      </c>
      <c r="U392" s="178"/>
      <c r="V392" s="178"/>
      <c r="W392" s="178"/>
      <c r="X392" s="178"/>
    </row>
    <row r="393" spans="1:24">
      <c r="A393" s="173">
        <v>373</v>
      </c>
      <c r="B393" s="174" t="s">
        <v>422</v>
      </c>
      <c r="C393" s="175" t="s">
        <v>423</v>
      </c>
      <c r="D393" s="157" t="s">
        <v>20</v>
      </c>
      <c r="E393" s="174" t="s">
        <v>1949</v>
      </c>
      <c r="F393" s="174" t="s">
        <v>1576</v>
      </c>
      <c r="G393" s="174">
        <v>2000</v>
      </c>
      <c r="H393" s="161">
        <v>46.729553000000003</v>
      </c>
      <c r="I393" s="161">
        <v>-94.685899800000001</v>
      </c>
      <c r="J393" s="174" t="s">
        <v>49</v>
      </c>
      <c r="K393" s="174" t="s">
        <v>1710</v>
      </c>
      <c r="L393" s="174" t="s">
        <v>2170</v>
      </c>
      <c r="M393" s="176" t="s">
        <v>2170</v>
      </c>
      <c r="N393" s="174" t="s">
        <v>29</v>
      </c>
      <c r="O393" s="174" t="s">
        <v>427</v>
      </c>
      <c r="P393" s="178"/>
      <c r="Q393" s="178"/>
      <c r="R393" s="178"/>
      <c r="S393" s="178" t="s">
        <v>1713</v>
      </c>
      <c r="T393" s="178" t="s">
        <v>1731</v>
      </c>
      <c r="U393" s="178"/>
      <c r="V393" s="178"/>
      <c r="W393" s="178"/>
      <c r="X393" s="178"/>
    </row>
    <row r="394" spans="1:24">
      <c r="A394" s="173">
        <v>374</v>
      </c>
      <c r="B394" s="174" t="s">
        <v>422</v>
      </c>
      <c r="C394" s="175" t="s">
        <v>423</v>
      </c>
      <c r="D394" s="157" t="s">
        <v>20</v>
      </c>
      <c r="E394" s="174" t="s">
        <v>1949</v>
      </c>
      <c r="F394" s="174" t="s">
        <v>1576</v>
      </c>
      <c r="G394" s="174">
        <v>2000</v>
      </c>
      <c r="H394" s="161">
        <v>46.729553000000003</v>
      </c>
      <c r="I394" s="161">
        <v>-94.685899800000001</v>
      </c>
      <c r="J394" s="174" t="s">
        <v>49</v>
      </c>
      <c r="K394" s="174" t="s">
        <v>1710</v>
      </c>
      <c r="L394" s="174" t="s">
        <v>2171</v>
      </c>
      <c r="M394" s="176" t="s">
        <v>2171</v>
      </c>
      <c r="N394" s="174" t="s">
        <v>29</v>
      </c>
      <c r="O394" s="174" t="s">
        <v>427</v>
      </c>
      <c r="P394" s="178"/>
      <c r="Q394" s="178"/>
      <c r="R394" s="178"/>
      <c r="S394" s="178" t="s">
        <v>1713</v>
      </c>
      <c r="T394" s="178" t="s">
        <v>1731</v>
      </c>
      <c r="U394" s="178"/>
      <c r="V394" s="178"/>
      <c r="W394" s="178"/>
      <c r="X394" s="178"/>
    </row>
    <row r="395" spans="1:24">
      <c r="A395" s="173">
        <v>375</v>
      </c>
      <c r="B395" s="174" t="s">
        <v>422</v>
      </c>
      <c r="C395" s="175" t="s">
        <v>423</v>
      </c>
      <c r="D395" s="157" t="s">
        <v>20</v>
      </c>
      <c r="E395" s="174" t="s">
        <v>1949</v>
      </c>
      <c r="F395" s="174" t="s">
        <v>1576</v>
      </c>
      <c r="G395" s="174">
        <v>2000</v>
      </c>
      <c r="H395" s="161">
        <v>46.729553000000003</v>
      </c>
      <c r="I395" s="161">
        <v>-94.685899800000001</v>
      </c>
      <c r="J395" s="174" t="s">
        <v>49</v>
      </c>
      <c r="K395" s="174" t="s">
        <v>1710</v>
      </c>
      <c r="L395" s="174" t="s">
        <v>2172</v>
      </c>
      <c r="M395" s="176" t="s">
        <v>2172</v>
      </c>
      <c r="N395" s="174" t="s">
        <v>29</v>
      </c>
      <c r="O395" s="174" t="s">
        <v>427</v>
      </c>
      <c r="P395" s="178"/>
      <c r="Q395" s="178"/>
      <c r="R395" s="178"/>
      <c r="S395" s="178" t="s">
        <v>1713</v>
      </c>
      <c r="T395" s="178" t="s">
        <v>1731</v>
      </c>
      <c r="U395" s="178"/>
      <c r="V395" s="178"/>
      <c r="W395" s="178"/>
      <c r="X395" s="178"/>
    </row>
    <row r="396" spans="1:24">
      <c r="A396" s="173">
        <v>376</v>
      </c>
      <c r="B396" s="174" t="s">
        <v>422</v>
      </c>
      <c r="C396" s="175" t="s">
        <v>423</v>
      </c>
      <c r="D396" s="157" t="s">
        <v>20</v>
      </c>
      <c r="E396" s="174" t="s">
        <v>1949</v>
      </c>
      <c r="F396" s="174" t="s">
        <v>1576</v>
      </c>
      <c r="G396" s="174">
        <v>2000</v>
      </c>
      <c r="H396" s="161">
        <v>46.729553000000003</v>
      </c>
      <c r="I396" s="161">
        <v>-94.685899800000001</v>
      </c>
      <c r="J396" s="174" t="s">
        <v>49</v>
      </c>
      <c r="K396" s="174" t="s">
        <v>1710</v>
      </c>
      <c r="L396" s="174" t="s">
        <v>2173</v>
      </c>
      <c r="M396" s="176" t="s">
        <v>2173</v>
      </c>
      <c r="N396" s="174" t="s">
        <v>29</v>
      </c>
      <c r="O396" s="174" t="s">
        <v>427</v>
      </c>
      <c r="P396" s="178"/>
      <c r="Q396" s="178"/>
      <c r="R396" s="178"/>
      <c r="S396" s="178" t="s">
        <v>1713</v>
      </c>
      <c r="T396" s="178" t="s">
        <v>1731</v>
      </c>
      <c r="U396" s="178"/>
      <c r="V396" s="178"/>
      <c r="W396" s="178"/>
      <c r="X396" s="178"/>
    </row>
    <row r="397" spans="1:24">
      <c r="A397" s="173">
        <v>377</v>
      </c>
      <c r="B397" s="174" t="s">
        <v>422</v>
      </c>
      <c r="C397" s="175" t="s">
        <v>423</v>
      </c>
      <c r="D397" s="157" t="s">
        <v>20</v>
      </c>
      <c r="E397" s="174" t="s">
        <v>1949</v>
      </c>
      <c r="F397" s="174" t="s">
        <v>1576</v>
      </c>
      <c r="G397" s="174">
        <v>2000</v>
      </c>
      <c r="H397" s="161">
        <v>46.729553000000003</v>
      </c>
      <c r="I397" s="161">
        <v>-94.685899800000001</v>
      </c>
      <c r="J397" s="174" t="s">
        <v>49</v>
      </c>
      <c r="K397" s="174" t="s">
        <v>1710</v>
      </c>
      <c r="L397" s="174" t="s">
        <v>2174</v>
      </c>
      <c r="M397" s="176" t="s">
        <v>2174</v>
      </c>
      <c r="N397" s="174" t="s">
        <v>29</v>
      </c>
      <c r="O397" s="174" t="s">
        <v>427</v>
      </c>
      <c r="P397" s="178"/>
      <c r="Q397" s="178"/>
      <c r="R397" s="178"/>
      <c r="S397" s="178" t="s">
        <v>1713</v>
      </c>
      <c r="T397" s="178" t="s">
        <v>1731</v>
      </c>
      <c r="U397" s="178"/>
      <c r="V397" s="178"/>
      <c r="W397" s="178"/>
      <c r="X397" s="178"/>
    </row>
    <row r="398" spans="1:24">
      <c r="A398" s="173">
        <v>378</v>
      </c>
      <c r="B398" s="174" t="s">
        <v>422</v>
      </c>
      <c r="C398" s="175" t="s">
        <v>423</v>
      </c>
      <c r="D398" s="157" t="s">
        <v>20</v>
      </c>
      <c r="E398" s="174" t="s">
        <v>1949</v>
      </c>
      <c r="F398" s="174" t="s">
        <v>1576</v>
      </c>
      <c r="G398" s="174">
        <v>2000</v>
      </c>
      <c r="H398" s="161">
        <v>46.729553000000003</v>
      </c>
      <c r="I398" s="161">
        <v>-94.685899800000001</v>
      </c>
      <c r="J398" s="174" t="s">
        <v>49</v>
      </c>
      <c r="K398" s="174" t="s">
        <v>1710</v>
      </c>
      <c r="L398" s="174" t="s">
        <v>2175</v>
      </c>
      <c r="M398" s="176" t="s">
        <v>2175</v>
      </c>
      <c r="N398" s="174" t="s">
        <v>29</v>
      </c>
      <c r="O398" s="174" t="s">
        <v>427</v>
      </c>
      <c r="P398" s="178"/>
      <c r="Q398" s="178"/>
      <c r="R398" s="178"/>
      <c r="S398" s="178" t="s">
        <v>1713</v>
      </c>
      <c r="T398" s="178" t="s">
        <v>1731</v>
      </c>
      <c r="U398" s="178"/>
      <c r="V398" s="178"/>
      <c r="W398" s="178"/>
      <c r="X398" s="178"/>
    </row>
    <row r="399" spans="1:24">
      <c r="A399" s="173">
        <v>379</v>
      </c>
      <c r="B399" s="174" t="s">
        <v>422</v>
      </c>
      <c r="C399" s="175" t="s">
        <v>423</v>
      </c>
      <c r="D399" s="157" t="s">
        <v>20</v>
      </c>
      <c r="E399" s="174" t="s">
        <v>1949</v>
      </c>
      <c r="F399" s="174" t="s">
        <v>1576</v>
      </c>
      <c r="G399" s="174">
        <v>2000</v>
      </c>
      <c r="H399" s="161">
        <v>46.729553000000003</v>
      </c>
      <c r="I399" s="161">
        <v>-94.685899800000001</v>
      </c>
      <c r="J399" s="174" t="s">
        <v>49</v>
      </c>
      <c r="K399" s="174" t="s">
        <v>1710</v>
      </c>
      <c r="L399" s="174" t="s">
        <v>2176</v>
      </c>
      <c r="M399" s="176" t="s">
        <v>2176</v>
      </c>
      <c r="N399" s="174" t="s">
        <v>29</v>
      </c>
      <c r="O399" s="174" t="s">
        <v>427</v>
      </c>
      <c r="P399" s="178"/>
      <c r="Q399" s="178"/>
      <c r="R399" s="178"/>
      <c r="S399" s="178" t="s">
        <v>1713</v>
      </c>
      <c r="T399" s="178" t="s">
        <v>1731</v>
      </c>
      <c r="U399" s="178"/>
      <c r="V399" s="178"/>
      <c r="W399" s="178"/>
      <c r="X399" s="178"/>
    </row>
    <row r="400" spans="1:24">
      <c r="A400" s="173">
        <v>380</v>
      </c>
      <c r="B400" s="174" t="s">
        <v>422</v>
      </c>
      <c r="C400" s="175" t="s">
        <v>423</v>
      </c>
      <c r="D400" s="157" t="s">
        <v>20</v>
      </c>
      <c r="E400" s="174" t="s">
        <v>1949</v>
      </c>
      <c r="F400" s="174" t="s">
        <v>1576</v>
      </c>
      <c r="G400" s="174">
        <v>2000</v>
      </c>
      <c r="H400" s="161">
        <v>46.729553000000003</v>
      </c>
      <c r="I400" s="161">
        <v>-94.685899800000001</v>
      </c>
      <c r="J400" s="174" t="s">
        <v>49</v>
      </c>
      <c r="K400" s="174" t="s">
        <v>1710</v>
      </c>
      <c r="L400" s="174" t="s">
        <v>2177</v>
      </c>
      <c r="M400" s="176" t="s">
        <v>2177</v>
      </c>
      <c r="N400" s="174" t="s">
        <v>29</v>
      </c>
      <c r="O400" s="174" t="s">
        <v>427</v>
      </c>
      <c r="P400" s="178"/>
      <c r="Q400" s="178"/>
      <c r="R400" s="178"/>
      <c r="S400" s="178" t="s">
        <v>1713</v>
      </c>
      <c r="T400" s="178" t="s">
        <v>1731</v>
      </c>
      <c r="U400" s="178"/>
      <c r="V400" s="178"/>
      <c r="W400" s="178"/>
      <c r="X400" s="178"/>
    </row>
    <row r="401" spans="1:24">
      <c r="A401" s="173">
        <v>381</v>
      </c>
      <c r="B401" s="174" t="s">
        <v>422</v>
      </c>
      <c r="C401" s="175" t="s">
        <v>423</v>
      </c>
      <c r="D401" s="157" t="s">
        <v>20</v>
      </c>
      <c r="E401" s="174" t="s">
        <v>1949</v>
      </c>
      <c r="F401" s="174" t="s">
        <v>1576</v>
      </c>
      <c r="G401" s="174">
        <v>2000</v>
      </c>
      <c r="H401" s="161">
        <v>46.729553000000003</v>
      </c>
      <c r="I401" s="161">
        <v>-94.685899800000001</v>
      </c>
      <c r="J401" s="174" t="s">
        <v>49</v>
      </c>
      <c r="K401" s="174" t="s">
        <v>1710</v>
      </c>
      <c r="L401" s="174" t="s">
        <v>2178</v>
      </c>
      <c r="M401" s="176" t="s">
        <v>2178</v>
      </c>
      <c r="N401" s="174" t="s">
        <v>29</v>
      </c>
      <c r="O401" s="174" t="s">
        <v>427</v>
      </c>
      <c r="P401" s="178"/>
      <c r="Q401" s="178"/>
      <c r="R401" s="178"/>
      <c r="S401" s="178" t="s">
        <v>1713</v>
      </c>
      <c r="T401" s="178" t="s">
        <v>1731</v>
      </c>
      <c r="U401" s="178"/>
      <c r="V401" s="178"/>
      <c r="W401" s="178"/>
      <c r="X401" s="178"/>
    </row>
    <row r="402" spans="1:24">
      <c r="A402" s="173">
        <v>382</v>
      </c>
      <c r="B402" s="174" t="s">
        <v>422</v>
      </c>
      <c r="C402" s="175" t="s">
        <v>423</v>
      </c>
      <c r="D402" s="157" t="s">
        <v>20</v>
      </c>
      <c r="E402" s="174" t="s">
        <v>1949</v>
      </c>
      <c r="F402" s="174" t="s">
        <v>1576</v>
      </c>
      <c r="G402" s="174">
        <v>2000</v>
      </c>
      <c r="H402" s="161">
        <v>46.729553000000003</v>
      </c>
      <c r="I402" s="161">
        <v>-94.685899800000001</v>
      </c>
      <c r="J402" s="174" t="s">
        <v>49</v>
      </c>
      <c r="K402" s="174" t="s">
        <v>1710</v>
      </c>
      <c r="L402" s="174" t="s">
        <v>2179</v>
      </c>
      <c r="M402" s="176" t="s">
        <v>2179</v>
      </c>
      <c r="N402" s="174" t="s">
        <v>29</v>
      </c>
      <c r="O402" s="174" t="s">
        <v>427</v>
      </c>
      <c r="P402" s="178"/>
      <c r="Q402" s="178"/>
      <c r="R402" s="178"/>
      <c r="S402" s="178" t="s">
        <v>1713</v>
      </c>
      <c r="T402" s="178" t="s">
        <v>1731</v>
      </c>
      <c r="U402" s="178"/>
      <c r="V402" s="178"/>
      <c r="W402" s="178"/>
      <c r="X402" s="178"/>
    </row>
    <row r="403" spans="1:24">
      <c r="A403" s="173">
        <v>383</v>
      </c>
      <c r="B403" s="174" t="s">
        <v>422</v>
      </c>
      <c r="C403" s="175" t="s">
        <v>423</v>
      </c>
      <c r="D403" s="157" t="s">
        <v>20</v>
      </c>
      <c r="E403" s="174" t="s">
        <v>1949</v>
      </c>
      <c r="F403" s="174" t="s">
        <v>1576</v>
      </c>
      <c r="G403" s="174">
        <v>2000</v>
      </c>
      <c r="H403" s="161">
        <v>46.729553000000003</v>
      </c>
      <c r="I403" s="161">
        <v>-94.685899800000001</v>
      </c>
      <c r="J403" s="174" t="s">
        <v>49</v>
      </c>
      <c r="K403" s="174" t="s">
        <v>1710</v>
      </c>
      <c r="L403" s="174" t="s">
        <v>2180</v>
      </c>
      <c r="M403" s="176" t="s">
        <v>2180</v>
      </c>
      <c r="N403" s="174" t="s">
        <v>29</v>
      </c>
      <c r="O403" s="174" t="s">
        <v>427</v>
      </c>
      <c r="P403" s="178"/>
      <c r="Q403" s="178"/>
      <c r="R403" s="178"/>
      <c r="S403" s="178" t="s">
        <v>1713</v>
      </c>
      <c r="T403" s="178" t="s">
        <v>1731</v>
      </c>
      <c r="U403" s="178"/>
      <c r="V403" s="178"/>
      <c r="W403" s="178"/>
      <c r="X403" s="178"/>
    </row>
    <row r="404" spans="1:24">
      <c r="A404" s="173">
        <v>384</v>
      </c>
      <c r="B404" s="174" t="s">
        <v>422</v>
      </c>
      <c r="C404" s="175" t="s">
        <v>423</v>
      </c>
      <c r="D404" s="157" t="s">
        <v>20</v>
      </c>
      <c r="E404" s="174" t="s">
        <v>1949</v>
      </c>
      <c r="F404" s="174" t="s">
        <v>1576</v>
      </c>
      <c r="G404" s="174">
        <v>2000</v>
      </c>
      <c r="H404" s="161">
        <v>46.729553000000003</v>
      </c>
      <c r="I404" s="161">
        <v>-94.685899800000001</v>
      </c>
      <c r="J404" s="174" t="s">
        <v>49</v>
      </c>
      <c r="K404" s="174" t="s">
        <v>1710</v>
      </c>
      <c r="L404" s="174" t="s">
        <v>2181</v>
      </c>
      <c r="M404" s="176" t="s">
        <v>2181</v>
      </c>
      <c r="N404" s="174" t="s">
        <v>29</v>
      </c>
      <c r="O404" s="174" t="s">
        <v>427</v>
      </c>
      <c r="P404" s="178"/>
      <c r="Q404" s="178"/>
      <c r="R404" s="178"/>
      <c r="S404" s="178" t="s">
        <v>1713</v>
      </c>
      <c r="T404" s="178" t="s">
        <v>1731</v>
      </c>
      <c r="U404" s="178"/>
      <c r="V404" s="178"/>
      <c r="W404" s="178"/>
      <c r="X404" s="178"/>
    </row>
    <row r="405" spans="1:24">
      <c r="A405" s="173">
        <v>385</v>
      </c>
      <c r="B405" s="174" t="s">
        <v>422</v>
      </c>
      <c r="C405" s="175" t="s">
        <v>423</v>
      </c>
      <c r="D405" s="157" t="s">
        <v>20</v>
      </c>
      <c r="E405" s="174" t="s">
        <v>1949</v>
      </c>
      <c r="F405" s="174" t="s">
        <v>1576</v>
      </c>
      <c r="G405" s="174">
        <v>2000</v>
      </c>
      <c r="H405" s="161">
        <v>46.729553000000003</v>
      </c>
      <c r="I405" s="161">
        <v>-94.685899800000001</v>
      </c>
      <c r="J405" s="174" t="s">
        <v>49</v>
      </c>
      <c r="K405" s="174" t="s">
        <v>1710</v>
      </c>
      <c r="L405" s="174" t="s">
        <v>2182</v>
      </c>
      <c r="M405" s="176" t="s">
        <v>2182</v>
      </c>
      <c r="N405" s="174" t="s">
        <v>29</v>
      </c>
      <c r="O405" s="174" t="s">
        <v>427</v>
      </c>
      <c r="P405" s="178"/>
      <c r="Q405" s="178"/>
      <c r="R405" s="178"/>
      <c r="S405" s="178" t="s">
        <v>1713</v>
      </c>
      <c r="T405" s="178" t="s">
        <v>1731</v>
      </c>
      <c r="U405" s="178"/>
      <c r="V405" s="178"/>
      <c r="W405" s="178"/>
      <c r="X405" s="178"/>
    </row>
    <row r="406" spans="1:24">
      <c r="A406" s="173">
        <v>386</v>
      </c>
      <c r="B406" s="174" t="s">
        <v>422</v>
      </c>
      <c r="C406" s="175" t="s">
        <v>423</v>
      </c>
      <c r="D406" s="157" t="s">
        <v>20</v>
      </c>
      <c r="E406" s="174" t="s">
        <v>1949</v>
      </c>
      <c r="F406" s="174" t="s">
        <v>1576</v>
      </c>
      <c r="G406" s="174">
        <v>2000</v>
      </c>
      <c r="H406" s="161">
        <v>46.729553000000003</v>
      </c>
      <c r="I406" s="161">
        <v>-94.685899800000001</v>
      </c>
      <c r="J406" s="174" t="s">
        <v>49</v>
      </c>
      <c r="K406" s="174" t="s">
        <v>1710</v>
      </c>
      <c r="L406" s="174" t="s">
        <v>2183</v>
      </c>
      <c r="M406" s="176" t="s">
        <v>2183</v>
      </c>
      <c r="N406" s="174" t="s">
        <v>29</v>
      </c>
      <c r="O406" s="174" t="s">
        <v>427</v>
      </c>
      <c r="P406" s="178"/>
      <c r="Q406" s="178"/>
      <c r="R406" s="178"/>
      <c r="S406" s="178" t="s">
        <v>1713</v>
      </c>
      <c r="T406" s="178" t="s">
        <v>1731</v>
      </c>
      <c r="U406" s="178"/>
      <c r="V406" s="178"/>
      <c r="W406" s="178"/>
      <c r="X406" s="178"/>
    </row>
    <row r="407" spans="1:24">
      <c r="A407" s="173">
        <v>387</v>
      </c>
      <c r="B407" s="174" t="s">
        <v>422</v>
      </c>
      <c r="C407" s="175" t="s">
        <v>423</v>
      </c>
      <c r="D407" s="157" t="s">
        <v>20</v>
      </c>
      <c r="E407" s="174" t="s">
        <v>1949</v>
      </c>
      <c r="F407" s="174" t="s">
        <v>1576</v>
      </c>
      <c r="G407" s="174">
        <v>1999</v>
      </c>
      <c r="H407" s="161">
        <v>46.729553000000003</v>
      </c>
      <c r="I407" s="161">
        <v>-94.685899800000001</v>
      </c>
      <c r="J407" s="174" t="s">
        <v>49</v>
      </c>
      <c r="K407" s="174" t="s">
        <v>1710</v>
      </c>
      <c r="L407" s="174" t="s">
        <v>2184</v>
      </c>
      <c r="M407" s="176" t="s">
        <v>2184</v>
      </c>
      <c r="N407" s="174" t="s">
        <v>29</v>
      </c>
      <c r="O407" s="174" t="s">
        <v>427</v>
      </c>
      <c r="P407" s="178"/>
      <c r="Q407" s="178"/>
      <c r="R407" s="178"/>
      <c r="S407" s="178" t="s">
        <v>1713</v>
      </c>
      <c r="T407" s="178" t="s">
        <v>1731</v>
      </c>
      <c r="U407" s="178"/>
      <c r="V407" s="178"/>
      <c r="W407" s="178"/>
      <c r="X407" s="178"/>
    </row>
    <row r="408" spans="1:24">
      <c r="A408" s="173">
        <v>388</v>
      </c>
      <c r="B408" s="174" t="s">
        <v>422</v>
      </c>
      <c r="C408" s="175" t="s">
        <v>423</v>
      </c>
      <c r="D408" s="157" t="s">
        <v>20</v>
      </c>
      <c r="E408" s="174" t="s">
        <v>1949</v>
      </c>
      <c r="F408" s="174" t="s">
        <v>1576</v>
      </c>
      <c r="G408" s="174">
        <v>2000</v>
      </c>
      <c r="H408" s="161">
        <v>46.729553000000003</v>
      </c>
      <c r="I408" s="161">
        <v>-94.685899800000001</v>
      </c>
      <c r="J408" s="174" t="s">
        <v>49</v>
      </c>
      <c r="K408" s="174" t="s">
        <v>1710</v>
      </c>
      <c r="L408" s="174" t="s">
        <v>2185</v>
      </c>
      <c r="M408" s="176" t="s">
        <v>2186</v>
      </c>
      <c r="N408" s="174" t="s">
        <v>29</v>
      </c>
      <c r="O408" s="174" t="s">
        <v>427</v>
      </c>
      <c r="P408" s="178"/>
      <c r="Q408" s="178"/>
      <c r="R408" s="178"/>
      <c r="S408" s="178" t="s">
        <v>1713</v>
      </c>
      <c r="T408" s="178" t="s">
        <v>1731</v>
      </c>
      <c r="U408" s="178"/>
      <c r="V408" s="178"/>
      <c r="W408" s="178"/>
      <c r="X408" s="178"/>
    </row>
    <row r="409" spans="1:24">
      <c r="A409" s="173">
        <v>389</v>
      </c>
      <c r="B409" s="174" t="s">
        <v>422</v>
      </c>
      <c r="C409" s="175" t="s">
        <v>423</v>
      </c>
      <c r="D409" s="157" t="s">
        <v>20</v>
      </c>
      <c r="E409" s="174" t="s">
        <v>1949</v>
      </c>
      <c r="F409" s="174" t="s">
        <v>1576</v>
      </c>
      <c r="G409" s="174">
        <v>1999</v>
      </c>
      <c r="H409" s="161">
        <v>46.729553000000003</v>
      </c>
      <c r="I409" s="161">
        <v>-94.685899800000001</v>
      </c>
      <c r="J409" s="174" t="s">
        <v>49</v>
      </c>
      <c r="K409" s="174" t="s">
        <v>1710</v>
      </c>
      <c r="L409" s="174" t="s">
        <v>2187</v>
      </c>
      <c r="M409" s="176" t="s">
        <v>2187</v>
      </c>
      <c r="N409" s="174" t="s">
        <v>29</v>
      </c>
      <c r="O409" s="174" t="s">
        <v>427</v>
      </c>
      <c r="P409" s="178"/>
      <c r="Q409" s="178"/>
      <c r="R409" s="178"/>
      <c r="S409" s="178" t="s">
        <v>1713</v>
      </c>
      <c r="T409" s="178" t="s">
        <v>1731</v>
      </c>
      <c r="U409" s="178"/>
      <c r="V409" s="178"/>
      <c r="W409" s="178"/>
      <c r="X409" s="178"/>
    </row>
    <row r="410" spans="1:24">
      <c r="A410" s="173">
        <v>390</v>
      </c>
      <c r="B410" s="174" t="s">
        <v>422</v>
      </c>
      <c r="C410" s="175" t="s">
        <v>423</v>
      </c>
      <c r="D410" s="174" t="s">
        <v>1778</v>
      </c>
      <c r="E410" s="174" t="s">
        <v>1949</v>
      </c>
      <c r="F410" s="174" t="s">
        <v>1576</v>
      </c>
      <c r="G410" s="174">
        <v>2000</v>
      </c>
      <c r="H410" s="161">
        <v>46.729553000000003</v>
      </c>
      <c r="I410" s="161">
        <v>-94.685899800000001</v>
      </c>
      <c r="J410" s="174" t="s">
        <v>49</v>
      </c>
      <c r="K410" s="174" t="s">
        <v>1710</v>
      </c>
      <c r="L410" s="174" t="s">
        <v>2188</v>
      </c>
      <c r="M410" s="176" t="s">
        <v>2188</v>
      </c>
      <c r="N410" s="174" t="s">
        <v>29</v>
      </c>
      <c r="O410" s="174" t="s">
        <v>427</v>
      </c>
      <c r="P410" s="178"/>
      <c r="Q410" s="178"/>
      <c r="R410" s="178"/>
      <c r="S410" s="178" t="s">
        <v>1713</v>
      </c>
      <c r="T410" s="178" t="s">
        <v>1731</v>
      </c>
      <c r="U410" s="178" t="s">
        <v>1956</v>
      </c>
      <c r="V410" s="178"/>
      <c r="W410" s="178"/>
      <c r="X410" s="178"/>
    </row>
    <row r="411" spans="1:24">
      <c r="A411" s="173">
        <v>391</v>
      </c>
      <c r="B411" s="174" t="s">
        <v>422</v>
      </c>
      <c r="C411" s="175" t="s">
        <v>423</v>
      </c>
      <c r="D411" s="174" t="s">
        <v>1778</v>
      </c>
      <c r="E411" s="174" t="s">
        <v>1949</v>
      </c>
      <c r="F411" s="174" t="s">
        <v>1576</v>
      </c>
      <c r="G411" s="174">
        <v>2000</v>
      </c>
      <c r="H411" s="161">
        <v>46.729553000000003</v>
      </c>
      <c r="I411" s="161">
        <v>-94.685899800000001</v>
      </c>
      <c r="J411" s="174" t="s">
        <v>49</v>
      </c>
      <c r="K411" s="174" t="s">
        <v>1710</v>
      </c>
      <c r="L411" s="174" t="s">
        <v>2189</v>
      </c>
      <c r="M411" s="176" t="s">
        <v>2189</v>
      </c>
      <c r="N411" s="174" t="s">
        <v>29</v>
      </c>
      <c r="O411" s="174" t="s">
        <v>427</v>
      </c>
      <c r="P411" s="178"/>
      <c r="Q411" s="178"/>
      <c r="R411" s="178"/>
      <c r="S411" s="178" t="s">
        <v>1713</v>
      </c>
      <c r="T411" s="178" t="s">
        <v>1731</v>
      </c>
      <c r="U411" s="178" t="s">
        <v>1956</v>
      </c>
      <c r="V411" s="178"/>
      <c r="W411" s="178"/>
      <c r="X411" s="178"/>
    </row>
    <row r="412" spans="1:24">
      <c r="A412" s="173">
        <v>392</v>
      </c>
      <c r="B412" s="174" t="s">
        <v>422</v>
      </c>
      <c r="C412" s="175" t="s">
        <v>423</v>
      </c>
      <c r="D412" s="157" t="s">
        <v>20</v>
      </c>
      <c r="E412" s="174" t="s">
        <v>1949</v>
      </c>
      <c r="F412" s="174" t="s">
        <v>1576</v>
      </c>
      <c r="G412" s="174">
        <v>2000</v>
      </c>
      <c r="H412" s="161">
        <v>46.729553000000003</v>
      </c>
      <c r="I412" s="161">
        <v>-94.685899800000001</v>
      </c>
      <c r="J412" s="174" t="s">
        <v>49</v>
      </c>
      <c r="K412" s="174" t="s">
        <v>1710</v>
      </c>
      <c r="L412" s="174" t="s">
        <v>2190</v>
      </c>
      <c r="M412" s="176" t="s">
        <v>2190</v>
      </c>
      <c r="N412" s="174" t="s">
        <v>29</v>
      </c>
      <c r="O412" s="174" t="s">
        <v>427</v>
      </c>
      <c r="P412" s="178"/>
      <c r="Q412" s="178"/>
      <c r="R412" s="178"/>
      <c r="S412" s="178" t="s">
        <v>1713</v>
      </c>
      <c r="T412" s="178" t="s">
        <v>1731</v>
      </c>
      <c r="U412" s="178" t="s">
        <v>1956</v>
      </c>
      <c r="V412" s="178"/>
      <c r="W412" s="178"/>
      <c r="X412" s="178"/>
    </row>
    <row r="413" spans="1:24">
      <c r="A413" s="173">
        <v>393</v>
      </c>
      <c r="B413" s="174" t="s">
        <v>422</v>
      </c>
      <c r="C413" s="175" t="s">
        <v>423</v>
      </c>
      <c r="D413" s="157" t="s">
        <v>20</v>
      </c>
      <c r="E413" s="174" t="s">
        <v>1949</v>
      </c>
      <c r="F413" s="174" t="s">
        <v>1576</v>
      </c>
      <c r="G413" s="174">
        <v>2000</v>
      </c>
      <c r="H413" s="161">
        <v>46.729553000000003</v>
      </c>
      <c r="I413" s="161">
        <v>-94.685899800000001</v>
      </c>
      <c r="J413" s="174" t="s">
        <v>49</v>
      </c>
      <c r="K413" s="174" t="s">
        <v>1710</v>
      </c>
      <c r="L413" s="174" t="s">
        <v>2191</v>
      </c>
      <c r="M413" s="176" t="s">
        <v>2191</v>
      </c>
      <c r="N413" s="174" t="s">
        <v>29</v>
      </c>
      <c r="O413" s="174" t="s">
        <v>427</v>
      </c>
      <c r="P413" s="178"/>
      <c r="Q413" s="178"/>
      <c r="R413" s="178"/>
      <c r="S413" s="178" t="s">
        <v>1713</v>
      </c>
      <c r="T413" s="178" t="s">
        <v>1731</v>
      </c>
      <c r="U413" s="178" t="s">
        <v>1956</v>
      </c>
      <c r="V413" s="178"/>
      <c r="W413" s="178"/>
      <c r="X413" s="178"/>
    </row>
    <row r="414" spans="1:24">
      <c r="A414" s="173">
        <v>394</v>
      </c>
      <c r="B414" s="174" t="s">
        <v>422</v>
      </c>
      <c r="C414" s="175" t="s">
        <v>423</v>
      </c>
      <c r="D414" s="157" t="s">
        <v>20</v>
      </c>
      <c r="E414" s="174" t="s">
        <v>1949</v>
      </c>
      <c r="F414" s="174" t="s">
        <v>1576</v>
      </c>
      <c r="G414" s="174">
        <v>2000</v>
      </c>
      <c r="H414" s="161">
        <v>46.729553000000003</v>
      </c>
      <c r="I414" s="161">
        <v>-94.685899800000001</v>
      </c>
      <c r="J414" s="174" t="s">
        <v>49</v>
      </c>
      <c r="K414" s="174" t="s">
        <v>1710</v>
      </c>
      <c r="L414" s="174" t="s">
        <v>2192</v>
      </c>
      <c r="M414" s="176" t="s">
        <v>2192</v>
      </c>
      <c r="N414" s="174" t="s">
        <v>29</v>
      </c>
      <c r="O414" s="174" t="s">
        <v>427</v>
      </c>
      <c r="P414" s="178"/>
      <c r="Q414" s="178"/>
      <c r="R414" s="178"/>
      <c r="S414" s="178" t="s">
        <v>1713</v>
      </c>
      <c r="T414" s="178" t="s">
        <v>1731</v>
      </c>
      <c r="U414" s="178" t="s">
        <v>1956</v>
      </c>
      <c r="V414" s="178"/>
      <c r="W414" s="178"/>
      <c r="X414" s="178"/>
    </row>
    <row r="415" spans="1:24">
      <c r="A415" s="173">
        <v>395</v>
      </c>
      <c r="B415" s="174" t="s">
        <v>422</v>
      </c>
      <c r="C415" s="175" t="s">
        <v>423</v>
      </c>
      <c r="D415" s="157" t="s">
        <v>20</v>
      </c>
      <c r="E415" s="174" t="s">
        <v>1949</v>
      </c>
      <c r="F415" s="174" t="s">
        <v>1576</v>
      </c>
      <c r="G415" s="174">
        <v>2000</v>
      </c>
      <c r="H415" s="161">
        <v>46.729553000000003</v>
      </c>
      <c r="I415" s="161">
        <v>-94.685899800000001</v>
      </c>
      <c r="J415" s="174" t="s">
        <v>49</v>
      </c>
      <c r="K415" s="174" t="s">
        <v>1710</v>
      </c>
      <c r="L415" s="174" t="s">
        <v>2193</v>
      </c>
      <c r="M415" s="176" t="s">
        <v>2193</v>
      </c>
      <c r="N415" s="174" t="s">
        <v>29</v>
      </c>
      <c r="O415" s="174" t="s">
        <v>427</v>
      </c>
      <c r="P415" s="178"/>
      <c r="Q415" s="178"/>
      <c r="R415" s="178"/>
      <c r="S415" s="178" t="s">
        <v>1713</v>
      </c>
      <c r="T415" s="178" t="s">
        <v>1731</v>
      </c>
      <c r="U415" s="178" t="s">
        <v>1956</v>
      </c>
      <c r="V415" s="178"/>
      <c r="W415" s="178"/>
      <c r="X415" s="178"/>
    </row>
    <row r="416" spans="1:24">
      <c r="A416" s="173">
        <v>396</v>
      </c>
      <c r="B416" s="174" t="s">
        <v>422</v>
      </c>
      <c r="C416" s="175" t="s">
        <v>423</v>
      </c>
      <c r="D416" s="157" t="s">
        <v>20</v>
      </c>
      <c r="E416" s="174" t="s">
        <v>1949</v>
      </c>
      <c r="F416" s="174" t="s">
        <v>1576</v>
      </c>
      <c r="G416" s="174">
        <v>2000</v>
      </c>
      <c r="H416" s="161">
        <v>46.729553000000003</v>
      </c>
      <c r="I416" s="161">
        <v>-94.685899800000001</v>
      </c>
      <c r="J416" s="174" t="s">
        <v>49</v>
      </c>
      <c r="K416" s="174" t="s">
        <v>1710</v>
      </c>
      <c r="L416" s="174" t="s">
        <v>2194</v>
      </c>
      <c r="M416" s="176" t="s">
        <v>2194</v>
      </c>
      <c r="N416" s="174" t="s">
        <v>29</v>
      </c>
      <c r="O416" s="174" t="s">
        <v>427</v>
      </c>
      <c r="P416" s="178"/>
      <c r="Q416" s="178"/>
      <c r="R416" s="178"/>
      <c r="S416" s="178" t="s">
        <v>1713</v>
      </c>
      <c r="T416" s="178" t="s">
        <v>1731</v>
      </c>
      <c r="U416" s="178" t="s">
        <v>1956</v>
      </c>
      <c r="V416" s="178"/>
      <c r="W416" s="178"/>
      <c r="X416" s="178"/>
    </row>
    <row r="417" spans="1:24">
      <c r="A417" s="173">
        <v>397</v>
      </c>
      <c r="B417" s="174" t="s">
        <v>422</v>
      </c>
      <c r="C417" s="175" t="s">
        <v>423</v>
      </c>
      <c r="D417" s="157" t="s">
        <v>20</v>
      </c>
      <c r="E417" s="174" t="s">
        <v>1949</v>
      </c>
      <c r="F417" s="174" t="s">
        <v>1576</v>
      </c>
      <c r="G417" s="174">
        <v>2000</v>
      </c>
      <c r="H417" s="161">
        <v>46.729553000000003</v>
      </c>
      <c r="I417" s="161">
        <v>-94.685899800000001</v>
      </c>
      <c r="J417" s="174" t="s">
        <v>49</v>
      </c>
      <c r="K417" s="174" t="s">
        <v>1710</v>
      </c>
      <c r="L417" s="174" t="s">
        <v>2195</v>
      </c>
      <c r="M417" s="176" t="s">
        <v>2195</v>
      </c>
      <c r="N417" s="174" t="s">
        <v>29</v>
      </c>
      <c r="O417" s="174" t="s">
        <v>427</v>
      </c>
      <c r="P417" s="178"/>
      <c r="Q417" s="178"/>
      <c r="R417" s="178"/>
      <c r="S417" s="178" t="s">
        <v>1713</v>
      </c>
      <c r="T417" s="178" t="s">
        <v>1731</v>
      </c>
      <c r="U417" s="178" t="s">
        <v>1956</v>
      </c>
      <c r="V417" s="178"/>
      <c r="W417" s="178"/>
      <c r="X417" s="178"/>
    </row>
    <row r="418" spans="1:24">
      <c r="A418" s="173">
        <v>398</v>
      </c>
      <c r="B418" s="174" t="s">
        <v>422</v>
      </c>
      <c r="C418" s="175" t="s">
        <v>423</v>
      </c>
      <c r="D418" s="157" t="s">
        <v>20</v>
      </c>
      <c r="E418" s="174" t="s">
        <v>1949</v>
      </c>
      <c r="F418" s="174" t="s">
        <v>1576</v>
      </c>
      <c r="G418" s="174">
        <v>2000</v>
      </c>
      <c r="H418" s="161">
        <v>46.729553000000003</v>
      </c>
      <c r="I418" s="161">
        <v>-94.685899800000001</v>
      </c>
      <c r="J418" s="174" t="s">
        <v>49</v>
      </c>
      <c r="K418" s="174" t="s">
        <v>1710</v>
      </c>
      <c r="L418" s="174" t="s">
        <v>2196</v>
      </c>
      <c r="M418" s="176" t="s">
        <v>2196</v>
      </c>
      <c r="N418" s="174" t="s">
        <v>29</v>
      </c>
      <c r="O418" s="174" t="s">
        <v>427</v>
      </c>
      <c r="P418" s="178"/>
      <c r="Q418" s="178"/>
      <c r="R418" s="178"/>
      <c r="S418" s="178" t="s">
        <v>1713</v>
      </c>
      <c r="T418" s="178" t="s">
        <v>1731</v>
      </c>
      <c r="U418" s="178" t="s">
        <v>1956</v>
      </c>
      <c r="V418" s="178"/>
      <c r="W418" s="178"/>
      <c r="X418" s="178"/>
    </row>
    <row r="419" spans="1:24">
      <c r="A419" s="173">
        <v>399</v>
      </c>
      <c r="B419" s="174" t="s">
        <v>422</v>
      </c>
      <c r="C419" s="175" t="s">
        <v>423</v>
      </c>
      <c r="D419" s="157" t="s">
        <v>20</v>
      </c>
      <c r="E419" s="174" t="s">
        <v>1949</v>
      </c>
      <c r="F419" s="174" t="s">
        <v>1576</v>
      </c>
      <c r="G419" s="174">
        <v>2000</v>
      </c>
      <c r="H419" s="161">
        <v>46.729553000000003</v>
      </c>
      <c r="I419" s="161">
        <v>-94.685899800000001</v>
      </c>
      <c r="J419" s="174" t="s">
        <v>49</v>
      </c>
      <c r="K419" s="174" t="s">
        <v>1710</v>
      </c>
      <c r="L419" s="174" t="s">
        <v>2197</v>
      </c>
      <c r="M419" s="176" t="s">
        <v>2197</v>
      </c>
      <c r="N419" s="174" t="s">
        <v>29</v>
      </c>
      <c r="O419" s="174" t="s">
        <v>427</v>
      </c>
      <c r="P419" s="178"/>
      <c r="Q419" s="178"/>
      <c r="R419" s="178"/>
      <c r="S419" s="178" t="s">
        <v>1713</v>
      </c>
      <c r="T419" s="178" t="s">
        <v>1731</v>
      </c>
      <c r="U419" s="178" t="s">
        <v>1956</v>
      </c>
      <c r="V419" s="178"/>
      <c r="W419" s="178"/>
      <c r="X419" s="178"/>
    </row>
    <row r="420" spans="1:24">
      <c r="A420" s="173">
        <v>400</v>
      </c>
      <c r="B420" s="174" t="s">
        <v>422</v>
      </c>
      <c r="C420" s="175" t="s">
        <v>423</v>
      </c>
      <c r="D420" s="157" t="s">
        <v>20</v>
      </c>
      <c r="E420" s="174" t="s">
        <v>1949</v>
      </c>
      <c r="F420" s="174" t="s">
        <v>1576</v>
      </c>
      <c r="G420" s="174">
        <v>2000</v>
      </c>
      <c r="H420" s="161">
        <v>46.729553000000003</v>
      </c>
      <c r="I420" s="161">
        <v>-94.685899800000001</v>
      </c>
      <c r="J420" s="174" t="s">
        <v>49</v>
      </c>
      <c r="K420" s="174" t="s">
        <v>1710</v>
      </c>
      <c r="L420" s="174" t="s">
        <v>2198</v>
      </c>
      <c r="M420" s="176" t="s">
        <v>2198</v>
      </c>
      <c r="N420" s="174" t="s">
        <v>29</v>
      </c>
      <c r="O420" s="174" t="s">
        <v>427</v>
      </c>
      <c r="P420" s="178"/>
      <c r="Q420" s="178"/>
      <c r="R420" s="178"/>
      <c r="S420" s="178" t="s">
        <v>1713</v>
      </c>
      <c r="T420" s="178" t="s">
        <v>1731</v>
      </c>
      <c r="U420" s="178" t="s">
        <v>1956</v>
      </c>
      <c r="V420" s="178"/>
      <c r="W420" s="178"/>
      <c r="X420" s="178"/>
    </row>
    <row r="421" spans="1:24">
      <c r="A421" s="173">
        <v>401</v>
      </c>
      <c r="B421" s="174" t="s">
        <v>422</v>
      </c>
      <c r="C421" s="175" t="s">
        <v>423</v>
      </c>
      <c r="D421" s="157" t="s">
        <v>20</v>
      </c>
      <c r="E421" s="174" t="s">
        <v>1949</v>
      </c>
      <c r="F421" s="174" t="s">
        <v>1576</v>
      </c>
      <c r="G421" s="174">
        <v>2000</v>
      </c>
      <c r="H421" s="161">
        <v>46.729553000000003</v>
      </c>
      <c r="I421" s="161">
        <v>-94.685899800000001</v>
      </c>
      <c r="J421" s="174" t="s">
        <v>49</v>
      </c>
      <c r="K421" s="174" t="s">
        <v>1710</v>
      </c>
      <c r="L421" s="174" t="s">
        <v>2199</v>
      </c>
      <c r="M421" s="176" t="s">
        <v>2199</v>
      </c>
      <c r="N421" s="174" t="s">
        <v>29</v>
      </c>
      <c r="O421" s="174" t="s">
        <v>427</v>
      </c>
      <c r="P421" s="178"/>
      <c r="Q421" s="178"/>
      <c r="R421" s="178"/>
      <c r="S421" s="178" t="s">
        <v>1713</v>
      </c>
      <c r="T421" s="178" t="s">
        <v>1731</v>
      </c>
      <c r="U421" s="178" t="s">
        <v>1956</v>
      </c>
      <c r="V421" s="178"/>
      <c r="W421" s="178"/>
      <c r="X421" s="178"/>
    </row>
    <row r="422" spans="1:24">
      <c r="A422" s="173">
        <v>402</v>
      </c>
      <c r="B422" s="174" t="s">
        <v>422</v>
      </c>
      <c r="C422" s="175" t="s">
        <v>423</v>
      </c>
      <c r="D422" s="157" t="s">
        <v>20</v>
      </c>
      <c r="E422" s="174" t="s">
        <v>1949</v>
      </c>
      <c r="F422" s="174" t="s">
        <v>1576</v>
      </c>
      <c r="G422" s="174">
        <v>2000</v>
      </c>
      <c r="H422" s="161">
        <v>46.729553000000003</v>
      </c>
      <c r="I422" s="161">
        <v>-94.685899800000001</v>
      </c>
      <c r="J422" s="174" t="s">
        <v>49</v>
      </c>
      <c r="K422" s="174" t="s">
        <v>1710</v>
      </c>
      <c r="L422" s="174" t="s">
        <v>2200</v>
      </c>
      <c r="M422" s="176" t="s">
        <v>2200</v>
      </c>
      <c r="N422" s="174" t="s">
        <v>29</v>
      </c>
      <c r="O422" s="174" t="s">
        <v>427</v>
      </c>
      <c r="P422" s="178"/>
      <c r="Q422" s="178"/>
      <c r="R422" s="178"/>
      <c r="S422" s="178" t="s">
        <v>1713</v>
      </c>
      <c r="T422" s="178" t="s">
        <v>1731</v>
      </c>
      <c r="U422" s="178" t="s">
        <v>1956</v>
      </c>
      <c r="V422" s="178"/>
      <c r="W422" s="178"/>
      <c r="X422" s="178"/>
    </row>
    <row r="423" spans="1:24">
      <c r="A423" s="173">
        <v>403</v>
      </c>
      <c r="B423" s="174" t="s">
        <v>422</v>
      </c>
      <c r="C423" s="175" t="s">
        <v>423</v>
      </c>
      <c r="D423" s="157" t="s">
        <v>20</v>
      </c>
      <c r="E423" s="174" t="s">
        <v>1949</v>
      </c>
      <c r="F423" s="174" t="s">
        <v>1576</v>
      </c>
      <c r="G423" s="174">
        <v>2000</v>
      </c>
      <c r="H423" s="161">
        <v>46.729553000000003</v>
      </c>
      <c r="I423" s="161">
        <v>-94.685899800000001</v>
      </c>
      <c r="J423" s="174" t="s">
        <v>49</v>
      </c>
      <c r="K423" s="174" t="s">
        <v>1710</v>
      </c>
      <c r="L423" s="174" t="s">
        <v>2201</v>
      </c>
      <c r="M423" s="176" t="s">
        <v>2201</v>
      </c>
      <c r="N423" s="174" t="s">
        <v>29</v>
      </c>
      <c r="O423" s="174" t="s">
        <v>427</v>
      </c>
      <c r="P423" s="178"/>
      <c r="Q423" s="178"/>
      <c r="R423" s="178"/>
      <c r="S423" s="178" t="s">
        <v>1713</v>
      </c>
      <c r="T423" s="178" t="s">
        <v>1731</v>
      </c>
      <c r="U423" s="178" t="s">
        <v>1956</v>
      </c>
      <c r="V423" s="178"/>
      <c r="W423" s="178"/>
      <c r="X423" s="178"/>
    </row>
    <row r="424" spans="1:24">
      <c r="A424" s="173">
        <v>404</v>
      </c>
      <c r="B424" s="174" t="s">
        <v>422</v>
      </c>
      <c r="C424" s="175" t="s">
        <v>423</v>
      </c>
      <c r="D424" s="157" t="s">
        <v>20</v>
      </c>
      <c r="E424" s="174" t="s">
        <v>1949</v>
      </c>
      <c r="F424" s="174" t="s">
        <v>1576</v>
      </c>
      <c r="G424" s="174">
        <v>2000</v>
      </c>
      <c r="H424" s="161">
        <v>46.729553000000003</v>
      </c>
      <c r="I424" s="161">
        <v>-94.685899800000001</v>
      </c>
      <c r="J424" s="174" t="s">
        <v>49</v>
      </c>
      <c r="K424" s="174" t="s">
        <v>1710</v>
      </c>
      <c r="L424" s="174" t="s">
        <v>2202</v>
      </c>
      <c r="M424" s="176" t="s">
        <v>2202</v>
      </c>
      <c r="N424" s="174" t="s">
        <v>29</v>
      </c>
      <c r="O424" s="174" t="s">
        <v>427</v>
      </c>
      <c r="P424" s="178"/>
      <c r="Q424" s="178"/>
      <c r="R424" s="178"/>
      <c r="S424" s="178" t="s">
        <v>1713</v>
      </c>
      <c r="T424" s="178" t="s">
        <v>1731</v>
      </c>
      <c r="U424" s="178" t="s">
        <v>1956</v>
      </c>
      <c r="V424" s="178"/>
      <c r="W424" s="178"/>
      <c r="X424" s="178"/>
    </row>
    <row r="425" spans="1:24">
      <c r="A425" s="173">
        <v>405</v>
      </c>
      <c r="B425" s="174" t="s">
        <v>422</v>
      </c>
      <c r="C425" s="175" t="s">
        <v>423</v>
      </c>
      <c r="D425" s="157" t="s">
        <v>20</v>
      </c>
      <c r="E425" s="174" t="s">
        <v>1949</v>
      </c>
      <c r="F425" s="174" t="s">
        <v>1576</v>
      </c>
      <c r="G425" s="174">
        <v>2000</v>
      </c>
      <c r="H425" s="161">
        <v>46.729553000000003</v>
      </c>
      <c r="I425" s="161">
        <v>-94.685899800000001</v>
      </c>
      <c r="J425" s="174" t="s">
        <v>49</v>
      </c>
      <c r="K425" s="174" t="s">
        <v>1710</v>
      </c>
      <c r="L425" s="174" t="s">
        <v>2203</v>
      </c>
      <c r="M425" s="176" t="s">
        <v>2203</v>
      </c>
      <c r="N425" s="174" t="s">
        <v>29</v>
      </c>
      <c r="O425" s="174" t="s">
        <v>427</v>
      </c>
      <c r="P425" s="178"/>
      <c r="Q425" s="178"/>
      <c r="R425" s="178"/>
      <c r="S425" s="178" t="s">
        <v>1713</v>
      </c>
      <c r="T425" s="178" t="s">
        <v>1731</v>
      </c>
      <c r="U425" s="178" t="s">
        <v>1956</v>
      </c>
      <c r="V425" s="178"/>
      <c r="W425" s="178"/>
      <c r="X425" s="178"/>
    </row>
    <row r="426" spans="1:24">
      <c r="A426" s="173">
        <v>406</v>
      </c>
      <c r="B426" s="174" t="s">
        <v>422</v>
      </c>
      <c r="C426" s="175" t="s">
        <v>423</v>
      </c>
      <c r="D426" s="157" t="s">
        <v>20</v>
      </c>
      <c r="E426" s="174" t="s">
        <v>1949</v>
      </c>
      <c r="F426" s="174" t="s">
        <v>1576</v>
      </c>
      <c r="G426" s="174">
        <v>2000</v>
      </c>
      <c r="H426" s="161">
        <v>46.729553000000003</v>
      </c>
      <c r="I426" s="161">
        <v>-94.685899800000001</v>
      </c>
      <c r="J426" s="174" t="s">
        <v>49</v>
      </c>
      <c r="K426" s="174" t="s">
        <v>1710</v>
      </c>
      <c r="L426" s="174" t="s">
        <v>2204</v>
      </c>
      <c r="M426" s="176" t="s">
        <v>2204</v>
      </c>
      <c r="N426" s="174" t="s">
        <v>29</v>
      </c>
      <c r="O426" s="174" t="s">
        <v>427</v>
      </c>
      <c r="P426" s="178"/>
      <c r="Q426" s="178"/>
      <c r="R426" s="178"/>
      <c r="S426" s="178" t="s">
        <v>1713</v>
      </c>
      <c r="T426" s="178" t="s">
        <v>1731</v>
      </c>
      <c r="U426" s="178" t="s">
        <v>1956</v>
      </c>
      <c r="V426" s="178"/>
      <c r="W426" s="178"/>
      <c r="X426" s="178"/>
    </row>
    <row r="427" spans="1:24">
      <c r="A427" s="173">
        <v>407</v>
      </c>
      <c r="B427" s="174" t="s">
        <v>422</v>
      </c>
      <c r="C427" s="175" t="s">
        <v>423</v>
      </c>
      <c r="D427" s="157" t="s">
        <v>20</v>
      </c>
      <c r="E427" s="174" t="s">
        <v>1949</v>
      </c>
      <c r="F427" s="174" t="s">
        <v>1576</v>
      </c>
      <c r="G427" s="174">
        <v>2000</v>
      </c>
      <c r="H427" s="161">
        <v>46.729553000000003</v>
      </c>
      <c r="I427" s="161">
        <v>-94.685899800000001</v>
      </c>
      <c r="J427" s="174" t="s">
        <v>49</v>
      </c>
      <c r="K427" s="174" t="s">
        <v>1710</v>
      </c>
      <c r="L427" s="174" t="s">
        <v>2205</v>
      </c>
      <c r="M427" s="176" t="s">
        <v>2205</v>
      </c>
      <c r="N427" s="174" t="s">
        <v>29</v>
      </c>
      <c r="O427" s="174" t="s">
        <v>427</v>
      </c>
      <c r="P427" s="178"/>
      <c r="Q427" s="178"/>
      <c r="R427" s="178"/>
      <c r="S427" s="178" t="s">
        <v>1713</v>
      </c>
      <c r="T427" s="178" t="s">
        <v>1731</v>
      </c>
      <c r="U427" s="178" t="s">
        <v>1956</v>
      </c>
      <c r="V427" s="178"/>
      <c r="W427" s="178"/>
      <c r="X427" s="178"/>
    </row>
    <row r="428" spans="1:24">
      <c r="A428" s="173">
        <v>408</v>
      </c>
      <c r="B428" s="174" t="s">
        <v>422</v>
      </c>
      <c r="C428" s="175" t="s">
        <v>423</v>
      </c>
      <c r="D428" s="157" t="s">
        <v>20</v>
      </c>
      <c r="E428" s="174" t="s">
        <v>1949</v>
      </c>
      <c r="F428" s="174" t="s">
        <v>1576</v>
      </c>
      <c r="G428" s="174">
        <v>2000</v>
      </c>
      <c r="H428" s="161">
        <v>46.729553000000003</v>
      </c>
      <c r="I428" s="161">
        <v>-94.685899800000001</v>
      </c>
      <c r="J428" s="174" t="s">
        <v>49</v>
      </c>
      <c r="K428" s="174" t="s">
        <v>1710</v>
      </c>
      <c r="L428" s="174" t="s">
        <v>2206</v>
      </c>
      <c r="M428" s="176" t="s">
        <v>2206</v>
      </c>
      <c r="N428" s="174" t="s">
        <v>29</v>
      </c>
      <c r="O428" s="174" t="s">
        <v>427</v>
      </c>
      <c r="P428" s="178"/>
      <c r="Q428" s="178"/>
      <c r="R428" s="178"/>
      <c r="S428" s="178" t="s">
        <v>1713</v>
      </c>
      <c r="T428" s="178" t="s">
        <v>1731</v>
      </c>
      <c r="U428" s="178" t="s">
        <v>1956</v>
      </c>
      <c r="V428" s="178"/>
      <c r="W428" s="178"/>
      <c r="X428" s="178"/>
    </row>
    <row r="429" spans="1:24">
      <c r="A429" s="173">
        <v>409</v>
      </c>
      <c r="B429" s="174" t="s">
        <v>422</v>
      </c>
      <c r="C429" s="175" t="s">
        <v>423</v>
      </c>
      <c r="D429" s="157" t="s">
        <v>20</v>
      </c>
      <c r="E429" s="174" t="s">
        <v>1949</v>
      </c>
      <c r="F429" s="174" t="s">
        <v>1576</v>
      </c>
      <c r="G429" s="174">
        <v>2000</v>
      </c>
      <c r="H429" s="161">
        <v>46.729553000000003</v>
      </c>
      <c r="I429" s="161">
        <v>-94.685899800000001</v>
      </c>
      <c r="J429" s="174" t="s">
        <v>49</v>
      </c>
      <c r="K429" s="174" t="s">
        <v>1710</v>
      </c>
      <c r="L429" s="174" t="s">
        <v>2207</v>
      </c>
      <c r="M429" s="176" t="s">
        <v>2207</v>
      </c>
      <c r="N429" s="174" t="s">
        <v>29</v>
      </c>
      <c r="O429" s="174" t="s">
        <v>427</v>
      </c>
      <c r="P429" s="178"/>
      <c r="Q429" s="178"/>
      <c r="R429" s="178"/>
      <c r="S429" s="178" t="s">
        <v>1713</v>
      </c>
      <c r="T429" s="178" t="s">
        <v>1731</v>
      </c>
      <c r="U429" s="178" t="s">
        <v>1956</v>
      </c>
      <c r="V429" s="178"/>
      <c r="W429" s="178"/>
      <c r="X429" s="178"/>
    </row>
    <row r="430" spans="1:24">
      <c r="A430" s="173">
        <v>410</v>
      </c>
      <c r="B430" s="174" t="s">
        <v>422</v>
      </c>
      <c r="C430" s="175" t="s">
        <v>423</v>
      </c>
      <c r="D430" s="157" t="s">
        <v>20</v>
      </c>
      <c r="E430" s="174" t="s">
        <v>1949</v>
      </c>
      <c r="F430" s="174" t="s">
        <v>1576</v>
      </c>
      <c r="G430" s="174">
        <v>2000</v>
      </c>
      <c r="H430" s="161">
        <v>46.729553000000003</v>
      </c>
      <c r="I430" s="161">
        <v>-94.685899800000001</v>
      </c>
      <c r="J430" s="174" t="s">
        <v>49</v>
      </c>
      <c r="K430" s="174" t="s">
        <v>1710</v>
      </c>
      <c r="L430" s="174" t="s">
        <v>2208</v>
      </c>
      <c r="M430" s="176" t="s">
        <v>2208</v>
      </c>
      <c r="N430" s="174" t="s">
        <v>29</v>
      </c>
      <c r="O430" s="174" t="s">
        <v>427</v>
      </c>
      <c r="P430" s="178"/>
      <c r="Q430" s="178"/>
      <c r="R430" s="178"/>
      <c r="S430" s="178" t="s">
        <v>1713</v>
      </c>
      <c r="T430" s="178" t="s">
        <v>1731</v>
      </c>
      <c r="U430" s="178" t="s">
        <v>1956</v>
      </c>
      <c r="V430" s="178"/>
      <c r="W430" s="178"/>
      <c r="X430" s="178"/>
    </row>
    <row r="431" spans="1:24">
      <c r="A431" s="173">
        <v>411</v>
      </c>
      <c r="B431" s="174" t="s">
        <v>422</v>
      </c>
      <c r="C431" s="175" t="s">
        <v>423</v>
      </c>
      <c r="D431" s="157" t="s">
        <v>20</v>
      </c>
      <c r="E431" s="174" t="s">
        <v>1949</v>
      </c>
      <c r="F431" s="174" t="s">
        <v>1576</v>
      </c>
      <c r="G431" s="174">
        <v>2000</v>
      </c>
      <c r="H431" s="161">
        <v>46.729553000000003</v>
      </c>
      <c r="I431" s="161">
        <v>-94.685899800000001</v>
      </c>
      <c r="J431" s="174" t="s">
        <v>49</v>
      </c>
      <c r="K431" s="174" t="s">
        <v>1710</v>
      </c>
      <c r="L431" s="174" t="s">
        <v>2209</v>
      </c>
      <c r="M431" s="176" t="s">
        <v>2209</v>
      </c>
      <c r="N431" s="174" t="s">
        <v>29</v>
      </c>
      <c r="O431" s="174" t="s">
        <v>427</v>
      </c>
      <c r="P431" s="178"/>
      <c r="Q431" s="178"/>
      <c r="R431" s="178"/>
      <c r="S431" s="178" t="s">
        <v>1713</v>
      </c>
      <c r="T431" s="178" t="s">
        <v>1731</v>
      </c>
      <c r="U431" s="178" t="s">
        <v>1956</v>
      </c>
      <c r="V431" s="178"/>
      <c r="W431" s="178"/>
      <c r="X431" s="178"/>
    </row>
    <row r="432" spans="1:24">
      <c r="A432" s="173">
        <v>412</v>
      </c>
      <c r="B432" s="174" t="s">
        <v>422</v>
      </c>
      <c r="C432" s="175" t="s">
        <v>423</v>
      </c>
      <c r="D432" s="157" t="s">
        <v>20</v>
      </c>
      <c r="E432" s="174" t="s">
        <v>1949</v>
      </c>
      <c r="F432" s="174" t="s">
        <v>1576</v>
      </c>
      <c r="G432" s="174">
        <v>2000</v>
      </c>
      <c r="H432" s="161">
        <v>46.729553000000003</v>
      </c>
      <c r="I432" s="161">
        <v>-94.685899800000001</v>
      </c>
      <c r="J432" s="174" t="s">
        <v>49</v>
      </c>
      <c r="K432" s="174" t="s">
        <v>1710</v>
      </c>
      <c r="L432" s="174" t="s">
        <v>2210</v>
      </c>
      <c r="M432" s="176" t="s">
        <v>2210</v>
      </c>
      <c r="N432" s="174" t="s">
        <v>29</v>
      </c>
      <c r="O432" s="174" t="s">
        <v>427</v>
      </c>
      <c r="P432" s="178"/>
      <c r="Q432" s="178"/>
      <c r="R432" s="178"/>
      <c r="S432" s="178" t="s">
        <v>1713</v>
      </c>
      <c r="T432" s="178" t="s">
        <v>1731</v>
      </c>
      <c r="U432" s="178" t="s">
        <v>1956</v>
      </c>
      <c r="V432" s="178"/>
      <c r="W432" s="178"/>
      <c r="X432" s="178"/>
    </row>
    <row r="433" spans="1:24">
      <c r="A433" s="173">
        <v>413</v>
      </c>
      <c r="B433" s="174" t="s">
        <v>422</v>
      </c>
      <c r="C433" s="175" t="s">
        <v>423</v>
      </c>
      <c r="D433" s="157" t="s">
        <v>20</v>
      </c>
      <c r="E433" s="174" t="s">
        <v>1949</v>
      </c>
      <c r="F433" s="174" t="s">
        <v>1576</v>
      </c>
      <c r="G433" s="174">
        <v>2000</v>
      </c>
      <c r="H433" s="161">
        <v>46.729553000000003</v>
      </c>
      <c r="I433" s="161">
        <v>-94.685899800000001</v>
      </c>
      <c r="J433" s="174" t="s">
        <v>49</v>
      </c>
      <c r="K433" s="174" t="s">
        <v>1710</v>
      </c>
      <c r="L433" s="174" t="s">
        <v>2211</v>
      </c>
      <c r="M433" s="176" t="s">
        <v>2211</v>
      </c>
      <c r="N433" s="174" t="s">
        <v>29</v>
      </c>
      <c r="O433" s="174" t="s">
        <v>427</v>
      </c>
      <c r="P433" s="178"/>
      <c r="Q433" s="178"/>
      <c r="R433" s="178"/>
      <c r="S433" s="178" t="s">
        <v>1713</v>
      </c>
      <c r="T433" s="178" t="s">
        <v>1731</v>
      </c>
      <c r="U433" s="178" t="s">
        <v>1956</v>
      </c>
      <c r="V433" s="178"/>
      <c r="W433" s="178"/>
      <c r="X433" s="178"/>
    </row>
    <row r="434" spans="1:24">
      <c r="A434" s="173">
        <v>414</v>
      </c>
      <c r="B434" s="174" t="s">
        <v>422</v>
      </c>
      <c r="C434" s="175" t="s">
        <v>423</v>
      </c>
      <c r="D434" s="157" t="s">
        <v>20</v>
      </c>
      <c r="E434" s="174" t="s">
        <v>1949</v>
      </c>
      <c r="F434" s="174" t="s">
        <v>1576</v>
      </c>
      <c r="G434" s="174">
        <v>2000</v>
      </c>
      <c r="H434" s="161">
        <v>46.729553000000003</v>
      </c>
      <c r="I434" s="161">
        <v>-94.685899800000001</v>
      </c>
      <c r="J434" s="174" t="s">
        <v>49</v>
      </c>
      <c r="K434" s="174" t="s">
        <v>1710</v>
      </c>
      <c r="L434" s="174" t="s">
        <v>2212</v>
      </c>
      <c r="M434" s="176" t="s">
        <v>2212</v>
      </c>
      <c r="N434" s="174" t="s">
        <v>29</v>
      </c>
      <c r="O434" s="174" t="s">
        <v>427</v>
      </c>
      <c r="P434" s="178"/>
      <c r="Q434" s="178"/>
      <c r="R434" s="178"/>
      <c r="S434" s="178" t="s">
        <v>1713</v>
      </c>
      <c r="T434" s="178" t="s">
        <v>1731</v>
      </c>
      <c r="U434" s="178" t="s">
        <v>1956</v>
      </c>
      <c r="V434" s="178"/>
      <c r="W434" s="178"/>
      <c r="X434" s="178"/>
    </row>
    <row r="435" spans="1:24">
      <c r="A435" s="173">
        <v>415</v>
      </c>
      <c r="B435" s="174" t="s">
        <v>422</v>
      </c>
      <c r="C435" s="175" t="s">
        <v>423</v>
      </c>
      <c r="D435" s="157" t="s">
        <v>20</v>
      </c>
      <c r="E435" s="174" t="s">
        <v>1949</v>
      </c>
      <c r="F435" s="174" t="s">
        <v>1576</v>
      </c>
      <c r="G435" s="174">
        <v>2000</v>
      </c>
      <c r="H435" s="161">
        <v>46.729553000000003</v>
      </c>
      <c r="I435" s="161">
        <v>-94.685899800000001</v>
      </c>
      <c r="J435" s="174" t="s">
        <v>49</v>
      </c>
      <c r="K435" s="174" t="s">
        <v>1710</v>
      </c>
      <c r="L435" s="174" t="s">
        <v>2213</v>
      </c>
      <c r="M435" s="176" t="s">
        <v>2213</v>
      </c>
      <c r="N435" s="174" t="s">
        <v>29</v>
      </c>
      <c r="O435" s="174" t="s">
        <v>427</v>
      </c>
      <c r="P435" s="178"/>
      <c r="Q435" s="178"/>
      <c r="R435" s="178"/>
      <c r="S435" s="178" t="s">
        <v>1713</v>
      </c>
      <c r="T435" s="178" t="s">
        <v>1731</v>
      </c>
      <c r="U435" s="178" t="s">
        <v>1956</v>
      </c>
      <c r="V435" s="178"/>
      <c r="W435" s="178"/>
      <c r="X435" s="178"/>
    </row>
    <row r="436" spans="1:24">
      <c r="A436" s="173">
        <v>416</v>
      </c>
      <c r="B436" s="174" t="s">
        <v>422</v>
      </c>
      <c r="C436" s="175" t="s">
        <v>423</v>
      </c>
      <c r="D436" s="157" t="s">
        <v>20</v>
      </c>
      <c r="E436" s="174" t="s">
        <v>1949</v>
      </c>
      <c r="F436" s="174" t="s">
        <v>1576</v>
      </c>
      <c r="G436" s="174">
        <v>2000</v>
      </c>
      <c r="H436" s="161">
        <v>46.729553000000003</v>
      </c>
      <c r="I436" s="161">
        <v>-94.685899800000001</v>
      </c>
      <c r="J436" s="174" t="s">
        <v>49</v>
      </c>
      <c r="K436" s="174" t="s">
        <v>1710</v>
      </c>
      <c r="L436" s="174" t="s">
        <v>2214</v>
      </c>
      <c r="M436" s="176" t="s">
        <v>2214</v>
      </c>
      <c r="N436" s="174" t="s">
        <v>29</v>
      </c>
      <c r="O436" s="174" t="s">
        <v>427</v>
      </c>
      <c r="P436" s="178"/>
      <c r="Q436" s="178"/>
      <c r="R436" s="178"/>
      <c r="S436" s="178" t="s">
        <v>1713</v>
      </c>
      <c r="T436" s="178" t="s">
        <v>1731</v>
      </c>
      <c r="U436" s="178" t="s">
        <v>1956</v>
      </c>
      <c r="V436" s="178"/>
      <c r="W436" s="178"/>
      <c r="X436" s="178"/>
    </row>
    <row r="437" spans="1:24">
      <c r="A437" s="173">
        <v>417</v>
      </c>
      <c r="B437" s="174" t="s">
        <v>422</v>
      </c>
      <c r="C437" s="175" t="s">
        <v>423</v>
      </c>
      <c r="D437" s="157" t="s">
        <v>20</v>
      </c>
      <c r="E437" s="174" t="s">
        <v>1949</v>
      </c>
      <c r="F437" s="174" t="s">
        <v>1576</v>
      </c>
      <c r="G437" s="174">
        <v>2000</v>
      </c>
      <c r="H437" s="161">
        <v>46.729553000000003</v>
      </c>
      <c r="I437" s="161">
        <v>-94.685899800000001</v>
      </c>
      <c r="J437" s="174" t="s">
        <v>49</v>
      </c>
      <c r="K437" s="174" t="s">
        <v>1710</v>
      </c>
      <c r="L437" s="174" t="s">
        <v>2215</v>
      </c>
      <c r="M437" s="176" t="s">
        <v>2215</v>
      </c>
      <c r="N437" s="174" t="s">
        <v>29</v>
      </c>
      <c r="O437" s="174" t="s">
        <v>427</v>
      </c>
      <c r="P437" s="178"/>
      <c r="Q437" s="178"/>
      <c r="R437" s="178"/>
      <c r="S437" s="178" t="s">
        <v>1713</v>
      </c>
      <c r="T437" s="178" t="s">
        <v>1731</v>
      </c>
      <c r="U437" s="178" t="s">
        <v>1956</v>
      </c>
      <c r="V437" s="178"/>
      <c r="W437" s="178"/>
      <c r="X437" s="178"/>
    </row>
    <row r="438" spans="1:24">
      <c r="A438" s="173">
        <v>418</v>
      </c>
      <c r="B438" s="174" t="s">
        <v>422</v>
      </c>
      <c r="C438" s="175" t="s">
        <v>423</v>
      </c>
      <c r="D438" s="157" t="s">
        <v>20</v>
      </c>
      <c r="E438" s="174" t="s">
        <v>1949</v>
      </c>
      <c r="F438" s="174" t="s">
        <v>1576</v>
      </c>
      <c r="G438" s="174">
        <v>2000</v>
      </c>
      <c r="H438" s="161">
        <v>46.729553000000003</v>
      </c>
      <c r="I438" s="161">
        <v>-94.685899800000001</v>
      </c>
      <c r="J438" s="174" t="s">
        <v>49</v>
      </c>
      <c r="K438" s="174" t="s">
        <v>1710</v>
      </c>
      <c r="L438" s="174" t="s">
        <v>2216</v>
      </c>
      <c r="M438" s="176" t="s">
        <v>2216</v>
      </c>
      <c r="N438" s="174" t="s">
        <v>29</v>
      </c>
      <c r="O438" s="174" t="s">
        <v>427</v>
      </c>
      <c r="P438" s="178"/>
      <c r="Q438" s="178"/>
      <c r="R438" s="178"/>
      <c r="S438" s="178" t="s">
        <v>1713</v>
      </c>
      <c r="T438" s="178" t="s">
        <v>1731</v>
      </c>
      <c r="U438" s="178" t="s">
        <v>1956</v>
      </c>
      <c r="V438" s="178"/>
      <c r="W438" s="178"/>
      <c r="X438" s="178"/>
    </row>
    <row r="439" spans="1:24">
      <c r="A439" s="173">
        <v>419</v>
      </c>
      <c r="B439" s="174" t="s">
        <v>422</v>
      </c>
      <c r="C439" s="175" t="s">
        <v>423</v>
      </c>
      <c r="D439" s="157" t="s">
        <v>20</v>
      </c>
      <c r="E439" s="174" t="s">
        <v>1949</v>
      </c>
      <c r="F439" s="174" t="s">
        <v>1576</v>
      </c>
      <c r="G439" s="174">
        <v>2000</v>
      </c>
      <c r="H439" s="161">
        <v>46.729553000000003</v>
      </c>
      <c r="I439" s="161">
        <v>-94.685899800000001</v>
      </c>
      <c r="J439" s="174" t="s">
        <v>49</v>
      </c>
      <c r="K439" s="174" t="s">
        <v>1710</v>
      </c>
      <c r="L439" s="174" t="s">
        <v>2217</v>
      </c>
      <c r="M439" s="176" t="s">
        <v>2217</v>
      </c>
      <c r="N439" s="174" t="s">
        <v>29</v>
      </c>
      <c r="O439" s="174" t="s">
        <v>427</v>
      </c>
      <c r="P439" s="178"/>
      <c r="Q439" s="178"/>
      <c r="R439" s="178"/>
      <c r="S439" s="178" t="s">
        <v>1713</v>
      </c>
      <c r="T439" s="178" t="s">
        <v>1731</v>
      </c>
      <c r="U439" s="178" t="s">
        <v>1956</v>
      </c>
      <c r="V439" s="178"/>
      <c r="W439" s="178"/>
      <c r="X439" s="178"/>
    </row>
    <row r="440" spans="1:24">
      <c r="A440" s="173">
        <v>420</v>
      </c>
      <c r="B440" s="174" t="s">
        <v>422</v>
      </c>
      <c r="C440" s="175" t="s">
        <v>423</v>
      </c>
      <c r="D440" s="157" t="s">
        <v>20</v>
      </c>
      <c r="E440" s="174" t="s">
        <v>1949</v>
      </c>
      <c r="F440" s="174" t="s">
        <v>1576</v>
      </c>
      <c r="G440" s="174">
        <v>2000</v>
      </c>
      <c r="H440" s="161">
        <v>46.729553000000003</v>
      </c>
      <c r="I440" s="161">
        <v>-94.685899800000001</v>
      </c>
      <c r="J440" s="174" t="s">
        <v>49</v>
      </c>
      <c r="K440" s="174" t="s">
        <v>1710</v>
      </c>
      <c r="L440" s="174" t="s">
        <v>2218</v>
      </c>
      <c r="M440" s="176" t="s">
        <v>2218</v>
      </c>
      <c r="N440" s="174" t="s">
        <v>29</v>
      </c>
      <c r="O440" s="174" t="s">
        <v>427</v>
      </c>
      <c r="P440" s="178"/>
      <c r="Q440" s="178"/>
      <c r="R440" s="178"/>
      <c r="S440" s="178" t="s">
        <v>1713</v>
      </c>
      <c r="T440" s="178" t="s">
        <v>1731</v>
      </c>
      <c r="U440" s="178" t="s">
        <v>1956</v>
      </c>
      <c r="V440" s="178"/>
      <c r="W440" s="178"/>
      <c r="X440" s="178"/>
    </row>
    <row r="441" spans="1:24">
      <c r="A441" s="173">
        <v>677</v>
      </c>
      <c r="B441" s="174" t="s">
        <v>422</v>
      </c>
      <c r="C441" s="175" t="s">
        <v>423</v>
      </c>
      <c r="D441" s="174" t="s">
        <v>1778</v>
      </c>
      <c r="E441" s="174" t="s">
        <v>1949</v>
      </c>
      <c r="F441" s="174" t="s">
        <v>1576</v>
      </c>
      <c r="G441" s="174">
        <v>2000</v>
      </c>
      <c r="H441" s="161">
        <v>46.729553000000003</v>
      </c>
      <c r="I441" s="161">
        <v>-94.685899800000001</v>
      </c>
      <c r="J441" s="174" t="s">
        <v>49</v>
      </c>
      <c r="K441" s="174" t="s">
        <v>1710</v>
      </c>
      <c r="L441" s="174" t="s">
        <v>2219</v>
      </c>
      <c r="M441" s="176" t="s">
        <v>2219</v>
      </c>
      <c r="N441" s="177" t="s">
        <v>39</v>
      </c>
      <c r="O441" s="174" t="s">
        <v>427</v>
      </c>
      <c r="P441" s="178"/>
      <c r="Q441" s="178"/>
      <c r="R441" s="178"/>
      <c r="S441" s="178" t="s">
        <v>1713</v>
      </c>
      <c r="T441" s="178"/>
      <c r="U441" s="178"/>
      <c r="V441" s="178"/>
      <c r="W441" s="178"/>
      <c r="X441" s="178"/>
    </row>
    <row r="442" spans="1:24">
      <c r="A442" s="173">
        <v>678</v>
      </c>
      <c r="B442" s="174" t="s">
        <v>422</v>
      </c>
      <c r="C442" s="175" t="s">
        <v>423</v>
      </c>
      <c r="D442" s="157" t="s">
        <v>20</v>
      </c>
      <c r="E442" s="174" t="s">
        <v>1949</v>
      </c>
      <c r="F442" s="174" t="s">
        <v>1576</v>
      </c>
      <c r="G442" s="174">
        <v>2000</v>
      </c>
      <c r="H442" s="161">
        <v>46.729553000000003</v>
      </c>
      <c r="I442" s="161">
        <v>-94.685899800000001</v>
      </c>
      <c r="J442" s="174" t="s">
        <v>49</v>
      </c>
      <c r="K442" s="174" t="s">
        <v>1710</v>
      </c>
      <c r="L442" s="174" t="s">
        <v>2220</v>
      </c>
      <c r="M442" s="176" t="s">
        <v>2220</v>
      </c>
      <c r="N442" s="177" t="s">
        <v>39</v>
      </c>
      <c r="O442" s="174" t="s">
        <v>427</v>
      </c>
      <c r="P442" s="178"/>
      <c r="Q442" s="178"/>
      <c r="R442" s="178"/>
      <c r="S442" s="178" t="s">
        <v>1713</v>
      </c>
      <c r="T442" s="178"/>
      <c r="U442" s="178"/>
      <c r="V442" s="178"/>
      <c r="W442" s="178"/>
      <c r="X442" s="178"/>
    </row>
    <row r="443" spans="1:24">
      <c r="A443" s="173">
        <v>679</v>
      </c>
      <c r="B443" s="174" t="s">
        <v>422</v>
      </c>
      <c r="C443" s="175" t="s">
        <v>423</v>
      </c>
      <c r="D443" s="157" t="s">
        <v>20</v>
      </c>
      <c r="E443" s="174" t="s">
        <v>1949</v>
      </c>
      <c r="F443" s="174" t="s">
        <v>1576</v>
      </c>
      <c r="G443" s="174">
        <v>2000</v>
      </c>
      <c r="H443" s="161">
        <v>46.729553000000003</v>
      </c>
      <c r="I443" s="161">
        <v>-94.685899800000001</v>
      </c>
      <c r="J443" s="174" t="s">
        <v>49</v>
      </c>
      <c r="K443" s="174" t="s">
        <v>1710</v>
      </c>
      <c r="L443" s="174" t="s">
        <v>2221</v>
      </c>
      <c r="M443" s="176" t="s">
        <v>2221</v>
      </c>
      <c r="N443" s="177" t="s">
        <v>39</v>
      </c>
      <c r="O443" s="174" t="s">
        <v>427</v>
      </c>
      <c r="P443" s="178"/>
      <c r="Q443" s="178"/>
      <c r="R443" s="178"/>
      <c r="S443" s="178" t="s">
        <v>1713</v>
      </c>
      <c r="T443" s="178"/>
      <c r="U443" s="178"/>
      <c r="V443" s="178"/>
      <c r="W443" s="178"/>
      <c r="X443" s="178"/>
    </row>
    <row r="444" spans="1:24">
      <c r="A444" s="173">
        <v>680</v>
      </c>
      <c r="B444" s="174" t="s">
        <v>422</v>
      </c>
      <c r="C444" s="175" t="s">
        <v>423</v>
      </c>
      <c r="D444" s="157" t="s">
        <v>20</v>
      </c>
      <c r="E444" s="174" t="s">
        <v>1949</v>
      </c>
      <c r="F444" s="174" t="s">
        <v>1576</v>
      </c>
      <c r="G444" s="174">
        <v>2000</v>
      </c>
      <c r="H444" s="161">
        <v>46.729553000000003</v>
      </c>
      <c r="I444" s="161">
        <v>-94.685899800000001</v>
      </c>
      <c r="J444" s="174" t="s">
        <v>49</v>
      </c>
      <c r="K444" s="174" t="s">
        <v>1710</v>
      </c>
      <c r="L444" s="174" t="s">
        <v>2222</v>
      </c>
      <c r="M444" s="176" t="s">
        <v>2222</v>
      </c>
      <c r="N444" s="177" t="s">
        <v>39</v>
      </c>
      <c r="O444" s="174" t="s">
        <v>427</v>
      </c>
      <c r="P444" s="178"/>
      <c r="Q444" s="178"/>
      <c r="R444" s="178"/>
      <c r="S444" s="178" t="s">
        <v>1713</v>
      </c>
      <c r="T444" s="178"/>
      <c r="U444" s="178"/>
      <c r="V444" s="178"/>
      <c r="W444" s="178"/>
      <c r="X444" s="178"/>
    </row>
    <row r="445" spans="1:24">
      <c r="A445" s="173">
        <v>681</v>
      </c>
      <c r="B445" s="174" t="s">
        <v>422</v>
      </c>
      <c r="C445" s="175" t="s">
        <v>423</v>
      </c>
      <c r="D445" s="157" t="s">
        <v>20</v>
      </c>
      <c r="E445" s="174" t="s">
        <v>1949</v>
      </c>
      <c r="F445" s="174" t="s">
        <v>1576</v>
      </c>
      <c r="G445" s="174">
        <v>2000</v>
      </c>
      <c r="H445" s="161">
        <v>46.729553000000003</v>
      </c>
      <c r="I445" s="161">
        <v>-94.685899800000001</v>
      </c>
      <c r="J445" s="174" t="s">
        <v>49</v>
      </c>
      <c r="K445" s="174" t="s">
        <v>1710</v>
      </c>
      <c r="L445" s="174" t="s">
        <v>2223</v>
      </c>
      <c r="M445" s="176" t="s">
        <v>2223</v>
      </c>
      <c r="N445" s="177" t="s">
        <v>39</v>
      </c>
      <c r="O445" s="174" t="s">
        <v>427</v>
      </c>
      <c r="P445" s="178"/>
      <c r="Q445" s="178"/>
      <c r="R445" s="178"/>
      <c r="S445" s="178" t="s">
        <v>1713</v>
      </c>
      <c r="T445" s="178"/>
      <c r="U445" s="178"/>
      <c r="V445" s="178"/>
      <c r="W445" s="178"/>
      <c r="X445" s="178"/>
    </row>
    <row r="446" spans="1:24">
      <c r="A446" s="173">
        <v>682</v>
      </c>
      <c r="B446" s="174" t="s">
        <v>422</v>
      </c>
      <c r="C446" s="175" t="s">
        <v>423</v>
      </c>
      <c r="D446" s="157" t="s">
        <v>20</v>
      </c>
      <c r="E446" s="174" t="s">
        <v>1949</v>
      </c>
      <c r="F446" s="174" t="s">
        <v>1576</v>
      </c>
      <c r="G446" s="174">
        <v>2000</v>
      </c>
      <c r="H446" s="161">
        <v>46.729553000000003</v>
      </c>
      <c r="I446" s="161">
        <v>-94.685899800000001</v>
      </c>
      <c r="J446" s="174" t="s">
        <v>49</v>
      </c>
      <c r="K446" s="174" t="s">
        <v>1710</v>
      </c>
      <c r="L446" s="174" t="s">
        <v>2224</v>
      </c>
      <c r="M446" s="176" t="s">
        <v>2224</v>
      </c>
      <c r="N446" s="177" t="s">
        <v>39</v>
      </c>
      <c r="O446" s="174" t="s">
        <v>427</v>
      </c>
      <c r="P446" s="178"/>
      <c r="Q446" s="178"/>
      <c r="R446" s="178"/>
      <c r="S446" s="178" t="s">
        <v>1713</v>
      </c>
      <c r="T446" s="178"/>
      <c r="U446" s="178"/>
      <c r="V446" s="178"/>
      <c r="W446" s="178"/>
      <c r="X446" s="178"/>
    </row>
    <row r="447" spans="1:24">
      <c r="A447" s="173">
        <v>683</v>
      </c>
      <c r="B447" s="174" t="s">
        <v>422</v>
      </c>
      <c r="C447" s="175" t="s">
        <v>423</v>
      </c>
      <c r="D447" s="157" t="s">
        <v>20</v>
      </c>
      <c r="E447" s="174" t="s">
        <v>1949</v>
      </c>
      <c r="F447" s="174" t="s">
        <v>1576</v>
      </c>
      <c r="G447" s="174">
        <v>2000</v>
      </c>
      <c r="H447" s="161">
        <v>46.729553000000003</v>
      </c>
      <c r="I447" s="161">
        <v>-94.685899800000001</v>
      </c>
      <c r="J447" s="174" t="s">
        <v>49</v>
      </c>
      <c r="K447" s="174" t="s">
        <v>1710</v>
      </c>
      <c r="L447" s="174" t="s">
        <v>2225</v>
      </c>
      <c r="M447" s="176" t="s">
        <v>2225</v>
      </c>
      <c r="N447" s="177" t="s">
        <v>39</v>
      </c>
      <c r="O447" s="174" t="s">
        <v>427</v>
      </c>
      <c r="P447" s="178"/>
      <c r="Q447" s="178"/>
      <c r="R447" s="178"/>
      <c r="S447" s="178" t="s">
        <v>1713</v>
      </c>
      <c r="T447" s="178"/>
      <c r="U447" s="178"/>
      <c r="V447" s="178"/>
      <c r="W447" s="178"/>
      <c r="X447" s="178"/>
    </row>
    <row r="448" spans="1:24">
      <c r="A448" s="173">
        <v>684</v>
      </c>
      <c r="B448" s="174" t="s">
        <v>422</v>
      </c>
      <c r="C448" s="175" t="s">
        <v>423</v>
      </c>
      <c r="D448" s="157" t="s">
        <v>20</v>
      </c>
      <c r="E448" s="174" t="s">
        <v>1949</v>
      </c>
      <c r="F448" s="174" t="s">
        <v>1576</v>
      </c>
      <c r="G448" s="174">
        <v>2000</v>
      </c>
      <c r="H448" s="161">
        <v>46.729553000000003</v>
      </c>
      <c r="I448" s="161">
        <v>-94.685899800000001</v>
      </c>
      <c r="J448" s="174" t="s">
        <v>49</v>
      </c>
      <c r="K448" s="174" t="s">
        <v>1710</v>
      </c>
      <c r="L448" s="174" t="s">
        <v>2226</v>
      </c>
      <c r="M448" s="176" t="s">
        <v>2226</v>
      </c>
      <c r="N448" s="177" t="s">
        <v>39</v>
      </c>
      <c r="O448" s="174" t="s">
        <v>427</v>
      </c>
      <c r="P448" s="178"/>
      <c r="Q448" s="178"/>
      <c r="R448" s="178"/>
      <c r="S448" s="178" t="s">
        <v>1713</v>
      </c>
      <c r="T448" s="178"/>
      <c r="U448" s="178"/>
      <c r="V448" s="178"/>
      <c r="W448" s="178"/>
      <c r="X448" s="178"/>
    </row>
    <row r="449" spans="1:24">
      <c r="A449" s="173">
        <v>421</v>
      </c>
      <c r="B449" s="174" t="s">
        <v>19</v>
      </c>
      <c r="C449" s="175" t="s">
        <v>423</v>
      </c>
      <c r="D449" s="157" t="s">
        <v>20</v>
      </c>
      <c r="E449" s="174" t="s">
        <v>2227</v>
      </c>
      <c r="F449" s="174" t="s">
        <v>1576</v>
      </c>
      <c r="G449" s="174">
        <v>2000</v>
      </c>
      <c r="H449" s="161">
        <v>47.551492600000003</v>
      </c>
      <c r="I449" s="161">
        <v>-101.0020119</v>
      </c>
      <c r="J449" s="174" t="s">
        <v>49</v>
      </c>
      <c r="K449" s="174" t="s">
        <v>1710</v>
      </c>
      <c r="L449" s="174" t="s">
        <v>2228</v>
      </c>
      <c r="M449" s="176" t="s">
        <v>2228</v>
      </c>
      <c r="N449" s="174" t="s">
        <v>29</v>
      </c>
      <c r="O449" s="174" t="s">
        <v>427</v>
      </c>
      <c r="P449" s="178"/>
      <c r="Q449" s="178"/>
      <c r="R449" s="178"/>
      <c r="S449" s="178" t="s">
        <v>1713</v>
      </c>
      <c r="T449" s="178"/>
      <c r="U449" s="178"/>
      <c r="V449" s="178"/>
      <c r="W449" s="178"/>
      <c r="X449" s="178"/>
    </row>
    <row r="450" spans="1:24">
      <c r="A450" s="173">
        <v>422</v>
      </c>
      <c r="B450" s="174" t="s">
        <v>19</v>
      </c>
      <c r="C450" s="175" t="s">
        <v>423</v>
      </c>
      <c r="D450" s="157" t="s">
        <v>20</v>
      </c>
      <c r="E450" s="174" t="s">
        <v>2227</v>
      </c>
      <c r="F450" s="174" t="s">
        <v>1576</v>
      </c>
      <c r="G450" s="174">
        <v>2000</v>
      </c>
      <c r="H450" s="161">
        <v>47.551492600000003</v>
      </c>
      <c r="I450" s="161">
        <v>-101.0020119</v>
      </c>
      <c r="J450" s="174" t="s">
        <v>49</v>
      </c>
      <c r="K450" s="174" t="s">
        <v>1710</v>
      </c>
      <c r="L450" s="174" t="s">
        <v>2229</v>
      </c>
      <c r="M450" s="176" t="s">
        <v>2229</v>
      </c>
      <c r="N450" s="174" t="s">
        <v>29</v>
      </c>
      <c r="O450" s="174" t="s">
        <v>427</v>
      </c>
      <c r="P450" s="178"/>
      <c r="Q450" s="178"/>
      <c r="R450" s="178"/>
      <c r="S450" s="178" t="s">
        <v>1713</v>
      </c>
      <c r="T450" s="178"/>
      <c r="U450" s="178"/>
      <c r="V450" s="178"/>
      <c r="W450" s="178"/>
      <c r="X450" s="178"/>
    </row>
    <row r="451" spans="1:24">
      <c r="A451" s="173">
        <v>423</v>
      </c>
      <c r="B451" s="174" t="s">
        <v>19</v>
      </c>
      <c r="C451" s="175" t="s">
        <v>423</v>
      </c>
      <c r="D451" s="157" t="s">
        <v>20</v>
      </c>
      <c r="E451" s="174" t="s">
        <v>2227</v>
      </c>
      <c r="F451" s="174" t="s">
        <v>1576</v>
      </c>
      <c r="G451" s="174">
        <v>2000</v>
      </c>
      <c r="H451" s="161">
        <v>47.551492600000003</v>
      </c>
      <c r="I451" s="161">
        <v>-101.0020119</v>
      </c>
      <c r="J451" s="174" t="s">
        <v>49</v>
      </c>
      <c r="K451" s="174" t="s">
        <v>1710</v>
      </c>
      <c r="L451" s="174" t="s">
        <v>2230</v>
      </c>
      <c r="M451" s="176" t="s">
        <v>2230</v>
      </c>
      <c r="N451" s="174" t="s">
        <v>29</v>
      </c>
      <c r="O451" s="174" t="s">
        <v>427</v>
      </c>
      <c r="P451" s="178"/>
      <c r="Q451" s="178"/>
      <c r="R451" s="178"/>
      <c r="S451" s="178" t="s">
        <v>1713</v>
      </c>
      <c r="T451" s="178"/>
      <c r="U451" s="178"/>
      <c r="V451" s="178"/>
      <c r="W451" s="178"/>
      <c r="X451" s="178"/>
    </row>
    <row r="452" spans="1:24">
      <c r="A452" s="173">
        <v>424</v>
      </c>
      <c r="B452" s="174" t="s">
        <v>19</v>
      </c>
      <c r="C452" s="175" t="s">
        <v>423</v>
      </c>
      <c r="D452" s="157" t="s">
        <v>20</v>
      </c>
      <c r="E452" s="174" t="s">
        <v>2227</v>
      </c>
      <c r="F452" s="174" t="s">
        <v>1576</v>
      </c>
      <c r="G452" s="174">
        <v>2000</v>
      </c>
      <c r="H452" s="161">
        <v>47.551492600000003</v>
      </c>
      <c r="I452" s="161">
        <v>-101.0020119</v>
      </c>
      <c r="J452" s="174" t="s">
        <v>49</v>
      </c>
      <c r="K452" s="174" t="s">
        <v>1710</v>
      </c>
      <c r="L452" s="174" t="s">
        <v>2231</v>
      </c>
      <c r="M452" s="176" t="s">
        <v>2231</v>
      </c>
      <c r="N452" s="174" t="s">
        <v>29</v>
      </c>
      <c r="O452" s="174" t="s">
        <v>427</v>
      </c>
      <c r="P452" s="178"/>
      <c r="Q452" s="178"/>
      <c r="R452" s="178"/>
      <c r="S452" s="178" t="s">
        <v>1713</v>
      </c>
      <c r="T452" s="178"/>
      <c r="U452" s="178"/>
      <c r="V452" s="178"/>
      <c r="W452" s="178"/>
      <c r="X452" s="178"/>
    </row>
    <row r="453" spans="1:24">
      <c r="A453" s="173">
        <v>425</v>
      </c>
      <c r="B453" s="174" t="s">
        <v>19</v>
      </c>
      <c r="C453" s="175" t="s">
        <v>423</v>
      </c>
      <c r="D453" s="157" t="s">
        <v>20</v>
      </c>
      <c r="E453" s="174" t="s">
        <v>2227</v>
      </c>
      <c r="F453" s="174" t="s">
        <v>1576</v>
      </c>
      <c r="G453" s="174">
        <v>2000</v>
      </c>
      <c r="H453" s="161">
        <v>47.551492600000003</v>
      </c>
      <c r="I453" s="161">
        <v>-101.0020119</v>
      </c>
      <c r="J453" s="174" t="s">
        <v>49</v>
      </c>
      <c r="K453" s="174" t="s">
        <v>1710</v>
      </c>
      <c r="L453" s="174" t="s">
        <v>2232</v>
      </c>
      <c r="M453" s="180" t="s">
        <v>2233</v>
      </c>
      <c r="N453" s="174" t="s">
        <v>29</v>
      </c>
      <c r="O453" s="174" t="s">
        <v>427</v>
      </c>
      <c r="P453" s="178"/>
      <c r="Q453" s="178"/>
      <c r="R453" s="178"/>
      <c r="S453" s="178" t="s">
        <v>1713</v>
      </c>
      <c r="T453" s="178"/>
      <c r="U453" s="178"/>
      <c r="V453" s="178"/>
      <c r="W453" s="178"/>
      <c r="X453" s="178"/>
    </row>
    <row r="454" spans="1:24">
      <c r="A454" s="173">
        <v>426</v>
      </c>
      <c r="B454" s="174" t="s">
        <v>19</v>
      </c>
      <c r="C454" s="175" t="s">
        <v>423</v>
      </c>
      <c r="D454" s="157" t="s">
        <v>20</v>
      </c>
      <c r="E454" s="174" t="s">
        <v>2227</v>
      </c>
      <c r="F454" s="174" t="s">
        <v>1576</v>
      </c>
      <c r="G454" s="174">
        <v>2000</v>
      </c>
      <c r="H454" s="161">
        <v>47.551492600000003</v>
      </c>
      <c r="I454" s="161">
        <v>-101.0020119</v>
      </c>
      <c r="J454" s="174" t="s">
        <v>49</v>
      </c>
      <c r="K454" s="174" t="s">
        <v>1710</v>
      </c>
      <c r="L454" s="174" t="s">
        <v>2234</v>
      </c>
      <c r="M454" s="176" t="s">
        <v>2234</v>
      </c>
      <c r="N454" s="174" t="s">
        <v>29</v>
      </c>
      <c r="O454" s="174" t="s">
        <v>427</v>
      </c>
      <c r="P454" s="178"/>
      <c r="Q454" s="178"/>
      <c r="R454" s="178"/>
      <c r="S454" s="178" t="s">
        <v>1713</v>
      </c>
      <c r="T454" s="178"/>
      <c r="U454" s="178"/>
      <c r="V454" s="178"/>
      <c r="W454" s="178"/>
      <c r="X454" s="178"/>
    </row>
    <row r="455" spans="1:24">
      <c r="A455" s="173">
        <v>427</v>
      </c>
      <c r="B455" s="174" t="s">
        <v>19</v>
      </c>
      <c r="C455" s="175" t="s">
        <v>423</v>
      </c>
      <c r="D455" s="157" t="s">
        <v>20</v>
      </c>
      <c r="E455" s="174" t="s">
        <v>2227</v>
      </c>
      <c r="F455" s="174" t="s">
        <v>1576</v>
      </c>
      <c r="G455" s="174">
        <v>2000</v>
      </c>
      <c r="H455" s="161">
        <v>47.551492600000003</v>
      </c>
      <c r="I455" s="161">
        <v>-101.0020119</v>
      </c>
      <c r="J455" s="174" t="s">
        <v>49</v>
      </c>
      <c r="K455" s="174" t="s">
        <v>1710</v>
      </c>
      <c r="L455" s="174" t="s">
        <v>2235</v>
      </c>
      <c r="M455" s="176" t="s">
        <v>2235</v>
      </c>
      <c r="N455" s="174" t="s">
        <v>29</v>
      </c>
      <c r="O455" s="174" t="s">
        <v>427</v>
      </c>
      <c r="P455" s="178"/>
      <c r="Q455" s="178"/>
      <c r="R455" s="178"/>
      <c r="S455" s="178" t="s">
        <v>1713</v>
      </c>
      <c r="T455" s="178"/>
      <c r="U455" s="178"/>
      <c r="V455" s="178"/>
      <c r="W455" s="178"/>
      <c r="X455" s="178"/>
    </row>
    <row r="456" spans="1:24">
      <c r="A456" s="173">
        <v>428</v>
      </c>
      <c r="B456" s="174" t="s">
        <v>19</v>
      </c>
      <c r="C456" s="175" t="s">
        <v>423</v>
      </c>
      <c r="D456" s="157" t="s">
        <v>20</v>
      </c>
      <c r="E456" s="174" t="s">
        <v>2227</v>
      </c>
      <c r="F456" s="174" t="s">
        <v>1576</v>
      </c>
      <c r="G456" s="174">
        <v>2000</v>
      </c>
      <c r="H456" s="161">
        <v>47.551492600000003</v>
      </c>
      <c r="I456" s="161">
        <v>-101.0020119</v>
      </c>
      <c r="J456" s="174" t="s">
        <v>49</v>
      </c>
      <c r="K456" s="174" t="s">
        <v>1710</v>
      </c>
      <c r="L456" s="174" t="s">
        <v>2236</v>
      </c>
      <c r="M456" s="176" t="s">
        <v>2236</v>
      </c>
      <c r="N456" s="174" t="s">
        <v>29</v>
      </c>
      <c r="O456" s="174" t="s">
        <v>427</v>
      </c>
      <c r="P456" s="178"/>
      <c r="Q456" s="178"/>
      <c r="R456" s="178"/>
      <c r="S456" s="178" t="s">
        <v>1713</v>
      </c>
      <c r="T456" s="178"/>
      <c r="U456" s="178"/>
      <c r="V456" s="178"/>
      <c r="W456" s="178"/>
      <c r="X456" s="178"/>
    </row>
    <row r="457" spans="1:24">
      <c r="A457" s="173">
        <v>429</v>
      </c>
      <c r="B457" s="174" t="s">
        <v>19</v>
      </c>
      <c r="C457" s="175" t="s">
        <v>423</v>
      </c>
      <c r="D457" s="157" t="s">
        <v>20</v>
      </c>
      <c r="E457" s="174" t="s">
        <v>2227</v>
      </c>
      <c r="F457" s="174" t="s">
        <v>1576</v>
      </c>
      <c r="G457" s="174">
        <v>2000</v>
      </c>
      <c r="H457" s="161">
        <v>47.551492600000003</v>
      </c>
      <c r="I457" s="161">
        <v>-101.0020119</v>
      </c>
      <c r="J457" s="174" t="s">
        <v>49</v>
      </c>
      <c r="K457" s="174" t="s">
        <v>1710</v>
      </c>
      <c r="L457" s="174" t="s">
        <v>2237</v>
      </c>
      <c r="M457" s="176" t="s">
        <v>2237</v>
      </c>
      <c r="N457" s="174" t="s">
        <v>29</v>
      </c>
      <c r="O457" s="174" t="s">
        <v>427</v>
      </c>
      <c r="P457" s="178"/>
      <c r="Q457" s="178"/>
      <c r="R457" s="178"/>
      <c r="S457" s="178" t="s">
        <v>1713</v>
      </c>
      <c r="T457" s="178"/>
      <c r="U457" s="178"/>
      <c r="V457" s="178"/>
      <c r="W457" s="178"/>
      <c r="X457" s="178"/>
    </row>
    <row r="458" spans="1:24">
      <c r="A458" s="173">
        <v>430</v>
      </c>
      <c r="B458" s="174" t="s">
        <v>19</v>
      </c>
      <c r="C458" s="175" t="s">
        <v>423</v>
      </c>
      <c r="D458" s="157" t="s">
        <v>20</v>
      </c>
      <c r="E458" s="174" t="s">
        <v>2227</v>
      </c>
      <c r="F458" s="174" t="s">
        <v>1576</v>
      </c>
      <c r="G458" s="174">
        <v>2000</v>
      </c>
      <c r="H458" s="161">
        <v>47.551492600000003</v>
      </c>
      <c r="I458" s="161">
        <v>-101.0020119</v>
      </c>
      <c r="J458" s="174" t="s">
        <v>49</v>
      </c>
      <c r="K458" s="174" t="s">
        <v>1710</v>
      </c>
      <c r="L458" s="174" t="s">
        <v>2238</v>
      </c>
      <c r="M458" s="176" t="s">
        <v>2238</v>
      </c>
      <c r="N458" s="174" t="s">
        <v>29</v>
      </c>
      <c r="O458" s="174" t="s">
        <v>427</v>
      </c>
      <c r="P458" s="178"/>
      <c r="Q458" s="178"/>
      <c r="R458" s="178"/>
      <c r="S458" s="178" t="s">
        <v>1713</v>
      </c>
      <c r="T458" s="178"/>
      <c r="U458" s="178"/>
      <c r="V458" s="178"/>
      <c r="W458" s="178"/>
      <c r="X458" s="178"/>
    </row>
    <row r="459" spans="1:24">
      <c r="A459" s="173">
        <v>431</v>
      </c>
      <c r="B459" s="174" t="s">
        <v>19</v>
      </c>
      <c r="C459" s="175" t="s">
        <v>423</v>
      </c>
      <c r="D459" s="157" t="s">
        <v>20</v>
      </c>
      <c r="E459" s="174" t="s">
        <v>2227</v>
      </c>
      <c r="F459" s="174" t="s">
        <v>1576</v>
      </c>
      <c r="G459" s="174">
        <v>2000</v>
      </c>
      <c r="H459" s="161">
        <v>47.551492600000003</v>
      </c>
      <c r="I459" s="161">
        <v>-101.0020119</v>
      </c>
      <c r="J459" s="174" t="s">
        <v>49</v>
      </c>
      <c r="K459" s="174" t="s">
        <v>1710</v>
      </c>
      <c r="L459" s="174" t="s">
        <v>2239</v>
      </c>
      <c r="M459" s="176" t="s">
        <v>2239</v>
      </c>
      <c r="N459" s="174" t="s">
        <v>29</v>
      </c>
      <c r="O459" s="174" t="s">
        <v>427</v>
      </c>
      <c r="P459" s="178"/>
      <c r="Q459" s="178"/>
      <c r="R459" s="178"/>
      <c r="S459" s="178" t="s">
        <v>1713</v>
      </c>
      <c r="T459" s="178"/>
      <c r="U459" s="178"/>
      <c r="V459" s="178"/>
      <c r="W459" s="178"/>
      <c r="X459" s="178"/>
    </row>
    <row r="460" spans="1:24">
      <c r="A460" s="173">
        <v>432</v>
      </c>
      <c r="B460" s="174" t="s">
        <v>19</v>
      </c>
      <c r="C460" s="175" t="s">
        <v>423</v>
      </c>
      <c r="D460" s="157" t="s">
        <v>20</v>
      </c>
      <c r="E460" s="174" t="s">
        <v>2227</v>
      </c>
      <c r="F460" s="174" t="s">
        <v>1576</v>
      </c>
      <c r="G460" s="174">
        <v>2000</v>
      </c>
      <c r="H460" s="161">
        <v>47.551492600000003</v>
      </c>
      <c r="I460" s="161">
        <v>-101.0020119</v>
      </c>
      <c r="J460" s="174" t="s">
        <v>49</v>
      </c>
      <c r="K460" s="174" t="s">
        <v>1710</v>
      </c>
      <c r="L460" s="174" t="s">
        <v>2240</v>
      </c>
      <c r="M460" s="180" t="s">
        <v>2241</v>
      </c>
      <c r="N460" s="174" t="s">
        <v>29</v>
      </c>
      <c r="O460" s="174" t="s">
        <v>427</v>
      </c>
      <c r="P460" s="178"/>
      <c r="Q460" s="178"/>
      <c r="R460" s="178"/>
      <c r="S460" s="178" t="s">
        <v>1713</v>
      </c>
      <c r="T460" s="178"/>
      <c r="U460" s="178"/>
      <c r="V460" s="178"/>
      <c r="W460" s="178"/>
      <c r="X460" s="178"/>
    </row>
    <row r="461" spans="1:24">
      <c r="A461" s="173">
        <v>433</v>
      </c>
      <c r="B461" s="174" t="s">
        <v>19</v>
      </c>
      <c r="C461" s="175" t="s">
        <v>423</v>
      </c>
      <c r="D461" s="157" t="s">
        <v>20</v>
      </c>
      <c r="E461" s="174" t="s">
        <v>2227</v>
      </c>
      <c r="F461" s="174" t="s">
        <v>1576</v>
      </c>
      <c r="G461" s="174">
        <v>2000</v>
      </c>
      <c r="H461" s="161">
        <v>47.551492600000003</v>
      </c>
      <c r="I461" s="161">
        <v>-101.0020119</v>
      </c>
      <c r="J461" s="174" t="s">
        <v>49</v>
      </c>
      <c r="K461" s="174" t="s">
        <v>1710</v>
      </c>
      <c r="L461" s="174" t="s">
        <v>2242</v>
      </c>
      <c r="M461" s="176" t="s">
        <v>2242</v>
      </c>
      <c r="N461" s="174" t="s">
        <v>29</v>
      </c>
      <c r="O461" s="174" t="s">
        <v>427</v>
      </c>
      <c r="P461" s="178"/>
      <c r="Q461" s="178"/>
      <c r="R461" s="178"/>
      <c r="S461" s="178" t="s">
        <v>1713</v>
      </c>
      <c r="T461" s="178"/>
      <c r="U461" s="178"/>
      <c r="V461" s="178"/>
      <c r="W461" s="178"/>
      <c r="X461" s="178"/>
    </row>
    <row r="462" spans="1:24">
      <c r="A462" s="173">
        <v>434</v>
      </c>
      <c r="B462" s="174" t="s">
        <v>19</v>
      </c>
      <c r="C462" s="175" t="s">
        <v>423</v>
      </c>
      <c r="D462" s="157" t="s">
        <v>20</v>
      </c>
      <c r="E462" s="174" t="s">
        <v>2227</v>
      </c>
      <c r="F462" s="174" t="s">
        <v>1576</v>
      </c>
      <c r="G462" s="174">
        <v>2000</v>
      </c>
      <c r="H462" s="161">
        <v>47.551492600000003</v>
      </c>
      <c r="I462" s="161">
        <v>-101.0020119</v>
      </c>
      <c r="J462" s="174" t="s">
        <v>49</v>
      </c>
      <c r="K462" s="174" t="s">
        <v>1710</v>
      </c>
      <c r="L462" s="174" t="s">
        <v>2243</v>
      </c>
      <c r="M462" s="176" t="s">
        <v>2243</v>
      </c>
      <c r="N462" s="174" t="s">
        <v>29</v>
      </c>
      <c r="O462" s="174" t="s">
        <v>427</v>
      </c>
      <c r="P462" s="178"/>
      <c r="Q462" s="178"/>
      <c r="R462" s="178"/>
      <c r="S462" s="178" t="s">
        <v>1713</v>
      </c>
      <c r="T462" s="178"/>
      <c r="U462" s="178"/>
      <c r="V462" s="178"/>
      <c r="W462" s="178"/>
      <c r="X462" s="178"/>
    </row>
    <row r="463" spans="1:24">
      <c r="A463" s="173">
        <v>435</v>
      </c>
      <c r="B463" s="174" t="s">
        <v>19</v>
      </c>
      <c r="C463" s="175" t="s">
        <v>423</v>
      </c>
      <c r="D463" s="157" t="s">
        <v>20</v>
      </c>
      <c r="E463" s="174" t="s">
        <v>2227</v>
      </c>
      <c r="F463" s="174" t="s">
        <v>1576</v>
      </c>
      <c r="G463" s="174">
        <v>2000</v>
      </c>
      <c r="H463" s="161">
        <v>47.551492600000003</v>
      </c>
      <c r="I463" s="161">
        <v>-101.0020119</v>
      </c>
      <c r="J463" s="174" t="s">
        <v>49</v>
      </c>
      <c r="K463" s="174" t="s">
        <v>1710</v>
      </c>
      <c r="L463" s="174" t="s">
        <v>2244</v>
      </c>
      <c r="M463" s="176" t="s">
        <v>2244</v>
      </c>
      <c r="N463" s="174" t="s">
        <v>29</v>
      </c>
      <c r="O463" s="174" t="s">
        <v>427</v>
      </c>
      <c r="P463" s="178"/>
      <c r="Q463" s="178"/>
      <c r="R463" s="178"/>
      <c r="S463" s="178" t="s">
        <v>1713</v>
      </c>
      <c r="T463" s="178"/>
      <c r="U463" s="178"/>
      <c r="V463" s="178"/>
      <c r="W463" s="178"/>
      <c r="X463" s="178"/>
    </row>
    <row r="464" spans="1:24">
      <c r="A464" s="173">
        <v>436</v>
      </c>
      <c r="B464" s="174" t="s">
        <v>19</v>
      </c>
      <c r="C464" s="175" t="s">
        <v>423</v>
      </c>
      <c r="D464" s="157" t="s">
        <v>20</v>
      </c>
      <c r="E464" s="174" t="s">
        <v>2227</v>
      </c>
      <c r="F464" s="174" t="s">
        <v>1576</v>
      </c>
      <c r="G464" s="174">
        <v>2000</v>
      </c>
      <c r="H464" s="161">
        <v>47.551492600000003</v>
      </c>
      <c r="I464" s="161">
        <v>-101.0020119</v>
      </c>
      <c r="J464" s="174" t="s">
        <v>49</v>
      </c>
      <c r="K464" s="174" t="s">
        <v>1710</v>
      </c>
      <c r="L464" s="174" t="s">
        <v>2245</v>
      </c>
      <c r="M464" s="176" t="s">
        <v>2245</v>
      </c>
      <c r="N464" s="174" t="s">
        <v>29</v>
      </c>
      <c r="O464" s="174" t="s">
        <v>427</v>
      </c>
      <c r="P464" s="178"/>
      <c r="Q464" s="178"/>
      <c r="R464" s="178"/>
      <c r="S464" s="178" t="s">
        <v>1713</v>
      </c>
      <c r="T464" s="178"/>
      <c r="U464" s="178"/>
      <c r="V464" s="178"/>
      <c r="W464" s="178"/>
      <c r="X464" s="178"/>
    </row>
    <row r="465" spans="1:24">
      <c r="A465" s="173">
        <v>437</v>
      </c>
      <c r="B465" s="174" t="s">
        <v>19</v>
      </c>
      <c r="C465" s="175" t="s">
        <v>423</v>
      </c>
      <c r="D465" s="157" t="s">
        <v>20</v>
      </c>
      <c r="E465" s="174" t="s">
        <v>2227</v>
      </c>
      <c r="F465" s="174" t="s">
        <v>1576</v>
      </c>
      <c r="G465" s="174">
        <v>2000</v>
      </c>
      <c r="H465" s="161">
        <v>47.551492600000003</v>
      </c>
      <c r="I465" s="161">
        <v>-101.0020119</v>
      </c>
      <c r="J465" s="174" t="s">
        <v>49</v>
      </c>
      <c r="K465" s="174" t="s">
        <v>1710</v>
      </c>
      <c r="L465" s="174" t="s">
        <v>2246</v>
      </c>
      <c r="M465" s="176" t="s">
        <v>2246</v>
      </c>
      <c r="N465" s="174" t="s">
        <v>29</v>
      </c>
      <c r="O465" s="174" t="s">
        <v>427</v>
      </c>
      <c r="P465" s="178"/>
      <c r="Q465" s="178"/>
      <c r="R465" s="178"/>
      <c r="S465" s="178" t="s">
        <v>1713</v>
      </c>
      <c r="T465" s="178"/>
      <c r="U465" s="178"/>
      <c r="V465" s="178"/>
      <c r="W465" s="178"/>
      <c r="X465" s="178"/>
    </row>
    <row r="466" spans="1:24">
      <c r="A466" s="173">
        <v>438</v>
      </c>
      <c r="B466" s="174" t="s">
        <v>19</v>
      </c>
      <c r="C466" s="175" t="s">
        <v>423</v>
      </c>
      <c r="D466" s="157" t="s">
        <v>20</v>
      </c>
      <c r="E466" s="174" t="s">
        <v>2227</v>
      </c>
      <c r="F466" s="174" t="s">
        <v>1576</v>
      </c>
      <c r="G466" s="174">
        <v>2000</v>
      </c>
      <c r="H466" s="161">
        <v>47.551492600000003</v>
      </c>
      <c r="I466" s="161">
        <v>-101.0020119</v>
      </c>
      <c r="J466" s="174" t="s">
        <v>49</v>
      </c>
      <c r="K466" s="174" t="s">
        <v>1710</v>
      </c>
      <c r="L466" s="174" t="s">
        <v>2247</v>
      </c>
      <c r="M466" s="176" t="s">
        <v>2247</v>
      </c>
      <c r="N466" s="174" t="s">
        <v>29</v>
      </c>
      <c r="O466" s="174" t="s">
        <v>427</v>
      </c>
      <c r="P466" s="178"/>
      <c r="Q466" s="178"/>
      <c r="R466" s="178"/>
      <c r="S466" s="178" t="s">
        <v>1713</v>
      </c>
      <c r="T466" s="178"/>
      <c r="U466" s="178"/>
      <c r="V466" s="178"/>
      <c r="W466" s="178"/>
      <c r="X466" s="178"/>
    </row>
    <row r="467" spans="1:24">
      <c r="A467" s="173">
        <v>439</v>
      </c>
      <c r="B467" s="174" t="s">
        <v>19</v>
      </c>
      <c r="C467" s="175" t="s">
        <v>423</v>
      </c>
      <c r="D467" s="157" t="s">
        <v>20</v>
      </c>
      <c r="E467" s="174" t="s">
        <v>2227</v>
      </c>
      <c r="F467" s="174" t="s">
        <v>1576</v>
      </c>
      <c r="G467" s="174">
        <v>2000</v>
      </c>
      <c r="H467" s="161">
        <v>47.551492600000003</v>
      </c>
      <c r="I467" s="161">
        <v>-101.0020119</v>
      </c>
      <c r="J467" s="174" t="s">
        <v>49</v>
      </c>
      <c r="K467" s="174" t="s">
        <v>1710</v>
      </c>
      <c r="L467" s="174" t="s">
        <v>2248</v>
      </c>
      <c r="M467" s="176" t="s">
        <v>2248</v>
      </c>
      <c r="N467" s="174" t="s">
        <v>29</v>
      </c>
      <c r="O467" s="174" t="s">
        <v>427</v>
      </c>
      <c r="P467" s="178"/>
      <c r="Q467" s="178"/>
      <c r="R467" s="178"/>
      <c r="S467" s="178" t="s">
        <v>1713</v>
      </c>
      <c r="T467" s="178"/>
      <c r="U467" s="178"/>
      <c r="V467" s="178"/>
      <c r="W467" s="178"/>
      <c r="X467" s="178"/>
    </row>
    <row r="468" spans="1:24">
      <c r="A468" s="173">
        <v>440</v>
      </c>
      <c r="B468" s="174" t="s">
        <v>422</v>
      </c>
      <c r="C468" s="175" t="s">
        <v>423</v>
      </c>
      <c r="D468" s="174" t="s">
        <v>2007</v>
      </c>
      <c r="E468" s="174" t="s">
        <v>2227</v>
      </c>
      <c r="F468" s="174" t="s">
        <v>1576</v>
      </c>
      <c r="G468" s="174">
        <v>1999</v>
      </c>
      <c r="H468" s="161">
        <v>47.551492600000003</v>
      </c>
      <c r="I468" s="161">
        <v>-101.0020119</v>
      </c>
      <c r="J468" s="174" t="s">
        <v>49</v>
      </c>
      <c r="K468" s="174" t="s">
        <v>1710</v>
      </c>
      <c r="L468" s="174" t="s">
        <v>2249</v>
      </c>
      <c r="M468" s="176" t="s">
        <v>2249</v>
      </c>
      <c r="N468" s="174" t="s">
        <v>29</v>
      </c>
      <c r="O468" s="174" t="s">
        <v>427</v>
      </c>
      <c r="P468" s="178"/>
      <c r="Q468" s="178"/>
      <c r="R468" s="178"/>
      <c r="S468" s="178" t="s">
        <v>1713</v>
      </c>
      <c r="T468" s="178"/>
      <c r="U468" s="178"/>
      <c r="V468" s="178"/>
      <c r="W468" s="178"/>
      <c r="X468" s="178"/>
    </row>
    <row r="469" spans="1:24">
      <c r="A469" s="173">
        <v>441</v>
      </c>
      <c r="B469" s="174" t="s">
        <v>422</v>
      </c>
      <c r="C469" s="175" t="s">
        <v>423</v>
      </c>
      <c r="D469" s="174" t="s">
        <v>2007</v>
      </c>
      <c r="E469" s="174" t="s">
        <v>2227</v>
      </c>
      <c r="F469" s="174" t="s">
        <v>1576</v>
      </c>
      <c r="G469" s="174">
        <v>1999</v>
      </c>
      <c r="H469" s="161">
        <v>47.551492600000003</v>
      </c>
      <c r="I469" s="161">
        <v>-101.0020119</v>
      </c>
      <c r="J469" s="174" t="s">
        <v>49</v>
      </c>
      <c r="K469" s="174" t="s">
        <v>1710</v>
      </c>
      <c r="L469" s="174" t="s">
        <v>2250</v>
      </c>
      <c r="M469" s="176" t="s">
        <v>2250</v>
      </c>
      <c r="N469" s="174" t="s">
        <v>29</v>
      </c>
      <c r="O469" s="174" t="s">
        <v>427</v>
      </c>
      <c r="P469" s="178"/>
      <c r="Q469" s="178"/>
      <c r="R469" s="178"/>
      <c r="S469" s="178" t="s">
        <v>1713</v>
      </c>
      <c r="T469" s="178"/>
      <c r="U469" s="178"/>
      <c r="V469" s="178"/>
      <c r="W469" s="178"/>
      <c r="X469" s="178"/>
    </row>
    <row r="470" spans="1:24">
      <c r="A470" s="173">
        <v>442</v>
      </c>
      <c r="B470" s="174" t="s">
        <v>422</v>
      </c>
      <c r="C470" s="175" t="s">
        <v>423</v>
      </c>
      <c r="D470" s="157" t="s">
        <v>20</v>
      </c>
      <c r="E470" s="174" t="s">
        <v>2227</v>
      </c>
      <c r="F470" s="174" t="s">
        <v>1576</v>
      </c>
      <c r="G470" s="174">
        <v>2000</v>
      </c>
      <c r="H470" s="161">
        <v>47.551492600000003</v>
      </c>
      <c r="I470" s="161">
        <v>-101.0020119</v>
      </c>
      <c r="J470" s="174" t="s">
        <v>49</v>
      </c>
      <c r="K470" s="174" t="s">
        <v>1710</v>
      </c>
      <c r="L470" s="174" t="s">
        <v>2251</v>
      </c>
      <c r="M470" s="176" t="s">
        <v>2251</v>
      </c>
      <c r="N470" s="174" t="s">
        <v>29</v>
      </c>
      <c r="O470" s="174" t="s">
        <v>427</v>
      </c>
      <c r="P470" s="178"/>
      <c r="Q470" s="178"/>
      <c r="R470" s="178"/>
      <c r="S470" s="178" t="s">
        <v>1713</v>
      </c>
      <c r="T470" s="178"/>
      <c r="U470" s="178"/>
      <c r="V470" s="178"/>
      <c r="W470" s="178"/>
      <c r="X470" s="178"/>
    </row>
    <row r="471" spans="1:24">
      <c r="A471" s="173">
        <v>443</v>
      </c>
      <c r="B471" s="174" t="s">
        <v>422</v>
      </c>
      <c r="C471" s="175" t="s">
        <v>423</v>
      </c>
      <c r="D471" s="157" t="s">
        <v>20</v>
      </c>
      <c r="E471" s="174" t="s">
        <v>2227</v>
      </c>
      <c r="F471" s="174" t="s">
        <v>1576</v>
      </c>
      <c r="G471" s="174">
        <v>2000</v>
      </c>
      <c r="H471" s="161">
        <v>47.551492600000003</v>
      </c>
      <c r="I471" s="161">
        <v>-101.0020119</v>
      </c>
      <c r="J471" s="174" t="s">
        <v>49</v>
      </c>
      <c r="K471" s="174" t="s">
        <v>1710</v>
      </c>
      <c r="L471" s="174" t="s">
        <v>2252</v>
      </c>
      <c r="M471" s="176" t="s">
        <v>2252</v>
      </c>
      <c r="N471" s="174" t="s">
        <v>29</v>
      </c>
      <c r="O471" s="174" t="s">
        <v>427</v>
      </c>
      <c r="P471" s="178"/>
      <c r="Q471" s="178"/>
      <c r="R471" s="178"/>
      <c r="S471" s="178" t="s">
        <v>1713</v>
      </c>
      <c r="T471" s="178"/>
      <c r="U471" s="178"/>
      <c r="V471" s="178"/>
      <c r="W471" s="178"/>
      <c r="X471" s="178"/>
    </row>
    <row r="472" spans="1:24">
      <c r="A472" s="173">
        <v>444</v>
      </c>
      <c r="B472" s="174" t="s">
        <v>422</v>
      </c>
      <c r="C472" s="175" t="s">
        <v>423</v>
      </c>
      <c r="D472" s="157" t="s">
        <v>20</v>
      </c>
      <c r="E472" s="174" t="s">
        <v>2227</v>
      </c>
      <c r="F472" s="174" t="s">
        <v>1576</v>
      </c>
      <c r="G472" s="174">
        <v>2000</v>
      </c>
      <c r="H472" s="161">
        <v>47.551492600000003</v>
      </c>
      <c r="I472" s="161">
        <v>-101.0020119</v>
      </c>
      <c r="J472" s="174" t="s">
        <v>49</v>
      </c>
      <c r="K472" s="174" t="s">
        <v>1710</v>
      </c>
      <c r="L472" s="174" t="s">
        <v>2253</v>
      </c>
      <c r="M472" s="176" t="s">
        <v>2253</v>
      </c>
      <c r="N472" s="174" t="s">
        <v>29</v>
      </c>
      <c r="O472" s="174" t="s">
        <v>427</v>
      </c>
      <c r="P472" s="178"/>
      <c r="Q472" s="178"/>
      <c r="R472" s="178"/>
      <c r="S472" s="178" t="s">
        <v>1713</v>
      </c>
      <c r="T472" s="178"/>
      <c r="U472" s="178"/>
      <c r="V472" s="178"/>
      <c r="W472" s="178"/>
      <c r="X472" s="178"/>
    </row>
    <row r="473" spans="1:24">
      <c r="A473" s="173">
        <v>445</v>
      </c>
      <c r="B473" s="174" t="s">
        <v>422</v>
      </c>
      <c r="C473" s="175" t="s">
        <v>423</v>
      </c>
      <c r="D473" s="157" t="s">
        <v>20</v>
      </c>
      <c r="E473" s="174" t="s">
        <v>2227</v>
      </c>
      <c r="F473" s="174" t="s">
        <v>1576</v>
      </c>
      <c r="G473" s="174">
        <v>2000</v>
      </c>
      <c r="H473" s="161">
        <v>47.551492600000003</v>
      </c>
      <c r="I473" s="161">
        <v>-101.0020119</v>
      </c>
      <c r="J473" s="174" t="s">
        <v>49</v>
      </c>
      <c r="K473" s="174" t="s">
        <v>1710</v>
      </c>
      <c r="L473" s="174" t="s">
        <v>2254</v>
      </c>
      <c r="M473" s="176" t="s">
        <v>2254</v>
      </c>
      <c r="N473" s="174" t="s">
        <v>29</v>
      </c>
      <c r="O473" s="174" t="s">
        <v>427</v>
      </c>
      <c r="P473" s="178"/>
      <c r="Q473" s="178"/>
      <c r="R473" s="178"/>
      <c r="S473" s="178" t="s">
        <v>1713</v>
      </c>
      <c r="T473" s="178"/>
      <c r="U473" s="178"/>
      <c r="V473" s="178"/>
      <c r="W473" s="178"/>
      <c r="X473" s="178"/>
    </row>
    <row r="474" spans="1:24">
      <c r="A474" s="173">
        <v>446</v>
      </c>
      <c r="B474" s="174" t="s">
        <v>422</v>
      </c>
      <c r="C474" s="175" t="s">
        <v>423</v>
      </c>
      <c r="D474" s="157" t="s">
        <v>20</v>
      </c>
      <c r="E474" s="174" t="s">
        <v>2227</v>
      </c>
      <c r="F474" s="174" t="s">
        <v>1576</v>
      </c>
      <c r="G474" s="174">
        <v>2000</v>
      </c>
      <c r="H474" s="161">
        <v>47.551492600000003</v>
      </c>
      <c r="I474" s="161">
        <v>-101.0020119</v>
      </c>
      <c r="J474" s="174" t="s">
        <v>49</v>
      </c>
      <c r="K474" s="174" t="s">
        <v>1710</v>
      </c>
      <c r="L474" s="174" t="s">
        <v>2255</v>
      </c>
      <c r="M474" s="176" t="s">
        <v>2255</v>
      </c>
      <c r="N474" s="174" t="s">
        <v>29</v>
      </c>
      <c r="O474" s="174" t="s">
        <v>427</v>
      </c>
      <c r="P474" s="178"/>
      <c r="Q474" s="178"/>
      <c r="R474" s="178"/>
      <c r="S474" s="178" t="s">
        <v>1713</v>
      </c>
      <c r="T474" s="178"/>
      <c r="U474" s="178"/>
      <c r="V474" s="178"/>
      <c r="W474" s="178"/>
      <c r="X474" s="178"/>
    </row>
    <row r="475" spans="1:24">
      <c r="A475" s="173">
        <v>447</v>
      </c>
      <c r="B475" s="174" t="s">
        <v>422</v>
      </c>
      <c r="C475" s="175" t="s">
        <v>423</v>
      </c>
      <c r="D475" s="157" t="s">
        <v>20</v>
      </c>
      <c r="E475" s="174" t="s">
        <v>2227</v>
      </c>
      <c r="F475" s="174" t="s">
        <v>1576</v>
      </c>
      <c r="G475" s="174">
        <v>2000</v>
      </c>
      <c r="H475" s="161">
        <v>47.551492600000003</v>
      </c>
      <c r="I475" s="161">
        <v>-101.0020119</v>
      </c>
      <c r="J475" s="174" t="s">
        <v>49</v>
      </c>
      <c r="K475" s="174" t="s">
        <v>1710</v>
      </c>
      <c r="L475" s="174" t="s">
        <v>2256</v>
      </c>
      <c r="M475" s="176" t="s">
        <v>2256</v>
      </c>
      <c r="N475" s="174" t="s">
        <v>29</v>
      </c>
      <c r="O475" s="174" t="s">
        <v>427</v>
      </c>
      <c r="P475" s="178"/>
      <c r="Q475" s="178"/>
      <c r="R475" s="178"/>
      <c r="S475" s="178" t="s">
        <v>1713</v>
      </c>
      <c r="T475" s="178"/>
      <c r="U475" s="178"/>
      <c r="V475" s="178"/>
      <c r="W475" s="178"/>
      <c r="X475" s="178"/>
    </row>
    <row r="476" spans="1:24">
      <c r="A476" s="173">
        <v>448</v>
      </c>
      <c r="B476" s="174" t="s">
        <v>422</v>
      </c>
      <c r="C476" s="175" t="s">
        <v>423</v>
      </c>
      <c r="D476" s="157" t="s">
        <v>20</v>
      </c>
      <c r="E476" s="174" t="s">
        <v>2227</v>
      </c>
      <c r="F476" s="174" t="s">
        <v>1576</v>
      </c>
      <c r="G476" s="174">
        <v>2000</v>
      </c>
      <c r="H476" s="161">
        <v>47.551492600000003</v>
      </c>
      <c r="I476" s="161">
        <v>-101.0020119</v>
      </c>
      <c r="J476" s="174" t="s">
        <v>49</v>
      </c>
      <c r="K476" s="174" t="s">
        <v>1710</v>
      </c>
      <c r="L476" s="174" t="s">
        <v>2257</v>
      </c>
      <c r="M476" s="176" t="s">
        <v>2257</v>
      </c>
      <c r="N476" s="174" t="s">
        <v>29</v>
      </c>
      <c r="O476" s="174" t="s">
        <v>427</v>
      </c>
      <c r="P476" s="178"/>
      <c r="Q476" s="178"/>
      <c r="R476" s="178"/>
      <c r="S476" s="178" t="s">
        <v>1713</v>
      </c>
      <c r="T476" s="178"/>
      <c r="U476" s="178"/>
      <c r="V476" s="178"/>
      <c r="W476" s="178"/>
      <c r="X476" s="178"/>
    </row>
    <row r="477" spans="1:24">
      <c r="A477" s="173">
        <v>449</v>
      </c>
      <c r="B477" s="174" t="s">
        <v>422</v>
      </c>
      <c r="C477" s="175" t="s">
        <v>423</v>
      </c>
      <c r="D477" s="157" t="s">
        <v>20</v>
      </c>
      <c r="E477" s="174" t="s">
        <v>2227</v>
      </c>
      <c r="F477" s="174" t="s">
        <v>1576</v>
      </c>
      <c r="G477" s="174">
        <v>2000</v>
      </c>
      <c r="H477" s="161">
        <v>47.551492600000003</v>
      </c>
      <c r="I477" s="161">
        <v>-101.0020119</v>
      </c>
      <c r="J477" s="174" t="s">
        <v>49</v>
      </c>
      <c r="K477" s="174" t="s">
        <v>1710</v>
      </c>
      <c r="L477" s="174" t="s">
        <v>2258</v>
      </c>
      <c r="M477" s="176" t="s">
        <v>2258</v>
      </c>
      <c r="N477" s="174" t="s">
        <v>29</v>
      </c>
      <c r="O477" s="174" t="s">
        <v>427</v>
      </c>
      <c r="P477" s="178"/>
      <c r="Q477" s="178"/>
      <c r="R477" s="178"/>
      <c r="S477" s="178" t="s">
        <v>1713</v>
      </c>
      <c r="T477" s="178"/>
      <c r="U477" s="178"/>
      <c r="V477" s="178"/>
      <c r="W477" s="178"/>
      <c r="X477" s="178"/>
    </row>
    <row r="478" spans="1:24">
      <c r="A478" s="173">
        <v>450</v>
      </c>
      <c r="B478" s="174" t="s">
        <v>422</v>
      </c>
      <c r="C478" s="175" t="s">
        <v>423</v>
      </c>
      <c r="D478" s="157" t="s">
        <v>20</v>
      </c>
      <c r="E478" s="174" t="s">
        <v>2227</v>
      </c>
      <c r="F478" s="174" t="s">
        <v>1576</v>
      </c>
      <c r="G478" s="174">
        <v>2000</v>
      </c>
      <c r="H478" s="161">
        <v>47.551492600000003</v>
      </c>
      <c r="I478" s="161">
        <v>-101.0020119</v>
      </c>
      <c r="J478" s="174" t="s">
        <v>49</v>
      </c>
      <c r="K478" s="174" t="s">
        <v>1710</v>
      </c>
      <c r="L478" s="174" t="s">
        <v>2259</v>
      </c>
      <c r="M478" s="176" t="s">
        <v>2259</v>
      </c>
      <c r="N478" s="174" t="s">
        <v>29</v>
      </c>
      <c r="O478" s="174" t="s">
        <v>427</v>
      </c>
      <c r="P478" s="178"/>
      <c r="Q478" s="178"/>
      <c r="R478" s="178"/>
      <c r="S478" s="178" t="s">
        <v>1713</v>
      </c>
      <c r="T478" s="178"/>
      <c r="U478" s="178"/>
      <c r="V478" s="178"/>
      <c r="W478" s="178"/>
      <c r="X478" s="178"/>
    </row>
    <row r="479" spans="1:24">
      <c r="A479" s="173">
        <v>451</v>
      </c>
      <c r="B479" s="174" t="s">
        <v>422</v>
      </c>
      <c r="C479" s="175" t="s">
        <v>423</v>
      </c>
      <c r="D479" s="157" t="s">
        <v>20</v>
      </c>
      <c r="E479" s="174" t="s">
        <v>2227</v>
      </c>
      <c r="F479" s="174" t="s">
        <v>1576</v>
      </c>
      <c r="G479" s="174">
        <v>2000</v>
      </c>
      <c r="H479" s="161">
        <v>47.551492600000003</v>
      </c>
      <c r="I479" s="161">
        <v>-101.0020119</v>
      </c>
      <c r="J479" s="174" t="s">
        <v>49</v>
      </c>
      <c r="K479" s="174" t="s">
        <v>1710</v>
      </c>
      <c r="L479" s="174" t="s">
        <v>2260</v>
      </c>
      <c r="M479" s="176" t="s">
        <v>2260</v>
      </c>
      <c r="N479" s="174" t="s">
        <v>29</v>
      </c>
      <c r="O479" s="174" t="s">
        <v>427</v>
      </c>
      <c r="P479" s="178"/>
      <c r="Q479" s="178"/>
      <c r="R479" s="178"/>
      <c r="S479" s="178" t="s">
        <v>1713</v>
      </c>
      <c r="T479" s="178"/>
      <c r="U479" s="178"/>
      <c r="V479" s="178"/>
      <c r="W479" s="178"/>
      <c r="X479" s="178"/>
    </row>
    <row r="480" spans="1:24">
      <c r="A480" s="173">
        <v>452</v>
      </c>
      <c r="B480" s="174" t="s">
        <v>422</v>
      </c>
      <c r="C480" s="175" t="s">
        <v>423</v>
      </c>
      <c r="D480" s="157" t="s">
        <v>20</v>
      </c>
      <c r="E480" s="174" t="s">
        <v>2227</v>
      </c>
      <c r="F480" s="174" t="s">
        <v>1576</v>
      </c>
      <c r="G480" s="174">
        <v>2000</v>
      </c>
      <c r="H480" s="161">
        <v>47.551492600000003</v>
      </c>
      <c r="I480" s="161">
        <v>-101.0020119</v>
      </c>
      <c r="J480" s="174" t="s">
        <v>49</v>
      </c>
      <c r="K480" s="174" t="s">
        <v>1710</v>
      </c>
      <c r="L480" s="174" t="s">
        <v>2261</v>
      </c>
      <c r="M480" s="176" t="s">
        <v>2261</v>
      </c>
      <c r="N480" s="174" t="s">
        <v>29</v>
      </c>
      <c r="O480" s="174" t="s">
        <v>427</v>
      </c>
      <c r="P480" s="178"/>
      <c r="Q480" s="178"/>
      <c r="R480" s="178"/>
      <c r="S480" s="178" t="s">
        <v>1713</v>
      </c>
      <c r="T480" s="178"/>
      <c r="U480" s="178"/>
      <c r="V480" s="178"/>
      <c r="W480" s="178"/>
      <c r="X480" s="178"/>
    </row>
    <row r="481" spans="1:24">
      <c r="A481" s="173">
        <v>453</v>
      </c>
      <c r="B481" s="174" t="s">
        <v>422</v>
      </c>
      <c r="C481" s="175" t="s">
        <v>423</v>
      </c>
      <c r="D481" s="157" t="s">
        <v>20</v>
      </c>
      <c r="E481" s="174" t="s">
        <v>2227</v>
      </c>
      <c r="F481" s="174" t="s">
        <v>1576</v>
      </c>
      <c r="G481" s="174">
        <v>2000</v>
      </c>
      <c r="H481" s="161">
        <v>47.551492600000003</v>
      </c>
      <c r="I481" s="161">
        <v>-101.0020119</v>
      </c>
      <c r="J481" s="174" t="s">
        <v>49</v>
      </c>
      <c r="K481" s="174" t="s">
        <v>1710</v>
      </c>
      <c r="L481" s="174" t="s">
        <v>2262</v>
      </c>
      <c r="M481" s="176" t="s">
        <v>2262</v>
      </c>
      <c r="N481" s="174" t="s">
        <v>29</v>
      </c>
      <c r="O481" s="174" t="s">
        <v>427</v>
      </c>
      <c r="P481" s="178"/>
      <c r="Q481" s="178"/>
      <c r="R481" s="178"/>
      <c r="S481" s="178" t="s">
        <v>1713</v>
      </c>
      <c r="T481" s="178"/>
      <c r="U481" s="178"/>
      <c r="V481" s="178"/>
      <c r="W481" s="178"/>
      <c r="X481" s="178"/>
    </row>
    <row r="482" spans="1:24">
      <c r="A482" s="173">
        <v>454</v>
      </c>
      <c r="B482" s="174" t="s">
        <v>422</v>
      </c>
      <c r="C482" s="175" t="s">
        <v>423</v>
      </c>
      <c r="D482" s="157" t="s">
        <v>20</v>
      </c>
      <c r="E482" s="174" t="s">
        <v>2227</v>
      </c>
      <c r="F482" s="174" t="s">
        <v>1576</v>
      </c>
      <c r="G482" s="174">
        <v>2000</v>
      </c>
      <c r="H482" s="161">
        <v>47.551492600000003</v>
      </c>
      <c r="I482" s="161">
        <v>-101.0020119</v>
      </c>
      <c r="J482" s="174" t="s">
        <v>49</v>
      </c>
      <c r="K482" s="174" t="s">
        <v>1710</v>
      </c>
      <c r="L482" s="174" t="s">
        <v>2263</v>
      </c>
      <c r="M482" s="176" t="s">
        <v>2263</v>
      </c>
      <c r="N482" s="174" t="s">
        <v>29</v>
      </c>
      <c r="O482" s="174" t="s">
        <v>427</v>
      </c>
      <c r="P482" s="178"/>
      <c r="Q482" s="178"/>
      <c r="R482" s="178"/>
      <c r="S482" s="178" t="s">
        <v>1713</v>
      </c>
      <c r="T482" s="178"/>
      <c r="U482" s="178"/>
      <c r="V482" s="178"/>
      <c r="W482" s="178"/>
      <c r="X482" s="178"/>
    </row>
    <row r="483" spans="1:24">
      <c r="A483" s="173">
        <v>455</v>
      </c>
      <c r="B483" s="174" t="s">
        <v>422</v>
      </c>
      <c r="C483" s="175" t="s">
        <v>423</v>
      </c>
      <c r="D483" s="157" t="s">
        <v>20</v>
      </c>
      <c r="E483" s="174" t="s">
        <v>2227</v>
      </c>
      <c r="F483" s="174" t="s">
        <v>1576</v>
      </c>
      <c r="G483" s="174">
        <v>2000</v>
      </c>
      <c r="H483" s="161">
        <v>47.551492600000003</v>
      </c>
      <c r="I483" s="161">
        <v>-101.0020119</v>
      </c>
      <c r="J483" s="174" t="s">
        <v>49</v>
      </c>
      <c r="K483" s="174" t="s">
        <v>1710</v>
      </c>
      <c r="L483" s="174" t="s">
        <v>2264</v>
      </c>
      <c r="M483" s="176" t="s">
        <v>2264</v>
      </c>
      <c r="N483" s="174" t="s">
        <v>29</v>
      </c>
      <c r="O483" s="174" t="s">
        <v>427</v>
      </c>
      <c r="P483" s="178"/>
      <c r="Q483" s="178"/>
      <c r="R483" s="178"/>
      <c r="S483" s="178" t="s">
        <v>1713</v>
      </c>
      <c r="T483" s="178"/>
      <c r="U483" s="178"/>
      <c r="V483" s="178"/>
      <c r="W483" s="178"/>
      <c r="X483" s="178"/>
    </row>
    <row r="484" spans="1:24">
      <c r="A484" s="173">
        <v>456</v>
      </c>
      <c r="B484" s="174" t="s">
        <v>422</v>
      </c>
      <c r="C484" s="175" t="s">
        <v>423</v>
      </c>
      <c r="D484" s="157" t="s">
        <v>20</v>
      </c>
      <c r="E484" s="174" t="s">
        <v>2227</v>
      </c>
      <c r="F484" s="174" t="s">
        <v>1576</v>
      </c>
      <c r="G484" s="174">
        <v>2000</v>
      </c>
      <c r="H484" s="161">
        <v>47.551492600000003</v>
      </c>
      <c r="I484" s="161">
        <v>-101.0020119</v>
      </c>
      <c r="J484" s="174" t="s">
        <v>49</v>
      </c>
      <c r="K484" s="174" t="s">
        <v>1710</v>
      </c>
      <c r="L484" s="174" t="s">
        <v>2265</v>
      </c>
      <c r="M484" s="176" t="s">
        <v>2265</v>
      </c>
      <c r="N484" s="174" t="s">
        <v>29</v>
      </c>
      <c r="O484" s="174" t="s">
        <v>427</v>
      </c>
      <c r="P484" s="178"/>
      <c r="Q484" s="178"/>
      <c r="R484" s="178"/>
      <c r="S484" s="178" t="s">
        <v>1713</v>
      </c>
      <c r="T484" s="178"/>
      <c r="U484" s="178"/>
      <c r="V484" s="178"/>
      <c r="W484" s="178"/>
      <c r="X484" s="178"/>
    </row>
    <row r="485" spans="1:24">
      <c r="A485" s="173">
        <v>457</v>
      </c>
      <c r="B485" s="174" t="s">
        <v>422</v>
      </c>
      <c r="C485" s="175" t="s">
        <v>423</v>
      </c>
      <c r="D485" s="157" t="s">
        <v>20</v>
      </c>
      <c r="E485" s="174" t="s">
        <v>2227</v>
      </c>
      <c r="F485" s="174" t="s">
        <v>1576</v>
      </c>
      <c r="G485" s="174">
        <v>2000</v>
      </c>
      <c r="H485" s="161">
        <v>47.551492600000003</v>
      </c>
      <c r="I485" s="161">
        <v>-101.0020119</v>
      </c>
      <c r="J485" s="174" t="s">
        <v>49</v>
      </c>
      <c r="K485" s="174" t="s">
        <v>1710</v>
      </c>
      <c r="L485" s="174" t="s">
        <v>2266</v>
      </c>
      <c r="M485" s="176" t="s">
        <v>2266</v>
      </c>
      <c r="N485" s="174" t="s">
        <v>29</v>
      </c>
      <c r="O485" s="174" t="s">
        <v>427</v>
      </c>
      <c r="P485" s="178"/>
      <c r="Q485" s="178"/>
      <c r="R485" s="178"/>
      <c r="S485" s="178" t="s">
        <v>1713</v>
      </c>
      <c r="T485" s="178"/>
      <c r="U485" s="178"/>
      <c r="V485" s="178"/>
      <c r="W485" s="178"/>
      <c r="X485" s="178"/>
    </row>
    <row r="486" spans="1:24">
      <c r="A486" s="173">
        <v>458</v>
      </c>
      <c r="B486" s="174" t="s">
        <v>422</v>
      </c>
      <c r="C486" s="175" t="s">
        <v>423</v>
      </c>
      <c r="D486" s="157" t="s">
        <v>20</v>
      </c>
      <c r="E486" s="174" t="s">
        <v>2227</v>
      </c>
      <c r="F486" s="174" t="s">
        <v>1576</v>
      </c>
      <c r="G486" s="174">
        <v>2000</v>
      </c>
      <c r="H486" s="161">
        <v>47.551492600000003</v>
      </c>
      <c r="I486" s="161">
        <v>-101.0020119</v>
      </c>
      <c r="J486" s="174" t="s">
        <v>49</v>
      </c>
      <c r="K486" s="174" t="s">
        <v>1710</v>
      </c>
      <c r="L486" s="174" t="s">
        <v>2267</v>
      </c>
      <c r="M486" s="176" t="s">
        <v>2267</v>
      </c>
      <c r="N486" s="174" t="s">
        <v>29</v>
      </c>
      <c r="O486" s="174" t="s">
        <v>427</v>
      </c>
      <c r="P486" s="178"/>
      <c r="Q486" s="178"/>
      <c r="R486" s="178"/>
      <c r="S486" s="178" t="s">
        <v>1713</v>
      </c>
      <c r="T486" s="178"/>
      <c r="U486" s="178"/>
      <c r="V486" s="178"/>
      <c r="W486" s="178"/>
      <c r="X486" s="178"/>
    </row>
    <row r="487" spans="1:24">
      <c r="A487" s="173">
        <v>459</v>
      </c>
      <c r="B487" s="174" t="s">
        <v>422</v>
      </c>
      <c r="C487" s="175" t="s">
        <v>423</v>
      </c>
      <c r="D487" s="157" t="s">
        <v>20</v>
      </c>
      <c r="E487" s="174" t="s">
        <v>2227</v>
      </c>
      <c r="F487" s="174" t="s">
        <v>1576</v>
      </c>
      <c r="G487" s="174">
        <v>2000</v>
      </c>
      <c r="H487" s="161">
        <v>47.551492600000003</v>
      </c>
      <c r="I487" s="161">
        <v>-101.0020119</v>
      </c>
      <c r="J487" s="174" t="s">
        <v>49</v>
      </c>
      <c r="K487" s="174" t="s">
        <v>1710</v>
      </c>
      <c r="L487" s="174" t="s">
        <v>2268</v>
      </c>
      <c r="M487" s="176" t="s">
        <v>2268</v>
      </c>
      <c r="N487" s="174" t="s">
        <v>29</v>
      </c>
      <c r="O487" s="174" t="s">
        <v>427</v>
      </c>
      <c r="P487" s="178"/>
      <c r="Q487" s="178"/>
      <c r="R487" s="178"/>
      <c r="S487" s="178" t="s">
        <v>1713</v>
      </c>
      <c r="T487" s="178"/>
      <c r="U487" s="178"/>
      <c r="V487" s="178"/>
      <c r="W487" s="178"/>
      <c r="X487" s="178"/>
    </row>
    <row r="488" spans="1:24">
      <c r="A488" s="173">
        <v>460</v>
      </c>
      <c r="B488" s="174" t="s">
        <v>422</v>
      </c>
      <c r="C488" s="175" t="s">
        <v>423</v>
      </c>
      <c r="D488" s="157" t="s">
        <v>20</v>
      </c>
      <c r="E488" s="174" t="s">
        <v>2227</v>
      </c>
      <c r="F488" s="174" t="s">
        <v>1576</v>
      </c>
      <c r="G488" s="174">
        <v>2000</v>
      </c>
      <c r="H488" s="161">
        <v>47.551492600000003</v>
      </c>
      <c r="I488" s="161">
        <v>-101.0020119</v>
      </c>
      <c r="J488" s="174" t="s">
        <v>49</v>
      </c>
      <c r="K488" s="174" t="s">
        <v>1710</v>
      </c>
      <c r="L488" s="174" t="s">
        <v>2269</v>
      </c>
      <c r="M488" s="176" t="s">
        <v>2269</v>
      </c>
      <c r="N488" s="174" t="s">
        <v>29</v>
      </c>
      <c r="O488" s="174" t="s">
        <v>427</v>
      </c>
      <c r="P488" s="178"/>
      <c r="Q488" s="178"/>
      <c r="R488" s="178"/>
      <c r="S488" s="178" t="s">
        <v>1713</v>
      </c>
      <c r="T488" s="178"/>
      <c r="U488" s="178"/>
      <c r="V488" s="178"/>
      <c r="W488" s="178"/>
      <c r="X488" s="178"/>
    </row>
    <row r="489" spans="1:24">
      <c r="A489" s="173">
        <v>461</v>
      </c>
      <c r="B489" s="174" t="s">
        <v>422</v>
      </c>
      <c r="C489" s="175" t="s">
        <v>423</v>
      </c>
      <c r="D489" s="157" t="s">
        <v>20</v>
      </c>
      <c r="E489" s="174" t="s">
        <v>2227</v>
      </c>
      <c r="F489" s="174" t="s">
        <v>1576</v>
      </c>
      <c r="G489" s="174">
        <v>2000</v>
      </c>
      <c r="H489" s="161">
        <v>47.551492600000003</v>
      </c>
      <c r="I489" s="161">
        <v>-101.0020119</v>
      </c>
      <c r="J489" s="174" t="s">
        <v>49</v>
      </c>
      <c r="K489" s="174" t="s">
        <v>1710</v>
      </c>
      <c r="L489" s="174" t="s">
        <v>2270</v>
      </c>
      <c r="M489" s="176" t="s">
        <v>2270</v>
      </c>
      <c r="N489" s="174" t="s">
        <v>29</v>
      </c>
      <c r="O489" s="174" t="s">
        <v>427</v>
      </c>
      <c r="P489" s="178"/>
      <c r="Q489" s="178"/>
      <c r="R489" s="178"/>
      <c r="S489" s="178" t="s">
        <v>1713</v>
      </c>
      <c r="T489" s="178"/>
      <c r="U489" s="178"/>
      <c r="V489" s="178"/>
      <c r="W489" s="178"/>
      <c r="X489" s="178"/>
    </row>
    <row r="490" spans="1:24">
      <c r="A490" s="173">
        <v>462</v>
      </c>
      <c r="B490" s="174" t="s">
        <v>422</v>
      </c>
      <c r="C490" s="175" t="s">
        <v>423</v>
      </c>
      <c r="D490" s="157" t="s">
        <v>20</v>
      </c>
      <c r="E490" s="174" t="s">
        <v>2227</v>
      </c>
      <c r="F490" s="174" t="s">
        <v>1576</v>
      </c>
      <c r="G490" s="174">
        <v>2000</v>
      </c>
      <c r="H490" s="161">
        <v>47.551492600000003</v>
      </c>
      <c r="I490" s="161">
        <v>-101.0020119</v>
      </c>
      <c r="J490" s="174" t="s">
        <v>49</v>
      </c>
      <c r="K490" s="174" t="s">
        <v>1710</v>
      </c>
      <c r="L490" s="174" t="s">
        <v>2271</v>
      </c>
      <c r="M490" s="176" t="s">
        <v>2271</v>
      </c>
      <c r="N490" s="174" t="s">
        <v>29</v>
      </c>
      <c r="O490" s="174" t="s">
        <v>427</v>
      </c>
      <c r="P490" s="178"/>
      <c r="Q490" s="178"/>
      <c r="R490" s="178"/>
      <c r="S490" s="178" t="s">
        <v>1713</v>
      </c>
      <c r="T490" s="178"/>
      <c r="U490" s="178"/>
      <c r="V490" s="178"/>
      <c r="W490" s="178"/>
      <c r="X490" s="178"/>
    </row>
    <row r="491" spans="1:24">
      <c r="A491" s="173">
        <v>463</v>
      </c>
      <c r="B491" s="174" t="s">
        <v>422</v>
      </c>
      <c r="C491" s="175" t="s">
        <v>423</v>
      </c>
      <c r="D491" s="157" t="s">
        <v>20</v>
      </c>
      <c r="E491" s="174" t="s">
        <v>2227</v>
      </c>
      <c r="F491" s="174" t="s">
        <v>1576</v>
      </c>
      <c r="G491" s="174">
        <v>2000</v>
      </c>
      <c r="H491" s="161">
        <v>47.551492600000003</v>
      </c>
      <c r="I491" s="161">
        <v>-101.0020119</v>
      </c>
      <c r="J491" s="174" t="s">
        <v>49</v>
      </c>
      <c r="K491" s="174" t="s">
        <v>1710</v>
      </c>
      <c r="L491" s="174" t="s">
        <v>2272</v>
      </c>
      <c r="M491" s="176" t="s">
        <v>2272</v>
      </c>
      <c r="N491" s="174" t="s">
        <v>29</v>
      </c>
      <c r="O491" s="174" t="s">
        <v>427</v>
      </c>
      <c r="P491" s="178"/>
      <c r="Q491" s="178"/>
      <c r="R491" s="178"/>
      <c r="S491" s="178" t="s">
        <v>1713</v>
      </c>
      <c r="T491" s="178"/>
      <c r="U491" s="178"/>
      <c r="V491" s="178"/>
      <c r="W491" s="178"/>
      <c r="X491" s="178"/>
    </row>
    <row r="492" spans="1:24">
      <c r="A492" s="173">
        <v>464</v>
      </c>
      <c r="B492" s="174" t="s">
        <v>422</v>
      </c>
      <c r="C492" s="175" t="s">
        <v>423</v>
      </c>
      <c r="D492" s="157" t="s">
        <v>20</v>
      </c>
      <c r="E492" s="174" t="s">
        <v>2227</v>
      </c>
      <c r="F492" s="174" t="s">
        <v>1576</v>
      </c>
      <c r="G492" s="174">
        <v>2000</v>
      </c>
      <c r="H492" s="161">
        <v>47.551492600000003</v>
      </c>
      <c r="I492" s="161">
        <v>-101.0020119</v>
      </c>
      <c r="J492" s="174" t="s">
        <v>49</v>
      </c>
      <c r="K492" s="174" t="s">
        <v>1710</v>
      </c>
      <c r="L492" s="174" t="s">
        <v>2273</v>
      </c>
      <c r="M492" s="176" t="s">
        <v>2273</v>
      </c>
      <c r="N492" s="174" t="s">
        <v>29</v>
      </c>
      <c r="O492" s="174" t="s">
        <v>427</v>
      </c>
      <c r="P492" s="178"/>
      <c r="Q492" s="178"/>
      <c r="R492" s="178"/>
      <c r="S492" s="178" t="s">
        <v>1713</v>
      </c>
      <c r="T492" s="178"/>
      <c r="U492" s="178"/>
      <c r="V492" s="178"/>
      <c r="W492" s="178"/>
      <c r="X492" s="178"/>
    </row>
    <row r="493" spans="1:24">
      <c r="A493" s="173">
        <v>465</v>
      </c>
      <c r="B493" s="174" t="s">
        <v>422</v>
      </c>
      <c r="C493" s="175" t="s">
        <v>423</v>
      </c>
      <c r="D493" s="157" t="s">
        <v>20</v>
      </c>
      <c r="E493" s="174" t="s">
        <v>2227</v>
      </c>
      <c r="F493" s="174" t="s">
        <v>1576</v>
      </c>
      <c r="G493" s="174">
        <v>2000</v>
      </c>
      <c r="H493" s="161">
        <v>47.551492600000003</v>
      </c>
      <c r="I493" s="161">
        <v>-101.0020119</v>
      </c>
      <c r="J493" s="174" t="s">
        <v>49</v>
      </c>
      <c r="K493" s="174" t="s">
        <v>1710</v>
      </c>
      <c r="L493" s="174" t="s">
        <v>2274</v>
      </c>
      <c r="M493" s="176" t="s">
        <v>2274</v>
      </c>
      <c r="N493" s="174" t="s">
        <v>29</v>
      </c>
      <c r="O493" s="174" t="s">
        <v>427</v>
      </c>
      <c r="P493" s="178"/>
      <c r="Q493" s="178"/>
      <c r="R493" s="178"/>
      <c r="S493" s="178" t="s">
        <v>1713</v>
      </c>
      <c r="T493" s="178"/>
      <c r="U493" s="178"/>
      <c r="V493" s="178"/>
      <c r="W493" s="178"/>
      <c r="X493" s="178"/>
    </row>
    <row r="494" spans="1:24">
      <c r="A494" s="173">
        <v>466</v>
      </c>
      <c r="B494" s="174" t="s">
        <v>422</v>
      </c>
      <c r="C494" s="175" t="s">
        <v>423</v>
      </c>
      <c r="D494" s="157" t="s">
        <v>20</v>
      </c>
      <c r="E494" s="174" t="s">
        <v>2227</v>
      </c>
      <c r="F494" s="174" t="s">
        <v>1576</v>
      </c>
      <c r="G494" s="174">
        <v>2000</v>
      </c>
      <c r="H494" s="161">
        <v>47.551492600000003</v>
      </c>
      <c r="I494" s="161">
        <v>-101.0020119</v>
      </c>
      <c r="J494" s="174" t="s">
        <v>49</v>
      </c>
      <c r="K494" s="174" t="s">
        <v>1710</v>
      </c>
      <c r="L494" s="174" t="s">
        <v>2275</v>
      </c>
      <c r="M494" s="176" t="s">
        <v>2275</v>
      </c>
      <c r="N494" s="174" t="s">
        <v>29</v>
      </c>
      <c r="O494" s="174" t="s">
        <v>427</v>
      </c>
      <c r="P494" s="178"/>
      <c r="Q494" s="178"/>
      <c r="R494" s="178"/>
      <c r="S494" s="178" t="s">
        <v>1713</v>
      </c>
      <c r="T494" s="178"/>
      <c r="U494" s="178"/>
      <c r="V494" s="178"/>
      <c r="W494" s="178"/>
      <c r="X494" s="178"/>
    </row>
    <row r="495" spans="1:24">
      <c r="A495" s="173">
        <v>467</v>
      </c>
      <c r="B495" s="174" t="s">
        <v>422</v>
      </c>
      <c r="C495" s="175" t="s">
        <v>423</v>
      </c>
      <c r="D495" s="157" t="s">
        <v>20</v>
      </c>
      <c r="E495" s="174" t="s">
        <v>2227</v>
      </c>
      <c r="F495" s="174" t="s">
        <v>1576</v>
      </c>
      <c r="G495" s="174">
        <v>2000</v>
      </c>
      <c r="H495" s="161">
        <v>47.551492600000003</v>
      </c>
      <c r="I495" s="161">
        <v>-101.0020119</v>
      </c>
      <c r="J495" s="174" t="s">
        <v>49</v>
      </c>
      <c r="K495" s="174" t="s">
        <v>1710</v>
      </c>
      <c r="L495" s="174" t="s">
        <v>2276</v>
      </c>
      <c r="M495" s="176" t="s">
        <v>2276</v>
      </c>
      <c r="N495" s="174" t="s">
        <v>29</v>
      </c>
      <c r="O495" s="174" t="s">
        <v>427</v>
      </c>
      <c r="P495" s="178"/>
      <c r="Q495" s="178"/>
      <c r="R495" s="178"/>
      <c r="S495" s="178" t="s">
        <v>1713</v>
      </c>
      <c r="T495" s="178"/>
      <c r="U495" s="178"/>
      <c r="V495" s="178"/>
      <c r="W495" s="178"/>
      <c r="X495" s="178"/>
    </row>
    <row r="496" spans="1:24">
      <c r="A496" s="173">
        <v>468</v>
      </c>
      <c r="B496" s="174" t="s">
        <v>422</v>
      </c>
      <c r="C496" s="175" t="s">
        <v>423</v>
      </c>
      <c r="D496" s="157" t="s">
        <v>20</v>
      </c>
      <c r="E496" s="174" t="s">
        <v>2227</v>
      </c>
      <c r="F496" s="174" t="s">
        <v>1576</v>
      </c>
      <c r="G496" s="174">
        <v>2000</v>
      </c>
      <c r="H496" s="161">
        <v>47.551492600000003</v>
      </c>
      <c r="I496" s="161">
        <v>-101.0020119</v>
      </c>
      <c r="J496" s="174" t="s">
        <v>49</v>
      </c>
      <c r="K496" s="174" t="s">
        <v>1710</v>
      </c>
      <c r="L496" s="174" t="s">
        <v>2277</v>
      </c>
      <c r="M496" s="176" t="s">
        <v>2277</v>
      </c>
      <c r="N496" s="174" t="s">
        <v>29</v>
      </c>
      <c r="O496" s="174" t="s">
        <v>427</v>
      </c>
      <c r="P496" s="178"/>
      <c r="Q496" s="178"/>
      <c r="R496" s="178"/>
      <c r="S496" s="178" t="s">
        <v>1713</v>
      </c>
      <c r="T496" s="178"/>
      <c r="U496" s="178"/>
      <c r="V496" s="178"/>
      <c r="W496" s="178"/>
      <c r="X496" s="178"/>
    </row>
    <row r="497" spans="1:24">
      <c r="A497" s="173">
        <v>469</v>
      </c>
      <c r="B497" s="174" t="s">
        <v>422</v>
      </c>
      <c r="C497" s="175" t="s">
        <v>423</v>
      </c>
      <c r="D497" s="157" t="s">
        <v>20</v>
      </c>
      <c r="E497" s="174" t="s">
        <v>2227</v>
      </c>
      <c r="F497" s="174" t="s">
        <v>1576</v>
      </c>
      <c r="G497" s="174">
        <v>2000</v>
      </c>
      <c r="H497" s="161">
        <v>47.551492600000003</v>
      </c>
      <c r="I497" s="161">
        <v>-101.0020119</v>
      </c>
      <c r="J497" s="174" t="s">
        <v>49</v>
      </c>
      <c r="K497" s="174" t="s">
        <v>1710</v>
      </c>
      <c r="L497" s="174" t="s">
        <v>2278</v>
      </c>
      <c r="M497" s="176" t="s">
        <v>2278</v>
      </c>
      <c r="N497" s="174" t="s">
        <v>29</v>
      </c>
      <c r="O497" s="174" t="s">
        <v>427</v>
      </c>
      <c r="P497" s="178"/>
      <c r="Q497" s="178"/>
      <c r="R497" s="178"/>
      <c r="S497" s="178" t="s">
        <v>1713</v>
      </c>
      <c r="T497" s="178"/>
      <c r="U497" s="178"/>
      <c r="V497" s="178"/>
      <c r="W497" s="178"/>
      <c r="X497" s="178"/>
    </row>
    <row r="498" spans="1:24">
      <c r="A498" s="173">
        <v>470</v>
      </c>
      <c r="B498" s="174" t="s">
        <v>422</v>
      </c>
      <c r="C498" s="175" t="s">
        <v>423</v>
      </c>
      <c r="D498" s="157" t="s">
        <v>20</v>
      </c>
      <c r="E498" s="174" t="s">
        <v>2227</v>
      </c>
      <c r="F498" s="174" t="s">
        <v>1576</v>
      </c>
      <c r="G498" s="174">
        <v>2000</v>
      </c>
      <c r="H498" s="161">
        <v>47.551492600000003</v>
      </c>
      <c r="I498" s="161">
        <v>-101.0020119</v>
      </c>
      <c r="J498" s="174" t="s">
        <v>49</v>
      </c>
      <c r="K498" s="174" t="s">
        <v>1710</v>
      </c>
      <c r="L498" s="174" t="s">
        <v>2279</v>
      </c>
      <c r="M498" s="176" t="s">
        <v>2279</v>
      </c>
      <c r="N498" s="174" t="s">
        <v>29</v>
      </c>
      <c r="O498" s="174" t="s">
        <v>427</v>
      </c>
      <c r="P498" s="178"/>
      <c r="Q498" s="178"/>
      <c r="R498" s="178"/>
      <c r="S498" s="178" t="s">
        <v>1713</v>
      </c>
      <c r="T498" s="178"/>
      <c r="U498" s="178"/>
      <c r="V498" s="178"/>
      <c r="W498" s="178"/>
      <c r="X498" s="178"/>
    </row>
    <row r="499" spans="1:24">
      <c r="A499" s="173">
        <v>471</v>
      </c>
      <c r="B499" s="174" t="s">
        <v>422</v>
      </c>
      <c r="C499" s="175" t="s">
        <v>423</v>
      </c>
      <c r="D499" s="157" t="s">
        <v>20</v>
      </c>
      <c r="E499" s="174" t="s">
        <v>2227</v>
      </c>
      <c r="F499" s="174" t="s">
        <v>1576</v>
      </c>
      <c r="G499" s="174">
        <v>2000</v>
      </c>
      <c r="H499" s="161">
        <v>47.551492600000003</v>
      </c>
      <c r="I499" s="161">
        <v>-101.0020119</v>
      </c>
      <c r="J499" s="174" t="s">
        <v>49</v>
      </c>
      <c r="K499" s="174" t="s">
        <v>1710</v>
      </c>
      <c r="L499" s="174" t="s">
        <v>2280</v>
      </c>
      <c r="M499" s="176" t="s">
        <v>2280</v>
      </c>
      <c r="N499" s="174" t="s">
        <v>29</v>
      </c>
      <c r="O499" s="174" t="s">
        <v>427</v>
      </c>
      <c r="P499" s="178"/>
      <c r="Q499" s="178"/>
      <c r="R499" s="178"/>
      <c r="S499" s="178" t="s">
        <v>1713</v>
      </c>
      <c r="T499" s="178"/>
      <c r="U499" s="178"/>
      <c r="V499" s="178"/>
      <c r="W499" s="178"/>
      <c r="X499" s="178"/>
    </row>
    <row r="500" spans="1:24">
      <c r="A500" s="173">
        <v>472</v>
      </c>
      <c r="B500" s="174" t="s">
        <v>422</v>
      </c>
      <c r="C500" s="175" t="s">
        <v>423</v>
      </c>
      <c r="D500" s="157" t="s">
        <v>20</v>
      </c>
      <c r="E500" s="174" t="s">
        <v>2227</v>
      </c>
      <c r="F500" s="174" t="s">
        <v>1576</v>
      </c>
      <c r="G500" s="174">
        <v>2000</v>
      </c>
      <c r="H500" s="161">
        <v>47.551492600000003</v>
      </c>
      <c r="I500" s="161">
        <v>-101.0020119</v>
      </c>
      <c r="J500" s="174" t="s">
        <v>49</v>
      </c>
      <c r="K500" s="174" t="s">
        <v>1710</v>
      </c>
      <c r="L500" s="174" t="s">
        <v>2281</v>
      </c>
      <c r="M500" s="176" t="s">
        <v>2281</v>
      </c>
      <c r="N500" s="174" t="s">
        <v>29</v>
      </c>
      <c r="O500" s="174" t="s">
        <v>427</v>
      </c>
      <c r="P500" s="178"/>
      <c r="Q500" s="178"/>
      <c r="R500" s="178"/>
      <c r="S500" s="178" t="s">
        <v>1713</v>
      </c>
      <c r="T500" s="178"/>
      <c r="U500" s="178"/>
      <c r="V500" s="178"/>
      <c r="W500" s="178"/>
      <c r="X500" s="178"/>
    </row>
    <row r="501" spans="1:24">
      <c r="A501" s="173">
        <v>473</v>
      </c>
      <c r="B501" s="174" t="s">
        <v>422</v>
      </c>
      <c r="C501" s="175" t="s">
        <v>423</v>
      </c>
      <c r="D501" s="157" t="s">
        <v>20</v>
      </c>
      <c r="E501" s="174" t="s">
        <v>2227</v>
      </c>
      <c r="F501" s="174" t="s">
        <v>1576</v>
      </c>
      <c r="G501" s="174">
        <v>2000</v>
      </c>
      <c r="H501" s="161">
        <v>47.551492600000003</v>
      </c>
      <c r="I501" s="161">
        <v>-101.0020119</v>
      </c>
      <c r="J501" s="174" t="s">
        <v>49</v>
      </c>
      <c r="K501" s="174" t="s">
        <v>1710</v>
      </c>
      <c r="L501" s="174" t="s">
        <v>2282</v>
      </c>
      <c r="M501" s="176" t="s">
        <v>2282</v>
      </c>
      <c r="N501" s="174" t="s">
        <v>29</v>
      </c>
      <c r="O501" s="174" t="s">
        <v>427</v>
      </c>
      <c r="P501" s="178"/>
      <c r="Q501" s="178"/>
      <c r="R501" s="178"/>
      <c r="S501" s="178" t="s">
        <v>1713</v>
      </c>
      <c r="T501" s="178"/>
      <c r="U501" s="178"/>
      <c r="V501" s="178"/>
      <c r="W501" s="178"/>
      <c r="X501" s="178"/>
    </row>
    <row r="502" spans="1:24">
      <c r="A502" s="173">
        <v>474</v>
      </c>
      <c r="B502" s="174" t="s">
        <v>422</v>
      </c>
      <c r="C502" s="175" t="s">
        <v>423</v>
      </c>
      <c r="D502" s="157" t="s">
        <v>20</v>
      </c>
      <c r="E502" s="174" t="s">
        <v>2227</v>
      </c>
      <c r="F502" s="174" t="s">
        <v>1576</v>
      </c>
      <c r="G502" s="174">
        <v>2000</v>
      </c>
      <c r="H502" s="161">
        <v>47.551492600000003</v>
      </c>
      <c r="I502" s="161">
        <v>-101.0020119</v>
      </c>
      <c r="J502" s="174" t="s">
        <v>49</v>
      </c>
      <c r="K502" s="174" t="s">
        <v>1710</v>
      </c>
      <c r="L502" s="174" t="s">
        <v>2283</v>
      </c>
      <c r="M502" s="176" t="s">
        <v>2283</v>
      </c>
      <c r="N502" s="174" t="s">
        <v>29</v>
      </c>
      <c r="O502" s="174" t="s">
        <v>427</v>
      </c>
      <c r="P502" s="178"/>
      <c r="Q502" s="178"/>
      <c r="R502" s="178"/>
      <c r="S502" s="178" t="s">
        <v>1713</v>
      </c>
      <c r="T502" s="178"/>
      <c r="U502" s="178"/>
      <c r="V502" s="178"/>
      <c r="W502" s="178"/>
      <c r="X502" s="178"/>
    </row>
    <row r="503" spans="1:24">
      <c r="A503" s="173">
        <v>475</v>
      </c>
      <c r="B503" s="174" t="s">
        <v>422</v>
      </c>
      <c r="C503" s="175" t="s">
        <v>423</v>
      </c>
      <c r="D503" s="157" t="s">
        <v>20</v>
      </c>
      <c r="E503" s="174" t="s">
        <v>2227</v>
      </c>
      <c r="F503" s="174" t="s">
        <v>1576</v>
      </c>
      <c r="G503" s="174">
        <v>2000</v>
      </c>
      <c r="H503" s="161">
        <v>47.551492600000003</v>
      </c>
      <c r="I503" s="161">
        <v>-101.0020119</v>
      </c>
      <c r="J503" s="174" t="s">
        <v>49</v>
      </c>
      <c r="K503" s="174" t="s">
        <v>1710</v>
      </c>
      <c r="L503" s="174" t="s">
        <v>2284</v>
      </c>
      <c r="M503" s="176" t="s">
        <v>2284</v>
      </c>
      <c r="N503" s="174" t="s">
        <v>29</v>
      </c>
      <c r="O503" s="174" t="s">
        <v>427</v>
      </c>
      <c r="P503" s="178"/>
      <c r="Q503" s="178"/>
      <c r="R503" s="178"/>
      <c r="S503" s="178" t="s">
        <v>1713</v>
      </c>
      <c r="T503" s="178"/>
      <c r="U503" s="178"/>
      <c r="V503" s="178"/>
      <c r="W503" s="178"/>
      <c r="X503" s="178"/>
    </row>
    <row r="504" spans="1:24">
      <c r="A504" s="173">
        <v>476</v>
      </c>
      <c r="B504" s="174" t="s">
        <v>422</v>
      </c>
      <c r="C504" s="175" t="s">
        <v>423</v>
      </c>
      <c r="D504" s="157" t="s">
        <v>20</v>
      </c>
      <c r="E504" s="174" t="s">
        <v>2227</v>
      </c>
      <c r="F504" s="174" t="s">
        <v>1576</v>
      </c>
      <c r="G504" s="174">
        <v>2000</v>
      </c>
      <c r="H504" s="161">
        <v>47.551492600000003</v>
      </c>
      <c r="I504" s="161">
        <v>-101.0020119</v>
      </c>
      <c r="J504" s="174" t="s">
        <v>49</v>
      </c>
      <c r="K504" s="174" t="s">
        <v>1710</v>
      </c>
      <c r="L504" s="174" t="s">
        <v>2285</v>
      </c>
      <c r="M504" s="176" t="s">
        <v>2285</v>
      </c>
      <c r="N504" s="174" t="s">
        <v>29</v>
      </c>
      <c r="O504" s="174" t="s">
        <v>427</v>
      </c>
      <c r="P504" s="178"/>
      <c r="Q504" s="178"/>
      <c r="R504" s="178"/>
      <c r="S504" s="178" t="s">
        <v>1713</v>
      </c>
      <c r="T504" s="178"/>
      <c r="U504" s="178"/>
      <c r="V504" s="178"/>
      <c r="W504" s="178"/>
      <c r="X504" s="178"/>
    </row>
    <row r="505" spans="1:24">
      <c r="A505" s="173">
        <v>477</v>
      </c>
      <c r="B505" s="174" t="s">
        <v>422</v>
      </c>
      <c r="C505" s="175" t="s">
        <v>423</v>
      </c>
      <c r="D505" s="157" t="s">
        <v>20</v>
      </c>
      <c r="E505" s="174" t="s">
        <v>2227</v>
      </c>
      <c r="F505" s="174" t="s">
        <v>1576</v>
      </c>
      <c r="G505" s="174">
        <v>2000</v>
      </c>
      <c r="H505" s="161">
        <v>47.551492600000003</v>
      </c>
      <c r="I505" s="161">
        <v>-101.0020119</v>
      </c>
      <c r="J505" s="174" t="s">
        <v>49</v>
      </c>
      <c r="K505" s="174" t="s">
        <v>1710</v>
      </c>
      <c r="L505" s="174" t="s">
        <v>2286</v>
      </c>
      <c r="M505" s="176" t="s">
        <v>2286</v>
      </c>
      <c r="N505" s="174" t="s">
        <v>29</v>
      </c>
      <c r="O505" s="174" t="s">
        <v>427</v>
      </c>
      <c r="P505" s="178"/>
      <c r="Q505" s="178"/>
      <c r="R505" s="178"/>
      <c r="S505" s="178" t="s">
        <v>1713</v>
      </c>
      <c r="T505" s="178"/>
      <c r="U505" s="178"/>
      <c r="V505" s="178"/>
      <c r="W505" s="178"/>
      <c r="X505" s="178"/>
    </row>
    <row r="506" spans="1:24">
      <c r="A506" s="173">
        <v>478</v>
      </c>
      <c r="B506" s="174" t="s">
        <v>422</v>
      </c>
      <c r="C506" s="175" t="s">
        <v>423</v>
      </c>
      <c r="D506" s="157" t="s">
        <v>20</v>
      </c>
      <c r="E506" s="174" t="s">
        <v>2227</v>
      </c>
      <c r="F506" s="174" t="s">
        <v>1576</v>
      </c>
      <c r="G506" s="174">
        <v>2000</v>
      </c>
      <c r="H506" s="161">
        <v>47.551492600000003</v>
      </c>
      <c r="I506" s="161">
        <v>-101.0020119</v>
      </c>
      <c r="J506" s="174" t="s">
        <v>49</v>
      </c>
      <c r="K506" s="174" t="s">
        <v>1710</v>
      </c>
      <c r="L506" s="174" t="s">
        <v>2287</v>
      </c>
      <c r="M506" s="176" t="s">
        <v>2287</v>
      </c>
      <c r="N506" s="174" t="s">
        <v>29</v>
      </c>
      <c r="O506" s="174" t="s">
        <v>427</v>
      </c>
      <c r="P506" s="178"/>
      <c r="Q506" s="178"/>
      <c r="R506" s="178"/>
      <c r="S506" s="178" t="s">
        <v>1713</v>
      </c>
      <c r="T506" s="178"/>
      <c r="U506" s="178"/>
      <c r="V506" s="178"/>
      <c r="W506" s="178"/>
      <c r="X506" s="178"/>
    </row>
    <row r="507" spans="1:24">
      <c r="A507" s="173">
        <v>479</v>
      </c>
      <c r="B507" s="174" t="s">
        <v>422</v>
      </c>
      <c r="C507" s="175" t="s">
        <v>423</v>
      </c>
      <c r="D507" s="157" t="s">
        <v>20</v>
      </c>
      <c r="E507" s="174" t="s">
        <v>2227</v>
      </c>
      <c r="F507" s="174" t="s">
        <v>1576</v>
      </c>
      <c r="G507" s="174">
        <v>2000</v>
      </c>
      <c r="H507" s="161">
        <v>47.551492600000003</v>
      </c>
      <c r="I507" s="161">
        <v>-101.0020119</v>
      </c>
      <c r="J507" s="174" t="s">
        <v>49</v>
      </c>
      <c r="K507" s="174" t="s">
        <v>1710</v>
      </c>
      <c r="L507" s="174" t="s">
        <v>2288</v>
      </c>
      <c r="M507" s="176" t="s">
        <v>2288</v>
      </c>
      <c r="N507" s="174" t="s">
        <v>29</v>
      </c>
      <c r="O507" s="174" t="s">
        <v>427</v>
      </c>
      <c r="P507" s="178"/>
      <c r="Q507" s="178"/>
      <c r="R507" s="178"/>
      <c r="S507" s="178" t="s">
        <v>1713</v>
      </c>
      <c r="T507" s="178"/>
      <c r="U507" s="178"/>
      <c r="V507" s="178"/>
      <c r="W507" s="178"/>
      <c r="X507" s="178"/>
    </row>
    <row r="508" spans="1:24">
      <c r="A508" s="173">
        <v>480</v>
      </c>
      <c r="B508" s="174" t="s">
        <v>422</v>
      </c>
      <c r="C508" s="175" t="s">
        <v>423</v>
      </c>
      <c r="D508" s="157" t="s">
        <v>20</v>
      </c>
      <c r="E508" s="174" t="s">
        <v>2227</v>
      </c>
      <c r="F508" s="174" t="s">
        <v>1576</v>
      </c>
      <c r="G508" s="174">
        <v>2000</v>
      </c>
      <c r="H508" s="161">
        <v>47.551492600000003</v>
      </c>
      <c r="I508" s="161">
        <v>-101.0020119</v>
      </c>
      <c r="J508" s="174" t="s">
        <v>49</v>
      </c>
      <c r="K508" s="174" t="s">
        <v>1710</v>
      </c>
      <c r="L508" s="174" t="s">
        <v>2289</v>
      </c>
      <c r="M508" s="176" t="s">
        <v>2289</v>
      </c>
      <c r="N508" s="174" t="s">
        <v>29</v>
      </c>
      <c r="O508" s="174" t="s">
        <v>427</v>
      </c>
      <c r="P508" s="178"/>
      <c r="Q508" s="178"/>
      <c r="R508" s="178"/>
      <c r="S508" s="178" t="s">
        <v>1713</v>
      </c>
      <c r="T508" s="178"/>
      <c r="U508" s="178"/>
      <c r="V508" s="178"/>
      <c r="W508" s="178"/>
      <c r="X508" s="178"/>
    </row>
    <row r="509" spans="1:24">
      <c r="A509" s="173">
        <v>481</v>
      </c>
      <c r="B509" s="174" t="s">
        <v>422</v>
      </c>
      <c r="C509" s="175" t="s">
        <v>423</v>
      </c>
      <c r="D509" s="157" t="s">
        <v>20</v>
      </c>
      <c r="E509" s="174" t="s">
        <v>2227</v>
      </c>
      <c r="F509" s="174" t="s">
        <v>1576</v>
      </c>
      <c r="G509" s="174">
        <v>2000</v>
      </c>
      <c r="H509" s="161">
        <v>47.551492600000003</v>
      </c>
      <c r="I509" s="161">
        <v>-101.0020119</v>
      </c>
      <c r="J509" s="174" t="s">
        <v>49</v>
      </c>
      <c r="K509" s="174" t="s">
        <v>1710</v>
      </c>
      <c r="L509" s="174" t="s">
        <v>2290</v>
      </c>
      <c r="M509" s="176" t="s">
        <v>2290</v>
      </c>
      <c r="N509" s="174" t="s">
        <v>29</v>
      </c>
      <c r="O509" s="174" t="s">
        <v>427</v>
      </c>
      <c r="P509" s="178"/>
      <c r="Q509" s="178"/>
      <c r="R509" s="178"/>
      <c r="S509" s="178" t="s">
        <v>1713</v>
      </c>
      <c r="T509" s="178"/>
      <c r="U509" s="178"/>
      <c r="V509" s="178"/>
      <c r="W509" s="178"/>
      <c r="X509" s="178"/>
    </row>
    <row r="510" spans="1:24">
      <c r="A510" s="173">
        <v>482</v>
      </c>
      <c r="B510" s="174" t="s">
        <v>422</v>
      </c>
      <c r="C510" s="175" t="s">
        <v>423</v>
      </c>
      <c r="D510" s="157" t="s">
        <v>20</v>
      </c>
      <c r="E510" s="174" t="s">
        <v>2227</v>
      </c>
      <c r="F510" s="174" t="s">
        <v>1576</v>
      </c>
      <c r="G510" s="174">
        <v>2000</v>
      </c>
      <c r="H510" s="161">
        <v>47.551492600000003</v>
      </c>
      <c r="I510" s="161">
        <v>-101.0020119</v>
      </c>
      <c r="J510" s="174" t="s">
        <v>49</v>
      </c>
      <c r="K510" s="174" t="s">
        <v>1710</v>
      </c>
      <c r="L510" s="174" t="s">
        <v>2291</v>
      </c>
      <c r="M510" s="176" t="s">
        <v>2291</v>
      </c>
      <c r="N510" s="174" t="s">
        <v>29</v>
      </c>
      <c r="O510" s="174" t="s">
        <v>427</v>
      </c>
      <c r="P510" s="178"/>
      <c r="Q510" s="178"/>
      <c r="R510" s="178"/>
      <c r="S510" s="178" t="s">
        <v>1713</v>
      </c>
      <c r="T510" s="178"/>
      <c r="U510" s="178"/>
      <c r="V510" s="178"/>
      <c r="W510" s="178"/>
      <c r="X510" s="178"/>
    </row>
    <row r="511" spans="1:24">
      <c r="A511" s="173">
        <v>483</v>
      </c>
      <c r="B511" s="174" t="s">
        <v>422</v>
      </c>
      <c r="C511" s="175" t="s">
        <v>423</v>
      </c>
      <c r="D511" s="157" t="s">
        <v>20</v>
      </c>
      <c r="E511" s="174" t="s">
        <v>2227</v>
      </c>
      <c r="F511" s="174" t="s">
        <v>1576</v>
      </c>
      <c r="G511" s="174">
        <v>2000</v>
      </c>
      <c r="H511" s="161">
        <v>47.551492600000003</v>
      </c>
      <c r="I511" s="161">
        <v>-101.0020119</v>
      </c>
      <c r="J511" s="174" t="s">
        <v>49</v>
      </c>
      <c r="K511" s="174" t="s">
        <v>1710</v>
      </c>
      <c r="L511" s="174" t="s">
        <v>2292</v>
      </c>
      <c r="M511" s="176" t="s">
        <v>2292</v>
      </c>
      <c r="N511" s="174" t="s">
        <v>29</v>
      </c>
      <c r="O511" s="174" t="s">
        <v>427</v>
      </c>
      <c r="P511" s="178"/>
      <c r="Q511" s="178"/>
      <c r="R511" s="178"/>
      <c r="S511" s="178" t="s">
        <v>1713</v>
      </c>
      <c r="T511" s="178"/>
      <c r="U511" s="178"/>
      <c r="V511" s="178"/>
      <c r="W511" s="178"/>
      <c r="X511" s="178"/>
    </row>
    <row r="512" spans="1:24">
      <c r="A512" s="173">
        <v>484</v>
      </c>
      <c r="B512" s="174" t="s">
        <v>422</v>
      </c>
      <c r="C512" s="175" t="s">
        <v>423</v>
      </c>
      <c r="D512" s="157" t="s">
        <v>20</v>
      </c>
      <c r="E512" s="174" t="s">
        <v>2227</v>
      </c>
      <c r="F512" s="174" t="s">
        <v>1576</v>
      </c>
      <c r="G512" s="174">
        <v>2000</v>
      </c>
      <c r="H512" s="161">
        <v>47.551492600000003</v>
      </c>
      <c r="I512" s="161">
        <v>-101.0020119</v>
      </c>
      <c r="J512" s="174" t="s">
        <v>49</v>
      </c>
      <c r="K512" s="174" t="s">
        <v>1710</v>
      </c>
      <c r="L512" s="174" t="s">
        <v>2293</v>
      </c>
      <c r="M512" s="176" t="s">
        <v>2293</v>
      </c>
      <c r="N512" s="174" t="s">
        <v>29</v>
      </c>
      <c r="O512" s="174" t="s">
        <v>427</v>
      </c>
      <c r="P512" s="178"/>
      <c r="Q512" s="178"/>
      <c r="R512" s="178"/>
      <c r="S512" s="178" t="s">
        <v>1713</v>
      </c>
      <c r="T512" s="178"/>
      <c r="U512" s="178"/>
      <c r="V512" s="178"/>
      <c r="W512" s="178"/>
      <c r="X512" s="178"/>
    </row>
    <row r="513" spans="1:24">
      <c r="A513" s="173">
        <v>485</v>
      </c>
      <c r="B513" s="174" t="s">
        <v>422</v>
      </c>
      <c r="C513" s="175" t="s">
        <v>423</v>
      </c>
      <c r="D513" s="157" t="s">
        <v>20</v>
      </c>
      <c r="E513" s="174" t="s">
        <v>2227</v>
      </c>
      <c r="F513" s="174" t="s">
        <v>1576</v>
      </c>
      <c r="G513" s="174">
        <v>2000</v>
      </c>
      <c r="H513" s="161">
        <v>47.551492600000003</v>
      </c>
      <c r="I513" s="161">
        <v>-101.0020119</v>
      </c>
      <c r="J513" s="174" t="s">
        <v>49</v>
      </c>
      <c r="K513" s="174" t="s">
        <v>1710</v>
      </c>
      <c r="L513" s="174" t="s">
        <v>2294</v>
      </c>
      <c r="M513" s="176" t="s">
        <v>2294</v>
      </c>
      <c r="N513" s="174" t="s">
        <v>29</v>
      </c>
      <c r="O513" s="174" t="s">
        <v>427</v>
      </c>
      <c r="P513" s="178"/>
      <c r="Q513" s="178"/>
      <c r="R513" s="178"/>
      <c r="S513" s="178" t="s">
        <v>1713</v>
      </c>
      <c r="T513" s="178"/>
      <c r="U513" s="178"/>
      <c r="V513" s="178"/>
      <c r="W513" s="178"/>
      <c r="X513" s="178"/>
    </row>
    <row r="514" spans="1:24">
      <c r="A514" s="173">
        <v>486</v>
      </c>
      <c r="B514" s="174" t="s">
        <v>422</v>
      </c>
      <c r="C514" s="175" t="s">
        <v>423</v>
      </c>
      <c r="D514" s="157" t="s">
        <v>20</v>
      </c>
      <c r="E514" s="174" t="s">
        <v>2227</v>
      </c>
      <c r="F514" s="174" t="s">
        <v>1576</v>
      </c>
      <c r="G514" s="174">
        <v>2000</v>
      </c>
      <c r="H514" s="161">
        <v>47.551492600000003</v>
      </c>
      <c r="I514" s="161">
        <v>-101.0020119</v>
      </c>
      <c r="J514" s="174" t="s">
        <v>49</v>
      </c>
      <c r="K514" s="174" t="s">
        <v>1710</v>
      </c>
      <c r="L514" s="174" t="s">
        <v>2295</v>
      </c>
      <c r="M514" s="176" t="s">
        <v>2295</v>
      </c>
      <c r="N514" s="174" t="s">
        <v>29</v>
      </c>
      <c r="O514" s="174" t="s">
        <v>427</v>
      </c>
      <c r="P514" s="178"/>
      <c r="Q514" s="178"/>
      <c r="R514" s="178"/>
      <c r="S514" s="178" t="s">
        <v>1713</v>
      </c>
      <c r="T514" s="178"/>
      <c r="U514" s="178"/>
      <c r="V514" s="178"/>
      <c r="W514" s="178"/>
      <c r="X514" s="178"/>
    </row>
    <row r="515" spans="1:24">
      <c r="A515" s="173">
        <v>487</v>
      </c>
      <c r="B515" s="174" t="s">
        <v>422</v>
      </c>
      <c r="C515" s="175" t="s">
        <v>423</v>
      </c>
      <c r="D515" s="157" t="s">
        <v>20</v>
      </c>
      <c r="E515" s="174" t="s">
        <v>2227</v>
      </c>
      <c r="F515" s="174" t="s">
        <v>1576</v>
      </c>
      <c r="G515" s="174">
        <v>2000</v>
      </c>
      <c r="H515" s="161">
        <v>47.551492600000003</v>
      </c>
      <c r="I515" s="161">
        <v>-101.0020119</v>
      </c>
      <c r="J515" s="174" t="s">
        <v>49</v>
      </c>
      <c r="K515" s="174" t="s">
        <v>1710</v>
      </c>
      <c r="L515" s="174" t="s">
        <v>2296</v>
      </c>
      <c r="M515" s="176" t="s">
        <v>2296</v>
      </c>
      <c r="N515" s="174" t="s">
        <v>29</v>
      </c>
      <c r="O515" s="174" t="s">
        <v>427</v>
      </c>
      <c r="P515" s="178"/>
      <c r="Q515" s="178"/>
      <c r="R515" s="178"/>
      <c r="S515" s="178" t="s">
        <v>1713</v>
      </c>
      <c r="T515" s="178"/>
      <c r="U515" s="178"/>
      <c r="V515" s="178"/>
      <c r="W515" s="178"/>
      <c r="X515" s="178"/>
    </row>
    <row r="516" spans="1:24">
      <c r="A516" s="173">
        <v>488</v>
      </c>
      <c r="B516" s="174" t="s">
        <v>422</v>
      </c>
      <c r="C516" s="175" t="s">
        <v>423</v>
      </c>
      <c r="D516" s="157" t="s">
        <v>20</v>
      </c>
      <c r="E516" s="174" t="s">
        <v>2227</v>
      </c>
      <c r="F516" s="174" t="s">
        <v>1576</v>
      </c>
      <c r="G516" s="174">
        <v>1999</v>
      </c>
      <c r="H516" s="161">
        <v>47.551492600000003</v>
      </c>
      <c r="I516" s="161">
        <v>-101.0020119</v>
      </c>
      <c r="J516" s="174" t="s">
        <v>49</v>
      </c>
      <c r="K516" s="174" t="s">
        <v>1710</v>
      </c>
      <c r="L516" s="174" t="s">
        <v>2297</v>
      </c>
      <c r="M516" s="180" t="s">
        <v>2298</v>
      </c>
      <c r="N516" s="174" t="s">
        <v>29</v>
      </c>
      <c r="O516" s="174" t="s">
        <v>427</v>
      </c>
      <c r="P516" s="178"/>
      <c r="Q516" s="178"/>
      <c r="R516" s="178"/>
      <c r="S516" s="178" t="s">
        <v>1713</v>
      </c>
      <c r="T516" s="178"/>
      <c r="U516" s="178"/>
      <c r="V516" s="178"/>
      <c r="W516" s="178"/>
      <c r="X516" s="178"/>
    </row>
    <row r="517" spans="1:24">
      <c r="A517" s="173">
        <v>489</v>
      </c>
      <c r="B517" s="174" t="s">
        <v>422</v>
      </c>
      <c r="C517" s="175" t="s">
        <v>423</v>
      </c>
      <c r="D517" s="157" t="s">
        <v>20</v>
      </c>
      <c r="E517" s="174" t="s">
        <v>2227</v>
      </c>
      <c r="F517" s="174" t="s">
        <v>1576</v>
      </c>
      <c r="G517" s="174">
        <v>2000</v>
      </c>
      <c r="H517" s="161">
        <v>47.551492600000003</v>
      </c>
      <c r="I517" s="161">
        <v>-101.0020119</v>
      </c>
      <c r="J517" s="174" t="s">
        <v>49</v>
      </c>
      <c r="K517" s="174" t="s">
        <v>1710</v>
      </c>
      <c r="L517" s="174" t="s">
        <v>2299</v>
      </c>
      <c r="M517" s="180" t="s">
        <v>2300</v>
      </c>
      <c r="N517" s="174" t="s">
        <v>29</v>
      </c>
      <c r="O517" s="174" t="s">
        <v>427</v>
      </c>
      <c r="P517" s="178"/>
      <c r="Q517" s="178"/>
      <c r="R517" s="178"/>
      <c r="S517" s="178" t="s">
        <v>1713</v>
      </c>
      <c r="T517" s="178"/>
      <c r="U517" s="178"/>
      <c r="V517" s="178"/>
      <c r="W517" s="178"/>
      <c r="X517" s="178"/>
    </row>
    <row r="518" spans="1:24">
      <c r="A518" s="173">
        <v>490</v>
      </c>
      <c r="B518" s="174" t="s">
        <v>422</v>
      </c>
      <c r="C518" s="175" t="s">
        <v>423</v>
      </c>
      <c r="D518" s="157" t="s">
        <v>20</v>
      </c>
      <c r="E518" s="174" t="s">
        <v>2227</v>
      </c>
      <c r="F518" s="174" t="s">
        <v>1576</v>
      </c>
      <c r="G518" s="174">
        <v>2000</v>
      </c>
      <c r="H518" s="161">
        <v>47.551492600000003</v>
      </c>
      <c r="I518" s="161">
        <v>-101.0020119</v>
      </c>
      <c r="J518" s="174" t="s">
        <v>49</v>
      </c>
      <c r="K518" s="174" t="s">
        <v>1710</v>
      </c>
      <c r="L518" s="174" t="s">
        <v>2301</v>
      </c>
      <c r="M518" s="180" t="s">
        <v>2302</v>
      </c>
      <c r="N518" s="174" t="s">
        <v>29</v>
      </c>
      <c r="O518" s="174" t="s">
        <v>427</v>
      </c>
      <c r="P518" s="178"/>
      <c r="Q518" s="178"/>
      <c r="R518" s="178"/>
      <c r="S518" s="178" t="s">
        <v>1713</v>
      </c>
      <c r="T518" s="178"/>
      <c r="U518" s="178"/>
      <c r="V518" s="178"/>
      <c r="W518" s="178"/>
      <c r="X518" s="178"/>
    </row>
    <row r="519" spans="1:24">
      <c r="A519" s="173">
        <v>491</v>
      </c>
      <c r="B519" s="174" t="s">
        <v>422</v>
      </c>
      <c r="C519" s="175" t="s">
        <v>423</v>
      </c>
      <c r="D519" s="157" t="s">
        <v>20</v>
      </c>
      <c r="E519" s="174" t="s">
        <v>2227</v>
      </c>
      <c r="F519" s="174" t="s">
        <v>1576</v>
      </c>
      <c r="G519" s="174">
        <v>1999</v>
      </c>
      <c r="H519" s="161">
        <v>47.551492600000003</v>
      </c>
      <c r="I519" s="161">
        <v>-101.0020119</v>
      </c>
      <c r="J519" s="174" t="s">
        <v>49</v>
      </c>
      <c r="K519" s="174" t="s">
        <v>1710</v>
      </c>
      <c r="L519" s="174" t="s">
        <v>2303</v>
      </c>
      <c r="M519" s="176" t="s">
        <v>2303</v>
      </c>
      <c r="N519" s="174" t="s">
        <v>29</v>
      </c>
      <c r="O519" s="174" t="s">
        <v>427</v>
      </c>
      <c r="P519" s="178"/>
      <c r="Q519" s="178"/>
      <c r="R519" s="178"/>
      <c r="S519" s="178" t="s">
        <v>1713</v>
      </c>
      <c r="T519" s="178"/>
      <c r="U519" s="178"/>
      <c r="V519" s="178"/>
      <c r="W519" s="178"/>
      <c r="X519" s="178"/>
    </row>
    <row r="520" spans="1:24">
      <c r="A520" s="173">
        <v>492</v>
      </c>
      <c r="B520" s="174" t="s">
        <v>422</v>
      </c>
      <c r="C520" s="175" t="s">
        <v>423</v>
      </c>
      <c r="D520" s="157" t="s">
        <v>20</v>
      </c>
      <c r="E520" s="174" t="s">
        <v>2227</v>
      </c>
      <c r="F520" s="174" t="s">
        <v>1576</v>
      </c>
      <c r="G520" s="174">
        <v>1999</v>
      </c>
      <c r="H520" s="161">
        <v>47.551492600000003</v>
      </c>
      <c r="I520" s="161">
        <v>-101.0020119</v>
      </c>
      <c r="J520" s="174" t="s">
        <v>49</v>
      </c>
      <c r="K520" s="174" t="s">
        <v>1710</v>
      </c>
      <c r="L520" s="174" t="s">
        <v>2304</v>
      </c>
      <c r="M520" s="176" t="s">
        <v>2304</v>
      </c>
      <c r="N520" s="174" t="s">
        <v>29</v>
      </c>
      <c r="O520" s="174" t="s">
        <v>427</v>
      </c>
      <c r="P520" s="178"/>
      <c r="Q520" s="178"/>
      <c r="R520" s="178"/>
      <c r="S520" s="178" t="s">
        <v>1713</v>
      </c>
      <c r="T520" s="178"/>
      <c r="U520" s="178"/>
      <c r="V520" s="178"/>
      <c r="W520" s="178"/>
      <c r="X520" s="178"/>
    </row>
    <row r="521" spans="1:24">
      <c r="A521" s="173">
        <v>493</v>
      </c>
      <c r="B521" s="174" t="s">
        <v>422</v>
      </c>
      <c r="C521" s="175" t="s">
        <v>423</v>
      </c>
      <c r="D521" s="157" t="s">
        <v>20</v>
      </c>
      <c r="E521" s="174" t="s">
        <v>2227</v>
      </c>
      <c r="F521" s="174" t="s">
        <v>1576</v>
      </c>
      <c r="G521" s="174">
        <v>1999</v>
      </c>
      <c r="H521" s="161">
        <v>47.551492600000003</v>
      </c>
      <c r="I521" s="161">
        <v>-101.0020119</v>
      </c>
      <c r="J521" s="174" t="s">
        <v>49</v>
      </c>
      <c r="K521" s="174" t="s">
        <v>1710</v>
      </c>
      <c r="L521" s="174" t="s">
        <v>2305</v>
      </c>
      <c r="M521" s="176" t="s">
        <v>2305</v>
      </c>
      <c r="N521" s="174" t="s">
        <v>29</v>
      </c>
      <c r="O521" s="174" t="s">
        <v>427</v>
      </c>
      <c r="P521" s="178"/>
      <c r="Q521" s="178"/>
      <c r="R521" s="178"/>
      <c r="S521" s="178" t="s">
        <v>1713</v>
      </c>
      <c r="T521" s="178"/>
      <c r="U521" s="178"/>
      <c r="V521" s="178"/>
      <c r="W521" s="178"/>
      <c r="X521" s="178"/>
    </row>
    <row r="522" spans="1:24">
      <c r="A522" s="173">
        <v>494</v>
      </c>
      <c r="B522" s="174" t="s">
        <v>422</v>
      </c>
      <c r="C522" s="175" t="s">
        <v>423</v>
      </c>
      <c r="D522" s="157" t="s">
        <v>20</v>
      </c>
      <c r="E522" s="174" t="s">
        <v>2227</v>
      </c>
      <c r="F522" s="174" t="s">
        <v>1576</v>
      </c>
      <c r="G522" s="174">
        <v>1999</v>
      </c>
      <c r="H522" s="161">
        <v>47.551492600000003</v>
      </c>
      <c r="I522" s="161">
        <v>-101.0020119</v>
      </c>
      <c r="J522" s="174" t="s">
        <v>49</v>
      </c>
      <c r="K522" s="174" t="s">
        <v>1710</v>
      </c>
      <c r="L522" s="174" t="s">
        <v>2306</v>
      </c>
      <c r="M522" s="176" t="s">
        <v>2306</v>
      </c>
      <c r="N522" s="174" t="s">
        <v>29</v>
      </c>
      <c r="O522" s="174" t="s">
        <v>427</v>
      </c>
      <c r="P522" s="178"/>
      <c r="Q522" s="178"/>
      <c r="R522" s="178"/>
      <c r="S522" s="178" t="s">
        <v>1713</v>
      </c>
      <c r="T522" s="178"/>
      <c r="U522" s="178"/>
      <c r="V522" s="178"/>
      <c r="W522" s="178"/>
      <c r="X522" s="178"/>
    </row>
    <row r="523" spans="1:24">
      <c r="A523" s="173">
        <v>495</v>
      </c>
      <c r="B523" s="174" t="s">
        <v>422</v>
      </c>
      <c r="C523" s="175" t="s">
        <v>423</v>
      </c>
      <c r="D523" s="157" t="s">
        <v>20</v>
      </c>
      <c r="E523" s="174" t="s">
        <v>2227</v>
      </c>
      <c r="F523" s="174" t="s">
        <v>1576</v>
      </c>
      <c r="G523" s="174">
        <v>1999</v>
      </c>
      <c r="H523" s="161">
        <v>47.551492600000003</v>
      </c>
      <c r="I523" s="161">
        <v>-101.0020119</v>
      </c>
      <c r="J523" s="174" t="s">
        <v>49</v>
      </c>
      <c r="K523" s="174" t="s">
        <v>1710</v>
      </c>
      <c r="L523" s="174" t="s">
        <v>2307</v>
      </c>
      <c r="M523" s="176" t="s">
        <v>2307</v>
      </c>
      <c r="N523" s="174" t="s">
        <v>29</v>
      </c>
      <c r="O523" s="174" t="s">
        <v>427</v>
      </c>
      <c r="P523" s="178"/>
      <c r="Q523" s="178"/>
      <c r="R523" s="178"/>
      <c r="S523" s="178" t="s">
        <v>1713</v>
      </c>
      <c r="T523" s="178"/>
      <c r="U523" s="178"/>
      <c r="V523" s="178"/>
      <c r="W523" s="178"/>
      <c r="X523" s="178"/>
    </row>
    <row r="524" spans="1:24">
      <c r="A524" s="173">
        <v>496</v>
      </c>
      <c r="B524" s="174" t="s">
        <v>422</v>
      </c>
      <c r="C524" s="175" t="s">
        <v>423</v>
      </c>
      <c r="D524" s="157" t="s">
        <v>20</v>
      </c>
      <c r="E524" s="174" t="s">
        <v>2227</v>
      </c>
      <c r="F524" s="174" t="s">
        <v>1576</v>
      </c>
      <c r="G524" s="174">
        <v>1999</v>
      </c>
      <c r="H524" s="161">
        <v>47.551492600000003</v>
      </c>
      <c r="I524" s="161">
        <v>-101.0020119</v>
      </c>
      <c r="J524" s="174" t="s">
        <v>49</v>
      </c>
      <c r="K524" s="174" t="s">
        <v>1710</v>
      </c>
      <c r="L524" s="174" t="s">
        <v>2308</v>
      </c>
      <c r="M524" s="176" t="s">
        <v>2308</v>
      </c>
      <c r="N524" s="174" t="s">
        <v>29</v>
      </c>
      <c r="O524" s="174" t="s">
        <v>427</v>
      </c>
      <c r="P524" s="178"/>
      <c r="Q524" s="178"/>
      <c r="R524" s="178"/>
      <c r="S524" s="178" t="s">
        <v>1713</v>
      </c>
      <c r="T524" s="178"/>
      <c r="U524" s="178"/>
      <c r="V524" s="178"/>
      <c r="W524" s="178"/>
      <c r="X524" s="178"/>
    </row>
    <row r="525" spans="1:24">
      <c r="A525" s="173">
        <v>497</v>
      </c>
      <c r="B525" s="174" t="s">
        <v>422</v>
      </c>
      <c r="C525" s="175" t="s">
        <v>423</v>
      </c>
      <c r="D525" s="157" t="s">
        <v>20</v>
      </c>
      <c r="E525" s="174" t="s">
        <v>2227</v>
      </c>
      <c r="F525" s="174" t="s">
        <v>1576</v>
      </c>
      <c r="G525" s="174">
        <v>1999</v>
      </c>
      <c r="H525" s="161">
        <v>47.551492600000003</v>
      </c>
      <c r="I525" s="161">
        <v>-101.0020119</v>
      </c>
      <c r="J525" s="174" t="s">
        <v>49</v>
      </c>
      <c r="K525" s="174" t="s">
        <v>1710</v>
      </c>
      <c r="L525" s="174" t="s">
        <v>2309</v>
      </c>
      <c r="M525" s="176" t="s">
        <v>2309</v>
      </c>
      <c r="N525" s="174" t="s">
        <v>29</v>
      </c>
      <c r="O525" s="174" t="s">
        <v>427</v>
      </c>
      <c r="P525" s="178"/>
      <c r="Q525" s="178"/>
      <c r="R525" s="178"/>
      <c r="S525" s="178" t="s">
        <v>1713</v>
      </c>
      <c r="T525" s="178"/>
      <c r="U525" s="178"/>
      <c r="V525" s="178"/>
      <c r="W525" s="178"/>
      <c r="X525" s="178"/>
    </row>
    <row r="526" spans="1:24">
      <c r="A526" s="173">
        <v>498</v>
      </c>
      <c r="B526" s="174" t="s">
        <v>422</v>
      </c>
      <c r="C526" s="175" t="s">
        <v>423</v>
      </c>
      <c r="D526" s="157" t="s">
        <v>20</v>
      </c>
      <c r="E526" s="174" t="s">
        <v>2227</v>
      </c>
      <c r="F526" s="174" t="s">
        <v>1576</v>
      </c>
      <c r="G526" s="174">
        <v>1999</v>
      </c>
      <c r="H526" s="161">
        <v>47.551492600000003</v>
      </c>
      <c r="I526" s="161">
        <v>-101.0020119</v>
      </c>
      <c r="J526" s="174" t="s">
        <v>49</v>
      </c>
      <c r="K526" s="174" t="s">
        <v>1710</v>
      </c>
      <c r="L526" s="174" t="s">
        <v>2310</v>
      </c>
      <c r="M526" s="176" t="s">
        <v>2310</v>
      </c>
      <c r="N526" s="174" t="s">
        <v>29</v>
      </c>
      <c r="O526" s="174" t="s">
        <v>427</v>
      </c>
      <c r="P526" s="178"/>
      <c r="Q526" s="178"/>
      <c r="R526" s="178"/>
      <c r="S526" s="178" t="s">
        <v>1713</v>
      </c>
      <c r="T526" s="178"/>
      <c r="U526" s="178"/>
      <c r="V526" s="178"/>
      <c r="W526" s="178"/>
      <c r="X526" s="178"/>
    </row>
    <row r="527" spans="1:24">
      <c r="A527" s="173">
        <v>499</v>
      </c>
      <c r="B527" s="174" t="s">
        <v>422</v>
      </c>
      <c r="C527" s="175" t="s">
        <v>423</v>
      </c>
      <c r="D527" s="157" t="s">
        <v>20</v>
      </c>
      <c r="E527" s="174" t="s">
        <v>2227</v>
      </c>
      <c r="F527" s="174" t="s">
        <v>1576</v>
      </c>
      <c r="G527" s="174">
        <v>1999</v>
      </c>
      <c r="H527" s="161">
        <v>47.551492600000003</v>
      </c>
      <c r="I527" s="161">
        <v>-101.0020119</v>
      </c>
      <c r="J527" s="174" t="s">
        <v>49</v>
      </c>
      <c r="K527" s="174" t="s">
        <v>1710</v>
      </c>
      <c r="L527" s="174" t="s">
        <v>2311</v>
      </c>
      <c r="M527" s="176" t="s">
        <v>2311</v>
      </c>
      <c r="N527" s="174" t="s">
        <v>29</v>
      </c>
      <c r="O527" s="174" t="s">
        <v>427</v>
      </c>
      <c r="P527" s="178"/>
      <c r="Q527" s="178"/>
      <c r="R527" s="178"/>
      <c r="S527" s="178" t="s">
        <v>1713</v>
      </c>
      <c r="T527" s="178"/>
      <c r="U527" s="178"/>
      <c r="V527" s="178"/>
      <c r="W527" s="178"/>
      <c r="X527" s="178"/>
    </row>
    <row r="528" spans="1:24">
      <c r="A528" s="173">
        <v>500</v>
      </c>
      <c r="B528" s="174" t="s">
        <v>422</v>
      </c>
      <c r="C528" s="175" t="s">
        <v>423</v>
      </c>
      <c r="D528" s="157" t="s">
        <v>20</v>
      </c>
      <c r="E528" s="174" t="s">
        <v>2227</v>
      </c>
      <c r="F528" s="174" t="s">
        <v>1576</v>
      </c>
      <c r="G528" s="174">
        <v>1999</v>
      </c>
      <c r="H528" s="161">
        <v>47.551492600000003</v>
      </c>
      <c r="I528" s="161">
        <v>-101.0020119</v>
      </c>
      <c r="J528" s="174" t="s">
        <v>49</v>
      </c>
      <c r="K528" s="174" t="s">
        <v>1710</v>
      </c>
      <c r="L528" s="174" t="s">
        <v>2312</v>
      </c>
      <c r="M528" s="176" t="s">
        <v>2312</v>
      </c>
      <c r="N528" s="174" t="s">
        <v>29</v>
      </c>
      <c r="O528" s="174" t="s">
        <v>427</v>
      </c>
      <c r="P528" s="178"/>
      <c r="Q528" s="178"/>
      <c r="R528" s="178"/>
      <c r="S528" s="178" t="s">
        <v>1713</v>
      </c>
      <c r="T528" s="178"/>
      <c r="U528" s="178"/>
      <c r="V528" s="178"/>
      <c r="W528" s="178"/>
      <c r="X528" s="178"/>
    </row>
    <row r="529" spans="1:24">
      <c r="A529" s="173">
        <v>501</v>
      </c>
      <c r="B529" s="174" t="s">
        <v>422</v>
      </c>
      <c r="C529" s="175" t="s">
        <v>423</v>
      </c>
      <c r="D529" s="157" t="s">
        <v>20</v>
      </c>
      <c r="E529" s="174" t="s">
        <v>2227</v>
      </c>
      <c r="F529" s="174" t="s">
        <v>1576</v>
      </c>
      <c r="G529" s="174">
        <v>1999</v>
      </c>
      <c r="H529" s="161">
        <v>47.551492600000003</v>
      </c>
      <c r="I529" s="161">
        <v>-101.0020119</v>
      </c>
      <c r="J529" s="174" t="s">
        <v>49</v>
      </c>
      <c r="K529" s="174" t="s">
        <v>1710</v>
      </c>
      <c r="L529" s="174" t="s">
        <v>2313</v>
      </c>
      <c r="M529" s="176" t="s">
        <v>2313</v>
      </c>
      <c r="N529" s="174" t="s">
        <v>29</v>
      </c>
      <c r="O529" s="174" t="s">
        <v>427</v>
      </c>
      <c r="P529" s="178"/>
      <c r="Q529" s="178"/>
      <c r="R529" s="178"/>
      <c r="S529" s="178" t="s">
        <v>1713</v>
      </c>
      <c r="T529" s="178"/>
      <c r="U529" s="178"/>
      <c r="V529" s="178"/>
      <c r="W529" s="178"/>
      <c r="X529" s="178"/>
    </row>
    <row r="530" spans="1:24">
      <c r="A530" s="173">
        <v>502</v>
      </c>
      <c r="B530" s="174" t="s">
        <v>422</v>
      </c>
      <c r="C530" s="175" t="s">
        <v>423</v>
      </c>
      <c r="D530" s="157" t="s">
        <v>20</v>
      </c>
      <c r="E530" s="174" t="s">
        <v>2227</v>
      </c>
      <c r="F530" s="174" t="s">
        <v>1576</v>
      </c>
      <c r="G530" s="174">
        <v>1999</v>
      </c>
      <c r="H530" s="161">
        <v>47.551492600000003</v>
      </c>
      <c r="I530" s="161">
        <v>-101.0020119</v>
      </c>
      <c r="J530" s="174" t="s">
        <v>49</v>
      </c>
      <c r="K530" s="174" t="s">
        <v>1710</v>
      </c>
      <c r="L530" s="174" t="s">
        <v>2314</v>
      </c>
      <c r="M530" s="176" t="s">
        <v>2314</v>
      </c>
      <c r="N530" s="174" t="s">
        <v>29</v>
      </c>
      <c r="O530" s="174" t="s">
        <v>427</v>
      </c>
      <c r="P530" s="178"/>
      <c r="Q530" s="178"/>
      <c r="R530" s="178"/>
      <c r="S530" s="178" t="s">
        <v>1713</v>
      </c>
      <c r="T530" s="178"/>
      <c r="U530" s="178"/>
      <c r="V530" s="178"/>
      <c r="W530" s="178"/>
      <c r="X530" s="178"/>
    </row>
    <row r="531" spans="1:24">
      <c r="A531" s="173">
        <v>503</v>
      </c>
      <c r="B531" s="174" t="s">
        <v>422</v>
      </c>
      <c r="C531" s="175" t="s">
        <v>423</v>
      </c>
      <c r="D531" s="157" t="s">
        <v>20</v>
      </c>
      <c r="E531" s="174" t="s">
        <v>2227</v>
      </c>
      <c r="F531" s="174" t="s">
        <v>1576</v>
      </c>
      <c r="G531" s="174">
        <v>1999</v>
      </c>
      <c r="H531" s="161">
        <v>47.551492600000003</v>
      </c>
      <c r="I531" s="161">
        <v>-101.0020119</v>
      </c>
      <c r="J531" s="174" t="s">
        <v>49</v>
      </c>
      <c r="K531" s="174" t="s">
        <v>1710</v>
      </c>
      <c r="L531" s="174" t="s">
        <v>2315</v>
      </c>
      <c r="M531" s="176" t="s">
        <v>2315</v>
      </c>
      <c r="N531" s="174" t="s">
        <v>29</v>
      </c>
      <c r="O531" s="174" t="s">
        <v>427</v>
      </c>
      <c r="P531" s="178"/>
      <c r="Q531" s="178"/>
      <c r="R531" s="178"/>
      <c r="S531" s="178" t="s">
        <v>1713</v>
      </c>
      <c r="T531" s="178"/>
      <c r="U531" s="178"/>
      <c r="V531" s="178"/>
      <c r="W531" s="178"/>
      <c r="X531" s="178"/>
    </row>
    <row r="532" spans="1:24">
      <c r="A532" s="173">
        <v>504</v>
      </c>
      <c r="B532" s="174" t="s">
        <v>422</v>
      </c>
      <c r="C532" s="175" t="s">
        <v>423</v>
      </c>
      <c r="D532" s="157" t="s">
        <v>20</v>
      </c>
      <c r="E532" s="174" t="s">
        <v>2227</v>
      </c>
      <c r="F532" s="174" t="s">
        <v>1576</v>
      </c>
      <c r="G532" s="174">
        <v>1999</v>
      </c>
      <c r="H532" s="161">
        <v>47.551492600000003</v>
      </c>
      <c r="I532" s="161">
        <v>-101.0020119</v>
      </c>
      <c r="J532" s="174" t="s">
        <v>49</v>
      </c>
      <c r="K532" s="174" t="s">
        <v>1710</v>
      </c>
      <c r="L532" s="174" t="s">
        <v>2316</v>
      </c>
      <c r="M532" s="176" t="s">
        <v>2316</v>
      </c>
      <c r="N532" s="174" t="s">
        <v>29</v>
      </c>
      <c r="O532" s="174" t="s">
        <v>427</v>
      </c>
      <c r="P532" s="178"/>
      <c r="Q532" s="178"/>
      <c r="R532" s="178"/>
      <c r="S532" s="178" t="s">
        <v>1713</v>
      </c>
      <c r="T532" s="178"/>
      <c r="U532" s="178"/>
      <c r="V532" s="178"/>
      <c r="W532" s="178"/>
      <c r="X532" s="178"/>
    </row>
    <row r="533" spans="1:24">
      <c r="A533" s="173">
        <v>505</v>
      </c>
      <c r="B533" s="174" t="s">
        <v>422</v>
      </c>
      <c r="C533" s="175" t="s">
        <v>423</v>
      </c>
      <c r="D533" s="157" t="s">
        <v>20</v>
      </c>
      <c r="E533" s="174" t="s">
        <v>2227</v>
      </c>
      <c r="F533" s="174" t="s">
        <v>1576</v>
      </c>
      <c r="G533" s="174">
        <v>1999</v>
      </c>
      <c r="H533" s="161">
        <v>47.551492600000003</v>
      </c>
      <c r="I533" s="161">
        <v>-101.0020119</v>
      </c>
      <c r="J533" s="174" t="s">
        <v>49</v>
      </c>
      <c r="K533" s="174" t="s">
        <v>1710</v>
      </c>
      <c r="L533" s="174" t="s">
        <v>2317</v>
      </c>
      <c r="M533" s="176" t="s">
        <v>2317</v>
      </c>
      <c r="N533" s="174" t="s">
        <v>29</v>
      </c>
      <c r="O533" s="174" t="s">
        <v>427</v>
      </c>
      <c r="P533" s="178"/>
      <c r="Q533" s="178"/>
      <c r="R533" s="178"/>
      <c r="S533" s="178" t="s">
        <v>1713</v>
      </c>
      <c r="T533" s="178"/>
      <c r="U533" s="178"/>
      <c r="V533" s="178"/>
      <c r="W533" s="178"/>
      <c r="X533" s="178"/>
    </row>
    <row r="534" spans="1:24">
      <c r="A534" s="173">
        <v>506</v>
      </c>
      <c r="B534" s="174" t="s">
        <v>422</v>
      </c>
      <c r="C534" s="175" t="s">
        <v>423</v>
      </c>
      <c r="D534" s="157" t="s">
        <v>20</v>
      </c>
      <c r="E534" s="174" t="s">
        <v>2227</v>
      </c>
      <c r="F534" s="174" t="s">
        <v>1576</v>
      </c>
      <c r="G534" s="174">
        <v>1999</v>
      </c>
      <c r="H534" s="161">
        <v>47.551492600000003</v>
      </c>
      <c r="I534" s="161">
        <v>-101.0020119</v>
      </c>
      <c r="J534" s="174" t="s">
        <v>49</v>
      </c>
      <c r="K534" s="174" t="s">
        <v>1710</v>
      </c>
      <c r="L534" s="174" t="s">
        <v>2318</v>
      </c>
      <c r="M534" s="176" t="s">
        <v>2318</v>
      </c>
      <c r="N534" s="174" t="s">
        <v>29</v>
      </c>
      <c r="O534" s="174" t="s">
        <v>427</v>
      </c>
      <c r="P534" s="178"/>
      <c r="Q534" s="178"/>
      <c r="R534" s="178"/>
      <c r="S534" s="178" t="s">
        <v>1713</v>
      </c>
      <c r="T534" s="178"/>
      <c r="U534" s="178"/>
      <c r="V534" s="178"/>
      <c r="W534" s="178"/>
      <c r="X534" s="178"/>
    </row>
    <row r="535" spans="1:24">
      <c r="A535" s="173">
        <v>507</v>
      </c>
      <c r="B535" s="174" t="s">
        <v>422</v>
      </c>
      <c r="C535" s="175" t="s">
        <v>423</v>
      </c>
      <c r="D535" s="157" t="s">
        <v>20</v>
      </c>
      <c r="E535" s="174" t="s">
        <v>2227</v>
      </c>
      <c r="F535" s="174" t="s">
        <v>1576</v>
      </c>
      <c r="G535" s="174">
        <v>1999</v>
      </c>
      <c r="H535" s="161">
        <v>47.551492600000003</v>
      </c>
      <c r="I535" s="161">
        <v>-101.0020119</v>
      </c>
      <c r="J535" s="174" t="s">
        <v>49</v>
      </c>
      <c r="K535" s="174" t="s">
        <v>1710</v>
      </c>
      <c r="L535" s="174" t="s">
        <v>2319</v>
      </c>
      <c r="M535" s="176" t="s">
        <v>2319</v>
      </c>
      <c r="N535" s="174" t="s">
        <v>29</v>
      </c>
      <c r="O535" s="174" t="s">
        <v>427</v>
      </c>
      <c r="P535" s="178"/>
      <c r="Q535" s="178"/>
      <c r="R535" s="178"/>
      <c r="S535" s="178" t="s">
        <v>1713</v>
      </c>
      <c r="T535" s="178"/>
      <c r="U535" s="178"/>
      <c r="V535" s="178"/>
      <c r="W535" s="178"/>
      <c r="X535" s="178"/>
    </row>
    <row r="536" spans="1:24">
      <c r="A536" s="173">
        <v>508</v>
      </c>
      <c r="B536" s="174" t="s">
        <v>422</v>
      </c>
      <c r="C536" s="175" t="s">
        <v>423</v>
      </c>
      <c r="D536" s="157" t="s">
        <v>20</v>
      </c>
      <c r="E536" s="174" t="s">
        <v>2227</v>
      </c>
      <c r="F536" s="174" t="s">
        <v>1576</v>
      </c>
      <c r="G536" s="174">
        <v>1999</v>
      </c>
      <c r="H536" s="161">
        <v>47.551492600000003</v>
      </c>
      <c r="I536" s="161">
        <v>-101.0020119</v>
      </c>
      <c r="J536" s="174" t="s">
        <v>49</v>
      </c>
      <c r="K536" s="174" t="s">
        <v>1710</v>
      </c>
      <c r="L536" s="174" t="s">
        <v>2320</v>
      </c>
      <c r="M536" s="176" t="s">
        <v>2320</v>
      </c>
      <c r="N536" s="174" t="s">
        <v>29</v>
      </c>
      <c r="O536" s="174" t="s">
        <v>427</v>
      </c>
      <c r="P536" s="178"/>
      <c r="Q536" s="178"/>
      <c r="R536" s="178"/>
      <c r="S536" s="178" t="s">
        <v>1713</v>
      </c>
      <c r="T536" s="178"/>
      <c r="U536" s="178"/>
      <c r="V536" s="178"/>
      <c r="W536" s="178"/>
      <c r="X536" s="178"/>
    </row>
    <row r="537" spans="1:24">
      <c r="A537" s="173">
        <v>509</v>
      </c>
      <c r="B537" s="174" t="s">
        <v>422</v>
      </c>
      <c r="C537" s="175" t="s">
        <v>423</v>
      </c>
      <c r="D537" s="157" t="s">
        <v>20</v>
      </c>
      <c r="E537" s="174" t="s">
        <v>2227</v>
      </c>
      <c r="F537" s="174" t="s">
        <v>1576</v>
      </c>
      <c r="G537" s="174">
        <v>1999</v>
      </c>
      <c r="H537" s="161">
        <v>47.551492600000003</v>
      </c>
      <c r="I537" s="161">
        <v>-101.0020119</v>
      </c>
      <c r="J537" s="174" t="s">
        <v>49</v>
      </c>
      <c r="K537" s="174" t="s">
        <v>1710</v>
      </c>
      <c r="L537" s="174" t="s">
        <v>2321</v>
      </c>
      <c r="M537" s="176" t="s">
        <v>2321</v>
      </c>
      <c r="N537" s="174" t="s">
        <v>29</v>
      </c>
      <c r="O537" s="174" t="s">
        <v>427</v>
      </c>
      <c r="P537" s="178"/>
      <c r="Q537" s="178"/>
      <c r="R537" s="178"/>
      <c r="S537" s="178" t="s">
        <v>1713</v>
      </c>
      <c r="T537" s="178"/>
      <c r="U537" s="178"/>
      <c r="V537" s="178"/>
      <c r="W537" s="178"/>
      <c r="X537" s="178"/>
    </row>
    <row r="538" spans="1:24">
      <c r="A538" s="173">
        <v>510</v>
      </c>
      <c r="B538" s="174" t="s">
        <v>422</v>
      </c>
      <c r="C538" s="175" t="s">
        <v>423</v>
      </c>
      <c r="D538" s="157" t="s">
        <v>20</v>
      </c>
      <c r="E538" s="174" t="s">
        <v>2227</v>
      </c>
      <c r="F538" s="174" t="s">
        <v>1576</v>
      </c>
      <c r="G538" s="174">
        <v>1999</v>
      </c>
      <c r="H538" s="161">
        <v>47.551492600000003</v>
      </c>
      <c r="I538" s="161">
        <v>-101.0020119</v>
      </c>
      <c r="J538" s="174" t="s">
        <v>49</v>
      </c>
      <c r="K538" s="174" t="s">
        <v>1710</v>
      </c>
      <c r="L538" s="174" t="s">
        <v>2322</v>
      </c>
      <c r="M538" s="176" t="s">
        <v>2322</v>
      </c>
      <c r="N538" s="174" t="s">
        <v>29</v>
      </c>
      <c r="O538" s="174" t="s">
        <v>427</v>
      </c>
      <c r="P538" s="178"/>
      <c r="Q538" s="178"/>
      <c r="R538" s="178"/>
      <c r="S538" s="178" t="s">
        <v>1713</v>
      </c>
      <c r="T538" s="178"/>
      <c r="U538" s="178"/>
      <c r="V538" s="178"/>
      <c r="W538" s="178"/>
      <c r="X538" s="178"/>
    </row>
    <row r="539" spans="1:24">
      <c r="A539" s="173">
        <v>511</v>
      </c>
      <c r="B539" s="174" t="s">
        <v>422</v>
      </c>
      <c r="C539" s="175" t="s">
        <v>423</v>
      </c>
      <c r="D539" s="157" t="s">
        <v>20</v>
      </c>
      <c r="E539" s="174" t="s">
        <v>2227</v>
      </c>
      <c r="F539" s="174" t="s">
        <v>1576</v>
      </c>
      <c r="G539" s="174">
        <v>1999</v>
      </c>
      <c r="H539" s="161">
        <v>47.551492600000003</v>
      </c>
      <c r="I539" s="161">
        <v>-101.0020119</v>
      </c>
      <c r="J539" s="174" t="s">
        <v>49</v>
      </c>
      <c r="K539" s="174" t="s">
        <v>1710</v>
      </c>
      <c r="L539" s="174" t="s">
        <v>2323</v>
      </c>
      <c r="M539" s="176" t="s">
        <v>2323</v>
      </c>
      <c r="N539" s="174" t="s">
        <v>29</v>
      </c>
      <c r="O539" s="174" t="s">
        <v>427</v>
      </c>
      <c r="P539" s="178"/>
      <c r="Q539" s="178"/>
      <c r="R539" s="178"/>
      <c r="S539" s="178" t="s">
        <v>1713</v>
      </c>
      <c r="T539" s="178"/>
      <c r="U539" s="178"/>
      <c r="V539" s="178"/>
      <c r="W539" s="178"/>
      <c r="X539" s="178"/>
    </row>
    <row r="540" spans="1:24">
      <c r="A540" s="173">
        <v>512</v>
      </c>
      <c r="B540" s="174" t="s">
        <v>422</v>
      </c>
      <c r="C540" s="175" t="s">
        <v>423</v>
      </c>
      <c r="D540" s="157" t="s">
        <v>20</v>
      </c>
      <c r="E540" s="174" t="s">
        <v>2227</v>
      </c>
      <c r="F540" s="174" t="s">
        <v>1576</v>
      </c>
      <c r="G540" s="174">
        <v>1999</v>
      </c>
      <c r="H540" s="161">
        <v>47.551492600000003</v>
      </c>
      <c r="I540" s="161">
        <v>-101.0020119</v>
      </c>
      <c r="J540" s="174" t="s">
        <v>49</v>
      </c>
      <c r="K540" s="174" t="s">
        <v>1710</v>
      </c>
      <c r="L540" s="174" t="s">
        <v>2324</v>
      </c>
      <c r="M540" s="176" t="s">
        <v>2324</v>
      </c>
      <c r="N540" s="174" t="s">
        <v>29</v>
      </c>
      <c r="O540" s="174" t="s">
        <v>427</v>
      </c>
      <c r="P540" s="178"/>
      <c r="Q540" s="178"/>
      <c r="R540" s="178"/>
      <c r="S540" s="178" t="s">
        <v>1713</v>
      </c>
      <c r="T540" s="178"/>
      <c r="U540" s="178"/>
      <c r="V540" s="178"/>
      <c r="W540" s="178"/>
      <c r="X540" s="178"/>
    </row>
    <row r="541" spans="1:24">
      <c r="A541" s="173">
        <v>513</v>
      </c>
      <c r="B541" s="174" t="s">
        <v>422</v>
      </c>
      <c r="C541" s="175" t="s">
        <v>423</v>
      </c>
      <c r="D541" s="157" t="s">
        <v>20</v>
      </c>
      <c r="E541" s="174" t="s">
        <v>2227</v>
      </c>
      <c r="F541" s="174" t="s">
        <v>1576</v>
      </c>
      <c r="G541" s="174">
        <v>1999</v>
      </c>
      <c r="H541" s="161">
        <v>47.551492600000003</v>
      </c>
      <c r="I541" s="161">
        <v>-101.0020119</v>
      </c>
      <c r="J541" s="174" t="s">
        <v>49</v>
      </c>
      <c r="K541" s="174" t="s">
        <v>1710</v>
      </c>
      <c r="L541" s="174" t="s">
        <v>2325</v>
      </c>
      <c r="M541" s="176" t="s">
        <v>2325</v>
      </c>
      <c r="N541" s="174" t="s">
        <v>29</v>
      </c>
      <c r="O541" s="174" t="s">
        <v>427</v>
      </c>
      <c r="P541" s="178"/>
      <c r="Q541" s="178"/>
      <c r="R541" s="178"/>
      <c r="S541" s="178" t="s">
        <v>1713</v>
      </c>
      <c r="T541" s="178"/>
      <c r="U541" s="178"/>
      <c r="V541" s="178"/>
      <c r="W541" s="178"/>
      <c r="X541" s="178"/>
    </row>
    <row r="542" spans="1:24">
      <c r="A542" s="173">
        <v>514</v>
      </c>
      <c r="B542" s="174" t="s">
        <v>422</v>
      </c>
      <c r="C542" s="175" t="s">
        <v>423</v>
      </c>
      <c r="D542" s="157" t="s">
        <v>20</v>
      </c>
      <c r="E542" s="174" t="s">
        <v>2227</v>
      </c>
      <c r="F542" s="174" t="s">
        <v>1576</v>
      </c>
      <c r="G542" s="174">
        <v>1999</v>
      </c>
      <c r="H542" s="161">
        <v>47.551492600000003</v>
      </c>
      <c r="I542" s="161">
        <v>-101.0020119</v>
      </c>
      <c r="J542" s="174" t="s">
        <v>49</v>
      </c>
      <c r="K542" s="174" t="s">
        <v>1710</v>
      </c>
      <c r="L542" s="174" t="s">
        <v>2326</v>
      </c>
      <c r="M542" s="176" t="s">
        <v>2326</v>
      </c>
      <c r="N542" s="174" t="s">
        <v>29</v>
      </c>
      <c r="O542" s="174" t="s">
        <v>427</v>
      </c>
      <c r="P542" s="178"/>
      <c r="Q542" s="178"/>
      <c r="R542" s="178"/>
      <c r="S542" s="178" t="s">
        <v>1713</v>
      </c>
      <c r="T542" s="178"/>
      <c r="U542" s="178"/>
      <c r="V542" s="178"/>
      <c r="W542" s="178"/>
      <c r="X542" s="178"/>
    </row>
    <row r="543" spans="1:24">
      <c r="A543" s="173">
        <v>515</v>
      </c>
      <c r="B543" s="174" t="s">
        <v>422</v>
      </c>
      <c r="C543" s="175" t="s">
        <v>423</v>
      </c>
      <c r="D543" s="157" t="s">
        <v>20</v>
      </c>
      <c r="E543" s="174" t="s">
        <v>2227</v>
      </c>
      <c r="F543" s="174" t="s">
        <v>1576</v>
      </c>
      <c r="G543" s="174">
        <v>1999</v>
      </c>
      <c r="H543" s="161">
        <v>47.551492600000003</v>
      </c>
      <c r="I543" s="161">
        <v>-101.0020119</v>
      </c>
      <c r="J543" s="174" t="s">
        <v>49</v>
      </c>
      <c r="K543" s="174" t="s">
        <v>1710</v>
      </c>
      <c r="L543" s="174" t="s">
        <v>2327</v>
      </c>
      <c r="M543" s="176" t="s">
        <v>2327</v>
      </c>
      <c r="N543" s="174" t="s">
        <v>29</v>
      </c>
      <c r="O543" s="174" t="s">
        <v>427</v>
      </c>
      <c r="P543" s="178"/>
      <c r="Q543" s="178"/>
      <c r="R543" s="178"/>
      <c r="S543" s="178" t="s">
        <v>1713</v>
      </c>
      <c r="T543" s="178"/>
      <c r="U543" s="178"/>
      <c r="V543" s="178"/>
      <c r="W543" s="178"/>
      <c r="X543" s="178"/>
    </row>
    <row r="544" spans="1:24">
      <c r="A544" s="173">
        <v>516</v>
      </c>
      <c r="B544" s="174" t="s">
        <v>422</v>
      </c>
      <c r="C544" s="175" t="s">
        <v>423</v>
      </c>
      <c r="D544" s="157" t="s">
        <v>20</v>
      </c>
      <c r="E544" s="174" t="s">
        <v>2227</v>
      </c>
      <c r="F544" s="174" t="s">
        <v>1576</v>
      </c>
      <c r="G544" s="174">
        <v>1999</v>
      </c>
      <c r="H544" s="161">
        <v>47.551492600000003</v>
      </c>
      <c r="I544" s="161">
        <v>-101.0020119</v>
      </c>
      <c r="J544" s="174" t="s">
        <v>49</v>
      </c>
      <c r="K544" s="174" t="s">
        <v>1710</v>
      </c>
      <c r="L544" s="174" t="s">
        <v>2328</v>
      </c>
      <c r="M544" s="176" t="s">
        <v>2328</v>
      </c>
      <c r="N544" s="174" t="s">
        <v>29</v>
      </c>
      <c r="O544" s="174" t="s">
        <v>427</v>
      </c>
      <c r="P544" s="178"/>
      <c r="Q544" s="178"/>
      <c r="R544" s="178"/>
      <c r="S544" s="178" t="s">
        <v>1713</v>
      </c>
      <c r="T544" s="178"/>
      <c r="U544" s="178"/>
      <c r="V544" s="178"/>
      <c r="W544" s="178"/>
      <c r="X544" s="178"/>
    </row>
    <row r="545" spans="1:24">
      <c r="A545" s="173">
        <v>517</v>
      </c>
      <c r="B545" s="174" t="s">
        <v>422</v>
      </c>
      <c r="C545" s="175" t="s">
        <v>423</v>
      </c>
      <c r="D545" s="157" t="s">
        <v>20</v>
      </c>
      <c r="E545" s="174" t="s">
        <v>2227</v>
      </c>
      <c r="F545" s="174" t="s">
        <v>1576</v>
      </c>
      <c r="G545" s="174">
        <v>1999</v>
      </c>
      <c r="H545" s="161">
        <v>47.551492600000003</v>
      </c>
      <c r="I545" s="161">
        <v>-101.0020119</v>
      </c>
      <c r="J545" s="174" t="s">
        <v>49</v>
      </c>
      <c r="K545" s="174" t="s">
        <v>1710</v>
      </c>
      <c r="L545" s="174" t="s">
        <v>2329</v>
      </c>
      <c r="M545" s="176" t="s">
        <v>2329</v>
      </c>
      <c r="N545" s="174" t="s">
        <v>29</v>
      </c>
      <c r="O545" s="174" t="s">
        <v>427</v>
      </c>
      <c r="P545" s="178"/>
      <c r="Q545" s="178"/>
      <c r="R545" s="178"/>
      <c r="S545" s="178" t="s">
        <v>1713</v>
      </c>
      <c r="T545" s="178"/>
      <c r="U545" s="178"/>
      <c r="V545" s="178"/>
      <c r="W545" s="178"/>
      <c r="X545" s="178"/>
    </row>
    <row r="546" spans="1:24">
      <c r="A546" s="173">
        <v>518</v>
      </c>
      <c r="B546" s="174" t="s">
        <v>422</v>
      </c>
      <c r="C546" s="175" t="s">
        <v>423</v>
      </c>
      <c r="D546" s="157" t="s">
        <v>20</v>
      </c>
      <c r="E546" s="174" t="s">
        <v>2227</v>
      </c>
      <c r="F546" s="174" t="s">
        <v>1576</v>
      </c>
      <c r="G546" s="174">
        <v>2000</v>
      </c>
      <c r="H546" s="161">
        <v>47.551492600000003</v>
      </c>
      <c r="I546" s="161">
        <v>-101.0020119</v>
      </c>
      <c r="J546" s="174" t="s">
        <v>49</v>
      </c>
      <c r="K546" s="174" t="s">
        <v>1710</v>
      </c>
      <c r="L546" s="174" t="s">
        <v>2330</v>
      </c>
      <c r="M546" s="176" t="s">
        <v>2330</v>
      </c>
      <c r="N546" s="174" t="s">
        <v>29</v>
      </c>
      <c r="O546" s="174" t="s">
        <v>427</v>
      </c>
      <c r="P546" s="178"/>
      <c r="Q546" s="178"/>
      <c r="R546" s="178"/>
      <c r="S546" s="178" t="s">
        <v>1713</v>
      </c>
      <c r="T546" s="178"/>
      <c r="U546" s="178"/>
      <c r="V546" s="178"/>
      <c r="W546" s="178"/>
      <c r="X546" s="178"/>
    </row>
    <row r="547" spans="1:24">
      <c r="A547" s="173">
        <v>519</v>
      </c>
      <c r="B547" s="174" t="s">
        <v>422</v>
      </c>
      <c r="C547" s="175" t="s">
        <v>423</v>
      </c>
      <c r="D547" s="157" t="s">
        <v>20</v>
      </c>
      <c r="E547" s="174" t="s">
        <v>2227</v>
      </c>
      <c r="F547" s="174" t="s">
        <v>1576</v>
      </c>
      <c r="G547" s="174">
        <v>2000</v>
      </c>
      <c r="H547" s="161">
        <v>47.551492600000003</v>
      </c>
      <c r="I547" s="161">
        <v>-101.0020119</v>
      </c>
      <c r="J547" s="174" t="s">
        <v>49</v>
      </c>
      <c r="K547" s="174" t="s">
        <v>1710</v>
      </c>
      <c r="L547" s="174" t="s">
        <v>2331</v>
      </c>
      <c r="M547" s="176" t="s">
        <v>2331</v>
      </c>
      <c r="N547" s="174" t="s">
        <v>29</v>
      </c>
      <c r="O547" s="174" t="s">
        <v>427</v>
      </c>
      <c r="P547" s="178"/>
      <c r="Q547" s="178"/>
      <c r="R547" s="178"/>
      <c r="S547" s="178" t="s">
        <v>1713</v>
      </c>
      <c r="T547" s="178"/>
      <c r="U547" s="178"/>
      <c r="V547" s="178"/>
      <c r="W547" s="178"/>
      <c r="X547" s="178"/>
    </row>
    <row r="548" spans="1:24">
      <c r="A548" s="173">
        <v>520</v>
      </c>
      <c r="B548" s="174" t="s">
        <v>422</v>
      </c>
      <c r="C548" s="175" t="s">
        <v>423</v>
      </c>
      <c r="D548" s="157" t="s">
        <v>20</v>
      </c>
      <c r="E548" s="174" t="s">
        <v>2227</v>
      </c>
      <c r="F548" s="174" t="s">
        <v>1576</v>
      </c>
      <c r="G548" s="174">
        <v>2000</v>
      </c>
      <c r="H548" s="161">
        <v>47.551492600000003</v>
      </c>
      <c r="I548" s="161">
        <v>-101.0020119</v>
      </c>
      <c r="J548" s="174" t="s">
        <v>49</v>
      </c>
      <c r="K548" s="174" t="s">
        <v>1710</v>
      </c>
      <c r="L548" s="174" t="s">
        <v>2332</v>
      </c>
      <c r="M548" s="176" t="s">
        <v>2332</v>
      </c>
      <c r="N548" s="174" t="s">
        <v>29</v>
      </c>
      <c r="O548" s="174" t="s">
        <v>427</v>
      </c>
      <c r="P548" s="178"/>
      <c r="Q548" s="178"/>
      <c r="R548" s="178"/>
      <c r="S548" s="178" t="s">
        <v>1713</v>
      </c>
      <c r="T548" s="178"/>
      <c r="U548" s="178"/>
      <c r="V548" s="178"/>
      <c r="W548" s="178"/>
      <c r="X548" s="178"/>
    </row>
    <row r="549" spans="1:24">
      <c r="A549" s="173">
        <v>521</v>
      </c>
      <c r="B549" s="174" t="s">
        <v>422</v>
      </c>
      <c r="C549" s="175" t="s">
        <v>423</v>
      </c>
      <c r="D549" s="157" t="s">
        <v>20</v>
      </c>
      <c r="E549" s="174" t="s">
        <v>2227</v>
      </c>
      <c r="F549" s="174" t="s">
        <v>1576</v>
      </c>
      <c r="G549" s="174">
        <v>2000</v>
      </c>
      <c r="H549" s="161">
        <v>47.551492600000003</v>
      </c>
      <c r="I549" s="161">
        <v>-101.0020119</v>
      </c>
      <c r="J549" s="174" t="s">
        <v>49</v>
      </c>
      <c r="K549" s="174" t="s">
        <v>1710</v>
      </c>
      <c r="L549" s="174" t="s">
        <v>2333</v>
      </c>
      <c r="M549" s="176" t="s">
        <v>2333</v>
      </c>
      <c r="N549" s="174" t="s">
        <v>29</v>
      </c>
      <c r="O549" s="174" t="s">
        <v>427</v>
      </c>
      <c r="P549" s="178"/>
      <c r="Q549" s="178"/>
      <c r="R549" s="178"/>
      <c r="S549" s="178" t="s">
        <v>1713</v>
      </c>
      <c r="T549" s="178"/>
      <c r="U549" s="178"/>
      <c r="V549" s="178"/>
      <c r="W549" s="178"/>
      <c r="X549" s="178"/>
    </row>
    <row r="550" spans="1:24">
      <c r="A550" s="173">
        <v>522</v>
      </c>
      <c r="B550" s="174" t="s">
        <v>422</v>
      </c>
      <c r="C550" s="175" t="s">
        <v>423</v>
      </c>
      <c r="D550" s="157" t="s">
        <v>20</v>
      </c>
      <c r="E550" s="174" t="s">
        <v>2227</v>
      </c>
      <c r="F550" s="174" t="s">
        <v>1576</v>
      </c>
      <c r="G550" s="174">
        <v>2000</v>
      </c>
      <c r="H550" s="161">
        <v>47.551492600000003</v>
      </c>
      <c r="I550" s="161">
        <v>-101.0020119</v>
      </c>
      <c r="J550" s="174" t="s">
        <v>49</v>
      </c>
      <c r="K550" s="174" t="s">
        <v>1710</v>
      </c>
      <c r="L550" s="174" t="s">
        <v>2334</v>
      </c>
      <c r="M550" s="176" t="s">
        <v>2334</v>
      </c>
      <c r="N550" s="174" t="s">
        <v>29</v>
      </c>
      <c r="O550" s="174" t="s">
        <v>427</v>
      </c>
      <c r="P550" s="178"/>
      <c r="Q550" s="178"/>
      <c r="R550" s="178"/>
      <c r="S550" s="178" t="s">
        <v>1713</v>
      </c>
      <c r="T550" s="178"/>
      <c r="U550" s="178"/>
      <c r="V550" s="178"/>
      <c r="W550" s="178"/>
      <c r="X550" s="178"/>
    </row>
    <row r="551" spans="1:24">
      <c r="A551" s="173">
        <v>523</v>
      </c>
      <c r="B551" s="174" t="s">
        <v>422</v>
      </c>
      <c r="C551" s="175" t="s">
        <v>423</v>
      </c>
      <c r="D551" s="157" t="s">
        <v>20</v>
      </c>
      <c r="E551" s="174" t="s">
        <v>2227</v>
      </c>
      <c r="F551" s="174" t="s">
        <v>1576</v>
      </c>
      <c r="G551" s="174">
        <v>2000</v>
      </c>
      <c r="H551" s="161">
        <v>47.551492600000003</v>
      </c>
      <c r="I551" s="161">
        <v>-101.0020119</v>
      </c>
      <c r="J551" s="174" t="s">
        <v>49</v>
      </c>
      <c r="K551" s="174" t="s">
        <v>1710</v>
      </c>
      <c r="L551" s="174" t="s">
        <v>2335</v>
      </c>
      <c r="M551" s="176" t="s">
        <v>2335</v>
      </c>
      <c r="N551" s="174" t="s">
        <v>29</v>
      </c>
      <c r="O551" s="174" t="s">
        <v>427</v>
      </c>
      <c r="P551" s="178"/>
      <c r="Q551" s="178"/>
      <c r="R551" s="178"/>
      <c r="S551" s="178" t="s">
        <v>1713</v>
      </c>
      <c r="T551" s="178"/>
      <c r="U551" s="178"/>
      <c r="V551" s="178"/>
      <c r="W551" s="178"/>
      <c r="X551" s="178"/>
    </row>
    <row r="552" spans="1:24">
      <c r="A552" s="173">
        <v>524</v>
      </c>
      <c r="B552" s="174" t="s">
        <v>422</v>
      </c>
      <c r="C552" s="175" t="s">
        <v>423</v>
      </c>
      <c r="D552" s="157" t="s">
        <v>20</v>
      </c>
      <c r="E552" s="174" t="s">
        <v>2227</v>
      </c>
      <c r="F552" s="174" t="s">
        <v>1576</v>
      </c>
      <c r="G552" s="174">
        <v>2000</v>
      </c>
      <c r="H552" s="161">
        <v>47.551492600000003</v>
      </c>
      <c r="I552" s="161">
        <v>-101.0020119</v>
      </c>
      <c r="J552" s="174" t="s">
        <v>49</v>
      </c>
      <c r="K552" s="174" t="s">
        <v>1710</v>
      </c>
      <c r="L552" s="174" t="s">
        <v>2336</v>
      </c>
      <c r="M552" s="176" t="s">
        <v>2336</v>
      </c>
      <c r="N552" s="174" t="s">
        <v>29</v>
      </c>
      <c r="O552" s="174" t="s">
        <v>427</v>
      </c>
      <c r="P552" s="178"/>
      <c r="Q552" s="178"/>
      <c r="R552" s="178"/>
      <c r="S552" s="178" t="s">
        <v>1713</v>
      </c>
      <c r="T552" s="178"/>
      <c r="U552" s="178"/>
      <c r="V552" s="178"/>
      <c r="W552" s="178"/>
      <c r="X552" s="178"/>
    </row>
    <row r="553" spans="1:24">
      <c r="A553" s="173">
        <v>525</v>
      </c>
      <c r="B553" s="174" t="s">
        <v>422</v>
      </c>
      <c r="C553" s="175" t="s">
        <v>423</v>
      </c>
      <c r="D553" s="157" t="s">
        <v>20</v>
      </c>
      <c r="E553" s="174" t="s">
        <v>2227</v>
      </c>
      <c r="F553" s="174" t="s">
        <v>1576</v>
      </c>
      <c r="G553" s="174">
        <v>2000</v>
      </c>
      <c r="H553" s="161">
        <v>47.551492600000003</v>
      </c>
      <c r="I553" s="161">
        <v>-101.0020119</v>
      </c>
      <c r="J553" s="174" t="s">
        <v>49</v>
      </c>
      <c r="K553" s="174" t="s">
        <v>1710</v>
      </c>
      <c r="L553" s="174" t="s">
        <v>2337</v>
      </c>
      <c r="M553" s="176" t="s">
        <v>2337</v>
      </c>
      <c r="N553" s="174" t="s">
        <v>29</v>
      </c>
      <c r="O553" s="174" t="s">
        <v>427</v>
      </c>
      <c r="P553" s="178"/>
      <c r="Q553" s="178"/>
      <c r="R553" s="178"/>
      <c r="S553" s="178" t="s">
        <v>1713</v>
      </c>
      <c r="T553" s="178"/>
      <c r="U553" s="178"/>
      <c r="V553" s="178"/>
      <c r="W553" s="178"/>
      <c r="X553" s="178"/>
    </row>
    <row r="554" spans="1:24">
      <c r="A554" s="173">
        <v>526</v>
      </c>
      <c r="B554" s="174" t="s">
        <v>422</v>
      </c>
      <c r="C554" s="175" t="s">
        <v>423</v>
      </c>
      <c r="D554" s="157" t="s">
        <v>20</v>
      </c>
      <c r="E554" s="174" t="s">
        <v>2227</v>
      </c>
      <c r="F554" s="174" t="s">
        <v>1576</v>
      </c>
      <c r="G554" s="174">
        <v>2000</v>
      </c>
      <c r="H554" s="161">
        <v>47.551492600000003</v>
      </c>
      <c r="I554" s="161">
        <v>-101.0020119</v>
      </c>
      <c r="J554" s="174" t="s">
        <v>49</v>
      </c>
      <c r="K554" s="174" t="s">
        <v>1710</v>
      </c>
      <c r="L554" s="174" t="s">
        <v>2338</v>
      </c>
      <c r="M554" s="176" t="s">
        <v>2338</v>
      </c>
      <c r="N554" s="174" t="s">
        <v>29</v>
      </c>
      <c r="O554" s="174" t="s">
        <v>427</v>
      </c>
      <c r="P554" s="178"/>
      <c r="Q554" s="178"/>
      <c r="R554" s="178"/>
      <c r="S554" s="178" t="s">
        <v>1713</v>
      </c>
      <c r="T554" s="161" t="s">
        <v>1731</v>
      </c>
      <c r="U554" s="178"/>
      <c r="V554" s="178"/>
      <c r="W554" s="178"/>
      <c r="X554" s="178"/>
    </row>
    <row r="555" spans="1:24">
      <c r="A555" s="173">
        <v>527</v>
      </c>
      <c r="B555" s="174" t="s">
        <v>422</v>
      </c>
      <c r="C555" s="175" t="s">
        <v>423</v>
      </c>
      <c r="D555" s="174" t="s">
        <v>2007</v>
      </c>
      <c r="E555" s="174" t="s">
        <v>2227</v>
      </c>
      <c r="F555" s="174" t="s">
        <v>1576</v>
      </c>
      <c r="G555" s="174">
        <v>1999</v>
      </c>
      <c r="H555" s="161">
        <v>47.551492600000003</v>
      </c>
      <c r="I555" s="161">
        <v>-101.0020119</v>
      </c>
      <c r="J555" s="174" t="s">
        <v>49</v>
      </c>
      <c r="K555" s="174" t="s">
        <v>1710</v>
      </c>
      <c r="L555" s="174" t="s">
        <v>2339</v>
      </c>
      <c r="M555" s="176" t="s">
        <v>2339</v>
      </c>
      <c r="N555" s="174" t="s">
        <v>29</v>
      </c>
      <c r="O555" s="174" t="s">
        <v>427</v>
      </c>
      <c r="P555" s="178"/>
      <c r="Q555" s="178"/>
      <c r="R555" s="178"/>
      <c r="S555" s="178" t="s">
        <v>1713</v>
      </c>
      <c r="T555" s="161" t="s">
        <v>1731</v>
      </c>
      <c r="U555" s="178" t="s">
        <v>1956</v>
      </c>
      <c r="V555" s="178"/>
      <c r="W555" s="178"/>
      <c r="X555" s="178"/>
    </row>
    <row r="556" spans="1:24">
      <c r="A556" s="173">
        <v>528</v>
      </c>
      <c r="B556" s="174" t="s">
        <v>422</v>
      </c>
      <c r="C556" s="175" t="s">
        <v>423</v>
      </c>
      <c r="D556" s="174" t="s">
        <v>2007</v>
      </c>
      <c r="E556" s="174" t="s">
        <v>2227</v>
      </c>
      <c r="F556" s="174" t="s">
        <v>1576</v>
      </c>
      <c r="G556" s="174">
        <v>1999</v>
      </c>
      <c r="H556" s="161">
        <v>47.551492600000003</v>
      </c>
      <c r="I556" s="161">
        <v>-101.0020119</v>
      </c>
      <c r="J556" s="174" t="s">
        <v>49</v>
      </c>
      <c r="K556" s="174" t="s">
        <v>1710</v>
      </c>
      <c r="L556" s="174" t="s">
        <v>2340</v>
      </c>
      <c r="M556" s="176" t="s">
        <v>2340</v>
      </c>
      <c r="N556" s="174" t="s">
        <v>29</v>
      </c>
      <c r="O556" s="174" t="s">
        <v>427</v>
      </c>
      <c r="P556" s="178"/>
      <c r="Q556" s="178"/>
      <c r="R556" s="178"/>
      <c r="S556" s="178" t="s">
        <v>1713</v>
      </c>
      <c r="T556" s="161" t="s">
        <v>1731</v>
      </c>
      <c r="U556" s="178" t="s">
        <v>1956</v>
      </c>
      <c r="V556" s="178"/>
      <c r="W556" s="178"/>
      <c r="X556" s="178"/>
    </row>
    <row r="557" spans="1:24">
      <c r="A557" s="173">
        <v>529</v>
      </c>
      <c r="B557" s="174" t="s">
        <v>422</v>
      </c>
      <c r="C557" s="175" t="s">
        <v>423</v>
      </c>
      <c r="D557" s="174" t="s">
        <v>2007</v>
      </c>
      <c r="E557" s="174" t="s">
        <v>2227</v>
      </c>
      <c r="F557" s="174" t="s">
        <v>1576</v>
      </c>
      <c r="G557" s="174">
        <v>1999</v>
      </c>
      <c r="H557" s="161">
        <v>47.551492600000003</v>
      </c>
      <c r="I557" s="161">
        <v>-101.0020119</v>
      </c>
      <c r="J557" s="174" t="s">
        <v>49</v>
      </c>
      <c r="K557" s="174" t="s">
        <v>1710</v>
      </c>
      <c r="L557" s="174" t="s">
        <v>2341</v>
      </c>
      <c r="M557" s="176" t="s">
        <v>2341</v>
      </c>
      <c r="N557" s="174" t="s">
        <v>29</v>
      </c>
      <c r="O557" s="174" t="s">
        <v>427</v>
      </c>
      <c r="P557" s="178"/>
      <c r="Q557" s="178"/>
      <c r="R557" s="178"/>
      <c r="S557" s="178" t="s">
        <v>1713</v>
      </c>
      <c r="T557" s="161" t="s">
        <v>1731</v>
      </c>
      <c r="U557" s="178" t="s">
        <v>1956</v>
      </c>
      <c r="V557" s="178"/>
      <c r="W557" s="178"/>
      <c r="X557" s="178"/>
    </row>
    <row r="558" spans="1:24">
      <c r="A558" s="173">
        <v>530</v>
      </c>
      <c r="B558" s="174" t="s">
        <v>422</v>
      </c>
      <c r="C558" s="175" t="s">
        <v>423</v>
      </c>
      <c r="D558" s="157" t="s">
        <v>20</v>
      </c>
      <c r="E558" s="174" t="s">
        <v>2227</v>
      </c>
      <c r="F558" s="174" t="s">
        <v>1576</v>
      </c>
      <c r="G558" s="174">
        <v>2000</v>
      </c>
      <c r="H558" s="161">
        <v>47.551492600000003</v>
      </c>
      <c r="I558" s="161">
        <v>-101.0020119</v>
      </c>
      <c r="J558" s="174" t="s">
        <v>49</v>
      </c>
      <c r="K558" s="174" t="s">
        <v>1710</v>
      </c>
      <c r="L558" s="174" t="s">
        <v>2342</v>
      </c>
      <c r="M558" s="176" t="s">
        <v>2342</v>
      </c>
      <c r="N558" s="174" t="s">
        <v>29</v>
      </c>
      <c r="O558" s="174" t="s">
        <v>427</v>
      </c>
      <c r="P558" s="178"/>
      <c r="Q558" s="178"/>
      <c r="R558" s="178"/>
      <c r="S558" s="178" t="s">
        <v>1713</v>
      </c>
      <c r="T558" s="161" t="s">
        <v>1731</v>
      </c>
      <c r="U558" s="178" t="s">
        <v>1956</v>
      </c>
      <c r="V558" s="178"/>
      <c r="W558" s="178"/>
      <c r="X558" s="178"/>
    </row>
    <row r="559" spans="1:24">
      <c r="A559" s="173">
        <v>531</v>
      </c>
      <c r="B559" s="174" t="s">
        <v>422</v>
      </c>
      <c r="C559" s="175" t="s">
        <v>423</v>
      </c>
      <c r="D559" s="157" t="s">
        <v>20</v>
      </c>
      <c r="E559" s="174" t="s">
        <v>2227</v>
      </c>
      <c r="F559" s="174" t="s">
        <v>1576</v>
      </c>
      <c r="G559" s="174">
        <v>2000</v>
      </c>
      <c r="H559" s="161">
        <v>47.551492600000003</v>
      </c>
      <c r="I559" s="161">
        <v>-101.0020119</v>
      </c>
      <c r="J559" s="174" t="s">
        <v>49</v>
      </c>
      <c r="K559" s="174" t="s">
        <v>1710</v>
      </c>
      <c r="L559" s="174" t="s">
        <v>2343</v>
      </c>
      <c r="M559" s="176" t="s">
        <v>2343</v>
      </c>
      <c r="N559" s="174" t="s">
        <v>29</v>
      </c>
      <c r="O559" s="174" t="s">
        <v>427</v>
      </c>
      <c r="P559" s="178"/>
      <c r="Q559" s="178"/>
      <c r="R559" s="178"/>
      <c r="S559" s="178" t="s">
        <v>1713</v>
      </c>
      <c r="T559" s="161" t="s">
        <v>1731</v>
      </c>
      <c r="U559" s="178" t="s">
        <v>1956</v>
      </c>
      <c r="V559" s="178"/>
      <c r="W559" s="178"/>
      <c r="X559" s="178"/>
    </row>
    <row r="560" spans="1:24">
      <c r="A560" s="173">
        <v>532</v>
      </c>
      <c r="B560" s="174" t="s">
        <v>422</v>
      </c>
      <c r="C560" s="175" t="s">
        <v>423</v>
      </c>
      <c r="D560" s="157" t="s">
        <v>20</v>
      </c>
      <c r="E560" s="174" t="s">
        <v>2227</v>
      </c>
      <c r="F560" s="174" t="s">
        <v>1576</v>
      </c>
      <c r="G560" s="174">
        <v>2000</v>
      </c>
      <c r="H560" s="161">
        <v>47.551492600000003</v>
      </c>
      <c r="I560" s="161">
        <v>-101.0020119</v>
      </c>
      <c r="J560" s="174" t="s">
        <v>49</v>
      </c>
      <c r="K560" s="174" t="s">
        <v>1710</v>
      </c>
      <c r="L560" s="174" t="s">
        <v>2344</v>
      </c>
      <c r="M560" s="176" t="s">
        <v>2344</v>
      </c>
      <c r="N560" s="174" t="s">
        <v>29</v>
      </c>
      <c r="O560" s="174" t="s">
        <v>427</v>
      </c>
      <c r="P560" s="178"/>
      <c r="Q560" s="178"/>
      <c r="R560" s="178"/>
      <c r="S560" s="178" t="s">
        <v>1713</v>
      </c>
      <c r="T560" s="161" t="s">
        <v>1731</v>
      </c>
      <c r="U560" s="178" t="s">
        <v>1956</v>
      </c>
      <c r="V560" s="178"/>
      <c r="W560" s="178"/>
      <c r="X560" s="178"/>
    </row>
    <row r="561" spans="1:24">
      <c r="A561" s="173">
        <v>533</v>
      </c>
      <c r="B561" s="174" t="s">
        <v>422</v>
      </c>
      <c r="C561" s="175" t="s">
        <v>423</v>
      </c>
      <c r="D561" s="157" t="s">
        <v>20</v>
      </c>
      <c r="E561" s="174" t="s">
        <v>2227</v>
      </c>
      <c r="F561" s="174" t="s">
        <v>1576</v>
      </c>
      <c r="G561" s="174">
        <v>2000</v>
      </c>
      <c r="H561" s="161">
        <v>47.551492600000003</v>
      </c>
      <c r="I561" s="161">
        <v>-101.0020119</v>
      </c>
      <c r="J561" s="174" t="s">
        <v>49</v>
      </c>
      <c r="K561" s="174" t="s">
        <v>1710</v>
      </c>
      <c r="L561" s="174" t="s">
        <v>2345</v>
      </c>
      <c r="M561" s="176" t="s">
        <v>2345</v>
      </c>
      <c r="N561" s="174" t="s">
        <v>29</v>
      </c>
      <c r="O561" s="174" t="s">
        <v>427</v>
      </c>
      <c r="P561" s="178"/>
      <c r="Q561" s="178"/>
      <c r="R561" s="178"/>
      <c r="S561" s="178" t="s">
        <v>1713</v>
      </c>
      <c r="T561" s="161" t="s">
        <v>1731</v>
      </c>
      <c r="U561" s="178" t="s">
        <v>1956</v>
      </c>
      <c r="V561" s="178"/>
      <c r="W561" s="178"/>
      <c r="X561" s="178"/>
    </row>
    <row r="562" spans="1:24">
      <c r="A562" s="173">
        <v>534</v>
      </c>
      <c r="B562" s="174" t="s">
        <v>422</v>
      </c>
      <c r="C562" s="175" t="s">
        <v>423</v>
      </c>
      <c r="D562" s="157" t="s">
        <v>20</v>
      </c>
      <c r="E562" s="174" t="s">
        <v>2227</v>
      </c>
      <c r="F562" s="174" t="s">
        <v>1576</v>
      </c>
      <c r="G562" s="174">
        <v>2000</v>
      </c>
      <c r="H562" s="161">
        <v>47.551492600000003</v>
      </c>
      <c r="I562" s="161">
        <v>-101.0020119</v>
      </c>
      <c r="J562" s="174" t="s">
        <v>49</v>
      </c>
      <c r="K562" s="174" t="s">
        <v>1710</v>
      </c>
      <c r="L562" s="174" t="s">
        <v>2346</v>
      </c>
      <c r="M562" s="176" t="s">
        <v>2346</v>
      </c>
      <c r="N562" s="174" t="s">
        <v>29</v>
      </c>
      <c r="O562" s="174" t="s">
        <v>427</v>
      </c>
      <c r="P562" s="178"/>
      <c r="Q562" s="178"/>
      <c r="R562" s="178"/>
      <c r="S562" s="178" t="s">
        <v>1713</v>
      </c>
      <c r="T562" s="161" t="s">
        <v>1731</v>
      </c>
      <c r="U562" s="178" t="s">
        <v>1956</v>
      </c>
      <c r="V562" s="178"/>
      <c r="W562" s="178"/>
      <c r="X562" s="178"/>
    </row>
    <row r="563" spans="1:24">
      <c r="A563" s="173">
        <v>535</v>
      </c>
      <c r="B563" s="174" t="s">
        <v>422</v>
      </c>
      <c r="C563" s="175" t="s">
        <v>423</v>
      </c>
      <c r="D563" s="157" t="s">
        <v>20</v>
      </c>
      <c r="E563" s="174" t="s">
        <v>2227</v>
      </c>
      <c r="F563" s="174" t="s">
        <v>1576</v>
      </c>
      <c r="G563" s="174">
        <v>1999</v>
      </c>
      <c r="H563" s="161">
        <v>47.551492600000003</v>
      </c>
      <c r="I563" s="161">
        <v>-101.0020119</v>
      </c>
      <c r="J563" s="174" t="s">
        <v>49</v>
      </c>
      <c r="K563" s="174" t="s">
        <v>1710</v>
      </c>
      <c r="L563" s="174" t="s">
        <v>2347</v>
      </c>
      <c r="M563" s="176" t="s">
        <v>2347</v>
      </c>
      <c r="N563" s="174" t="s">
        <v>29</v>
      </c>
      <c r="O563" s="174" t="s">
        <v>427</v>
      </c>
      <c r="P563" s="178"/>
      <c r="Q563" s="178"/>
      <c r="R563" s="178"/>
      <c r="S563" s="178" t="s">
        <v>1713</v>
      </c>
      <c r="T563" s="161" t="s">
        <v>1731</v>
      </c>
      <c r="U563" s="178" t="s">
        <v>1956</v>
      </c>
      <c r="V563" s="178"/>
      <c r="W563" s="178"/>
      <c r="X563" s="178"/>
    </row>
    <row r="564" spans="1:24">
      <c r="A564" s="173">
        <v>536</v>
      </c>
      <c r="B564" s="174" t="s">
        <v>422</v>
      </c>
      <c r="C564" s="175" t="s">
        <v>423</v>
      </c>
      <c r="D564" s="157" t="s">
        <v>20</v>
      </c>
      <c r="E564" s="174" t="s">
        <v>2227</v>
      </c>
      <c r="F564" s="174" t="s">
        <v>1576</v>
      </c>
      <c r="G564" s="174">
        <v>1999</v>
      </c>
      <c r="H564" s="161">
        <v>47.551492600000003</v>
      </c>
      <c r="I564" s="161">
        <v>-101.0020119</v>
      </c>
      <c r="J564" s="174" t="s">
        <v>49</v>
      </c>
      <c r="K564" s="174" t="s">
        <v>1710</v>
      </c>
      <c r="L564" s="174" t="s">
        <v>2348</v>
      </c>
      <c r="M564" s="176" t="s">
        <v>2348</v>
      </c>
      <c r="N564" s="174" t="s">
        <v>29</v>
      </c>
      <c r="O564" s="174" t="s">
        <v>427</v>
      </c>
      <c r="P564" s="178"/>
      <c r="Q564" s="178"/>
      <c r="R564" s="178"/>
      <c r="S564" s="178" t="s">
        <v>1713</v>
      </c>
      <c r="T564" s="161" t="s">
        <v>1731</v>
      </c>
      <c r="U564" s="178" t="s">
        <v>1956</v>
      </c>
      <c r="V564" s="178"/>
      <c r="W564" s="178"/>
      <c r="X564" s="178"/>
    </row>
    <row r="565" spans="1:24">
      <c r="A565" s="173">
        <v>537</v>
      </c>
      <c r="B565" s="174" t="s">
        <v>422</v>
      </c>
      <c r="C565" s="175" t="s">
        <v>423</v>
      </c>
      <c r="D565" s="157" t="s">
        <v>20</v>
      </c>
      <c r="E565" s="174" t="s">
        <v>2227</v>
      </c>
      <c r="F565" s="174" t="s">
        <v>1576</v>
      </c>
      <c r="G565" s="174">
        <v>1999</v>
      </c>
      <c r="H565" s="161">
        <v>47.551492600000003</v>
      </c>
      <c r="I565" s="161">
        <v>-101.0020119</v>
      </c>
      <c r="J565" s="174" t="s">
        <v>49</v>
      </c>
      <c r="K565" s="174" t="s">
        <v>1710</v>
      </c>
      <c r="L565" s="174" t="s">
        <v>2349</v>
      </c>
      <c r="M565" s="176" t="s">
        <v>2349</v>
      </c>
      <c r="N565" s="174" t="s">
        <v>29</v>
      </c>
      <c r="O565" s="174" t="s">
        <v>427</v>
      </c>
      <c r="P565" s="178"/>
      <c r="Q565" s="178"/>
      <c r="R565" s="178"/>
      <c r="S565" s="178" t="s">
        <v>1713</v>
      </c>
      <c r="T565" s="161" t="s">
        <v>1731</v>
      </c>
      <c r="U565" s="178" t="s">
        <v>1956</v>
      </c>
      <c r="V565" s="178"/>
      <c r="W565" s="178"/>
      <c r="X565" s="178"/>
    </row>
    <row r="566" spans="1:24">
      <c r="A566" s="173">
        <v>538</v>
      </c>
      <c r="B566" s="174" t="s">
        <v>422</v>
      </c>
      <c r="C566" s="175" t="s">
        <v>423</v>
      </c>
      <c r="D566" s="157" t="s">
        <v>20</v>
      </c>
      <c r="E566" s="174" t="s">
        <v>2227</v>
      </c>
      <c r="F566" s="174" t="s">
        <v>1576</v>
      </c>
      <c r="G566" s="174">
        <v>1999</v>
      </c>
      <c r="H566" s="161">
        <v>47.551492600000003</v>
      </c>
      <c r="I566" s="161">
        <v>-101.0020119</v>
      </c>
      <c r="J566" s="174" t="s">
        <v>49</v>
      </c>
      <c r="K566" s="174" t="s">
        <v>1710</v>
      </c>
      <c r="L566" s="174" t="s">
        <v>2350</v>
      </c>
      <c r="M566" s="176" t="s">
        <v>2350</v>
      </c>
      <c r="N566" s="174" t="s">
        <v>29</v>
      </c>
      <c r="O566" s="174" t="s">
        <v>427</v>
      </c>
      <c r="P566" s="178"/>
      <c r="Q566" s="178"/>
      <c r="R566" s="178"/>
      <c r="S566" s="178" t="s">
        <v>1713</v>
      </c>
      <c r="T566" s="161" t="s">
        <v>1731</v>
      </c>
      <c r="U566" s="178" t="s">
        <v>1956</v>
      </c>
      <c r="V566" s="178"/>
      <c r="W566" s="178"/>
      <c r="X566" s="178"/>
    </row>
    <row r="567" spans="1:24">
      <c r="A567" s="173">
        <v>539</v>
      </c>
      <c r="B567" s="174" t="s">
        <v>422</v>
      </c>
      <c r="C567" s="175" t="s">
        <v>423</v>
      </c>
      <c r="D567" s="157" t="s">
        <v>20</v>
      </c>
      <c r="E567" s="174" t="s">
        <v>2227</v>
      </c>
      <c r="F567" s="174" t="s">
        <v>1576</v>
      </c>
      <c r="G567" s="174">
        <v>1999</v>
      </c>
      <c r="H567" s="161">
        <v>47.551492600000003</v>
      </c>
      <c r="I567" s="161">
        <v>-101.0020119</v>
      </c>
      <c r="J567" s="174" t="s">
        <v>49</v>
      </c>
      <c r="K567" s="174" t="s">
        <v>1710</v>
      </c>
      <c r="L567" s="174" t="s">
        <v>2351</v>
      </c>
      <c r="M567" s="176" t="s">
        <v>2351</v>
      </c>
      <c r="N567" s="174" t="s">
        <v>29</v>
      </c>
      <c r="O567" s="174" t="s">
        <v>427</v>
      </c>
      <c r="P567" s="178"/>
      <c r="Q567" s="178"/>
      <c r="R567" s="178"/>
      <c r="S567" s="178" t="s">
        <v>1713</v>
      </c>
      <c r="T567" s="161" t="s">
        <v>1731</v>
      </c>
      <c r="U567" s="178" t="s">
        <v>1956</v>
      </c>
      <c r="V567" s="178"/>
      <c r="W567" s="178"/>
      <c r="X567" s="178"/>
    </row>
    <row r="568" spans="1:24">
      <c r="A568" s="173">
        <v>540</v>
      </c>
      <c r="B568" s="174" t="s">
        <v>422</v>
      </c>
      <c r="C568" s="175" t="s">
        <v>423</v>
      </c>
      <c r="D568" s="157" t="s">
        <v>20</v>
      </c>
      <c r="E568" s="174" t="s">
        <v>2227</v>
      </c>
      <c r="F568" s="174" t="s">
        <v>1576</v>
      </c>
      <c r="G568" s="174">
        <v>1999</v>
      </c>
      <c r="H568" s="161">
        <v>47.551492600000003</v>
      </c>
      <c r="I568" s="161">
        <v>-101.0020119</v>
      </c>
      <c r="J568" s="174" t="s">
        <v>49</v>
      </c>
      <c r="K568" s="174" t="s">
        <v>1710</v>
      </c>
      <c r="L568" s="174" t="s">
        <v>2352</v>
      </c>
      <c r="M568" s="176" t="s">
        <v>2352</v>
      </c>
      <c r="N568" s="174" t="s">
        <v>29</v>
      </c>
      <c r="O568" s="174" t="s">
        <v>427</v>
      </c>
      <c r="P568" s="178"/>
      <c r="Q568" s="178"/>
      <c r="R568" s="178"/>
      <c r="S568" s="178" t="s">
        <v>1713</v>
      </c>
      <c r="T568" s="161" t="s">
        <v>1731</v>
      </c>
      <c r="U568" s="178" t="s">
        <v>1956</v>
      </c>
      <c r="V568" s="178"/>
      <c r="W568" s="178"/>
      <c r="X568" s="178"/>
    </row>
    <row r="569" spans="1:24">
      <c r="A569" s="173">
        <v>541</v>
      </c>
      <c r="B569" s="174" t="s">
        <v>422</v>
      </c>
      <c r="C569" s="175" t="s">
        <v>423</v>
      </c>
      <c r="D569" s="157" t="s">
        <v>20</v>
      </c>
      <c r="E569" s="174" t="s">
        <v>2227</v>
      </c>
      <c r="F569" s="174" t="s">
        <v>1576</v>
      </c>
      <c r="G569" s="174">
        <v>1999</v>
      </c>
      <c r="H569" s="161">
        <v>47.551492600000003</v>
      </c>
      <c r="I569" s="161">
        <v>-101.0020119</v>
      </c>
      <c r="J569" s="174" t="s">
        <v>49</v>
      </c>
      <c r="K569" s="174" t="s">
        <v>1710</v>
      </c>
      <c r="L569" s="174" t="s">
        <v>2353</v>
      </c>
      <c r="M569" s="176" t="s">
        <v>2353</v>
      </c>
      <c r="N569" s="174" t="s">
        <v>29</v>
      </c>
      <c r="O569" s="174" t="s">
        <v>427</v>
      </c>
      <c r="P569" s="178"/>
      <c r="Q569" s="178"/>
      <c r="R569" s="178"/>
      <c r="S569" s="178" t="s">
        <v>1713</v>
      </c>
      <c r="T569" s="161" t="s">
        <v>1731</v>
      </c>
      <c r="U569" s="178" t="s">
        <v>1956</v>
      </c>
      <c r="V569" s="178"/>
      <c r="W569" s="178"/>
      <c r="X569" s="178"/>
    </row>
    <row r="570" spans="1:24">
      <c r="A570" s="173">
        <v>542</v>
      </c>
      <c r="B570" s="174" t="s">
        <v>422</v>
      </c>
      <c r="C570" s="175" t="s">
        <v>423</v>
      </c>
      <c r="D570" s="157" t="s">
        <v>20</v>
      </c>
      <c r="E570" s="174" t="s">
        <v>2227</v>
      </c>
      <c r="F570" s="174" t="s">
        <v>1576</v>
      </c>
      <c r="G570" s="174">
        <v>1999</v>
      </c>
      <c r="H570" s="161">
        <v>47.551492600000003</v>
      </c>
      <c r="I570" s="161">
        <v>-101.0020119</v>
      </c>
      <c r="J570" s="174" t="s">
        <v>49</v>
      </c>
      <c r="K570" s="174" t="s">
        <v>1710</v>
      </c>
      <c r="L570" s="174" t="s">
        <v>2354</v>
      </c>
      <c r="M570" s="176" t="s">
        <v>2354</v>
      </c>
      <c r="N570" s="174" t="s">
        <v>29</v>
      </c>
      <c r="O570" s="174" t="s">
        <v>427</v>
      </c>
      <c r="P570" s="178"/>
      <c r="Q570" s="178"/>
      <c r="R570" s="178"/>
      <c r="S570" s="178" t="s">
        <v>1713</v>
      </c>
      <c r="T570" s="161" t="s">
        <v>1731</v>
      </c>
      <c r="U570" s="178" t="s">
        <v>1956</v>
      </c>
      <c r="V570" s="178"/>
      <c r="W570" s="178"/>
      <c r="X570" s="178"/>
    </row>
    <row r="571" spans="1:24">
      <c r="A571" s="173">
        <v>543</v>
      </c>
      <c r="B571" s="174" t="s">
        <v>422</v>
      </c>
      <c r="C571" s="175" t="s">
        <v>423</v>
      </c>
      <c r="D571" s="157" t="s">
        <v>20</v>
      </c>
      <c r="E571" s="174" t="s">
        <v>2227</v>
      </c>
      <c r="F571" s="174" t="s">
        <v>1576</v>
      </c>
      <c r="G571" s="174">
        <v>1999</v>
      </c>
      <c r="H571" s="161">
        <v>47.551492600000003</v>
      </c>
      <c r="I571" s="161">
        <v>-101.0020119</v>
      </c>
      <c r="J571" s="174" t="s">
        <v>49</v>
      </c>
      <c r="K571" s="174" t="s">
        <v>1710</v>
      </c>
      <c r="L571" s="174" t="s">
        <v>2355</v>
      </c>
      <c r="M571" s="176" t="s">
        <v>2355</v>
      </c>
      <c r="N571" s="174" t="s">
        <v>29</v>
      </c>
      <c r="O571" s="174" t="s">
        <v>427</v>
      </c>
      <c r="P571" s="178"/>
      <c r="Q571" s="178"/>
      <c r="R571" s="178"/>
      <c r="S571" s="178" t="s">
        <v>1713</v>
      </c>
      <c r="T571" s="161" t="s">
        <v>1731</v>
      </c>
      <c r="U571" s="178" t="s">
        <v>1956</v>
      </c>
      <c r="V571" s="178"/>
      <c r="W571" s="178"/>
      <c r="X571" s="178"/>
    </row>
    <row r="572" spans="1:24">
      <c r="A572" s="173">
        <v>544</v>
      </c>
      <c r="B572" s="174" t="s">
        <v>422</v>
      </c>
      <c r="C572" s="175" t="s">
        <v>423</v>
      </c>
      <c r="D572" s="157" t="s">
        <v>20</v>
      </c>
      <c r="E572" s="174" t="s">
        <v>2227</v>
      </c>
      <c r="F572" s="174" t="s">
        <v>1576</v>
      </c>
      <c r="G572" s="174">
        <v>1999</v>
      </c>
      <c r="H572" s="161">
        <v>47.551492600000003</v>
      </c>
      <c r="I572" s="161">
        <v>-101.0020119</v>
      </c>
      <c r="J572" s="174" t="s">
        <v>49</v>
      </c>
      <c r="K572" s="174" t="s">
        <v>1710</v>
      </c>
      <c r="L572" s="174" t="s">
        <v>2356</v>
      </c>
      <c r="M572" s="176" t="s">
        <v>2356</v>
      </c>
      <c r="N572" s="174" t="s">
        <v>29</v>
      </c>
      <c r="O572" s="174" t="s">
        <v>427</v>
      </c>
      <c r="P572" s="178"/>
      <c r="Q572" s="178"/>
      <c r="R572" s="178"/>
      <c r="S572" s="178" t="s">
        <v>1713</v>
      </c>
      <c r="T572" s="161" t="s">
        <v>1731</v>
      </c>
      <c r="U572" s="178" t="s">
        <v>1956</v>
      </c>
      <c r="V572" s="178"/>
      <c r="W572" s="178"/>
      <c r="X572" s="178"/>
    </row>
    <row r="573" spans="1:24">
      <c r="A573" s="173">
        <v>545</v>
      </c>
      <c r="B573" s="174" t="s">
        <v>422</v>
      </c>
      <c r="C573" s="175" t="s">
        <v>423</v>
      </c>
      <c r="D573" s="157" t="s">
        <v>20</v>
      </c>
      <c r="E573" s="174" t="s">
        <v>2227</v>
      </c>
      <c r="F573" s="174" t="s">
        <v>1576</v>
      </c>
      <c r="G573" s="174">
        <v>1999</v>
      </c>
      <c r="H573" s="161">
        <v>47.551492600000003</v>
      </c>
      <c r="I573" s="161">
        <v>-101.0020119</v>
      </c>
      <c r="J573" s="174" t="s">
        <v>49</v>
      </c>
      <c r="K573" s="174" t="s">
        <v>1710</v>
      </c>
      <c r="L573" s="174" t="s">
        <v>2357</v>
      </c>
      <c r="M573" s="176" t="s">
        <v>2357</v>
      </c>
      <c r="N573" s="174" t="s">
        <v>29</v>
      </c>
      <c r="O573" s="174" t="s">
        <v>427</v>
      </c>
      <c r="P573" s="178"/>
      <c r="Q573" s="178"/>
      <c r="R573" s="178"/>
      <c r="S573" s="178" t="s">
        <v>1713</v>
      </c>
      <c r="T573" s="161" t="s">
        <v>1731</v>
      </c>
      <c r="U573" s="178" t="s">
        <v>1956</v>
      </c>
      <c r="V573" s="178"/>
      <c r="W573" s="178"/>
      <c r="X573" s="178"/>
    </row>
    <row r="574" spans="1:24">
      <c r="A574" s="173">
        <v>546</v>
      </c>
      <c r="B574" s="174" t="s">
        <v>422</v>
      </c>
      <c r="C574" s="175" t="s">
        <v>423</v>
      </c>
      <c r="D574" s="157" t="s">
        <v>20</v>
      </c>
      <c r="E574" s="174" t="s">
        <v>2227</v>
      </c>
      <c r="F574" s="174" t="s">
        <v>1576</v>
      </c>
      <c r="G574" s="174">
        <v>1999</v>
      </c>
      <c r="H574" s="161">
        <v>47.551492600000003</v>
      </c>
      <c r="I574" s="161">
        <v>-101.0020119</v>
      </c>
      <c r="J574" s="174" t="s">
        <v>49</v>
      </c>
      <c r="K574" s="174" t="s">
        <v>1710</v>
      </c>
      <c r="L574" s="174" t="s">
        <v>2358</v>
      </c>
      <c r="M574" s="176" t="s">
        <v>2358</v>
      </c>
      <c r="N574" s="174" t="s">
        <v>29</v>
      </c>
      <c r="O574" s="174" t="s">
        <v>427</v>
      </c>
      <c r="P574" s="178"/>
      <c r="Q574" s="178"/>
      <c r="R574" s="178"/>
      <c r="S574" s="178" t="s">
        <v>1713</v>
      </c>
      <c r="T574" s="161" t="s">
        <v>1731</v>
      </c>
      <c r="U574" s="178" t="s">
        <v>1956</v>
      </c>
      <c r="V574" s="178"/>
      <c r="W574" s="178"/>
      <c r="X574" s="178"/>
    </row>
    <row r="575" spans="1:24">
      <c r="A575" s="173">
        <v>547</v>
      </c>
      <c r="B575" s="174" t="s">
        <v>422</v>
      </c>
      <c r="C575" s="175" t="s">
        <v>423</v>
      </c>
      <c r="D575" s="157" t="s">
        <v>20</v>
      </c>
      <c r="E575" s="174" t="s">
        <v>2227</v>
      </c>
      <c r="F575" s="174" t="s">
        <v>1576</v>
      </c>
      <c r="G575" s="174">
        <v>1999</v>
      </c>
      <c r="H575" s="161">
        <v>47.551492600000003</v>
      </c>
      <c r="I575" s="161">
        <v>-101.0020119</v>
      </c>
      <c r="J575" s="174" t="s">
        <v>49</v>
      </c>
      <c r="K575" s="174" t="s">
        <v>1710</v>
      </c>
      <c r="L575" s="174" t="s">
        <v>2359</v>
      </c>
      <c r="M575" s="176" t="s">
        <v>2359</v>
      </c>
      <c r="N575" s="174" t="s">
        <v>29</v>
      </c>
      <c r="O575" s="174" t="s">
        <v>427</v>
      </c>
      <c r="P575" s="178"/>
      <c r="Q575" s="178"/>
      <c r="R575" s="178"/>
      <c r="S575" s="178" t="s">
        <v>1713</v>
      </c>
      <c r="T575" s="161" t="s">
        <v>1731</v>
      </c>
      <c r="U575" s="178" t="s">
        <v>1956</v>
      </c>
      <c r="V575" s="178"/>
      <c r="W575" s="178"/>
      <c r="X575" s="178"/>
    </row>
    <row r="576" spans="1:24">
      <c r="A576" s="173">
        <v>548</v>
      </c>
      <c r="B576" s="174" t="s">
        <v>422</v>
      </c>
      <c r="C576" s="175" t="s">
        <v>423</v>
      </c>
      <c r="D576" s="157" t="s">
        <v>20</v>
      </c>
      <c r="E576" s="174" t="s">
        <v>2227</v>
      </c>
      <c r="F576" s="174" t="s">
        <v>1576</v>
      </c>
      <c r="G576" s="174">
        <v>1999</v>
      </c>
      <c r="H576" s="161">
        <v>47.551492600000003</v>
      </c>
      <c r="I576" s="161">
        <v>-101.0020119</v>
      </c>
      <c r="J576" s="174" t="s">
        <v>49</v>
      </c>
      <c r="K576" s="174" t="s">
        <v>1710</v>
      </c>
      <c r="L576" s="174" t="s">
        <v>2360</v>
      </c>
      <c r="M576" s="176" t="s">
        <v>2360</v>
      </c>
      <c r="N576" s="174" t="s">
        <v>29</v>
      </c>
      <c r="O576" s="174" t="s">
        <v>427</v>
      </c>
      <c r="P576" s="178"/>
      <c r="Q576" s="178"/>
      <c r="R576" s="178"/>
      <c r="S576" s="178" t="s">
        <v>1713</v>
      </c>
      <c r="T576" s="161" t="s">
        <v>1731</v>
      </c>
      <c r="U576" s="178" t="s">
        <v>1956</v>
      </c>
      <c r="V576" s="178"/>
      <c r="W576" s="178"/>
      <c r="X576" s="178"/>
    </row>
    <row r="577" spans="1:24">
      <c r="A577" s="173">
        <v>549</v>
      </c>
      <c r="B577" s="174" t="s">
        <v>422</v>
      </c>
      <c r="C577" s="175" t="s">
        <v>423</v>
      </c>
      <c r="D577" s="157" t="s">
        <v>20</v>
      </c>
      <c r="E577" s="174" t="s">
        <v>2227</v>
      </c>
      <c r="F577" s="174" t="s">
        <v>1576</v>
      </c>
      <c r="G577" s="174">
        <v>1999</v>
      </c>
      <c r="H577" s="161">
        <v>47.551492600000003</v>
      </c>
      <c r="I577" s="161">
        <v>-101.0020119</v>
      </c>
      <c r="J577" s="174" t="s">
        <v>49</v>
      </c>
      <c r="K577" s="174" t="s">
        <v>1710</v>
      </c>
      <c r="L577" s="174" t="s">
        <v>2361</v>
      </c>
      <c r="M577" s="176" t="s">
        <v>2361</v>
      </c>
      <c r="N577" s="174" t="s">
        <v>29</v>
      </c>
      <c r="O577" s="174" t="s">
        <v>427</v>
      </c>
      <c r="P577" s="178"/>
      <c r="Q577" s="178"/>
      <c r="R577" s="178"/>
      <c r="S577" s="178" t="s">
        <v>1713</v>
      </c>
      <c r="T577" s="161" t="s">
        <v>1731</v>
      </c>
      <c r="U577" s="178" t="s">
        <v>1956</v>
      </c>
      <c r="V577" s="178"/>
      <c r="W577" s="178"/>
      <c r="X577" s="178"/>
    </row>
    <row r="578" spans="1:24">
      <c r="A578" s="173">
        <v>550</v>
      </c>
      <c r="B578" s="174" t="s">
        <v>422</v>
      </c>
      <c r="C578" s="175" t="s">
        <v>423</v>
      </c>
      <c r="D578" s="157" t="s">
        <v>20</v>
      </c>
      <c r="E578" s="174" t="s">
        <v>2227</v>
      </c>
      <c r="F578" s="174" t="s">
        <v>1576</v>
      </c>
      <c r="G578" s="174">
        <v>1999</v>
      </c>
      <c r="H578" s="161">
        <v>47.551492600000003</v>
      </c>
      <c r="I578" s="161">
        <v>-101.0020119</v>
      </c>
      <c r="J578" s="174" t="s">
        <v>49</v>
      </c>
      <c r="K578" s="174" t="s">
        <v>1710</v>
      </c>
      <c r="L578" s="174" t="s">
        <v>2362</v>
      </c>
      <c r="M578" s="176" t="s">
        <v>2362</v>
      </c>
      <c r="N578" s="174" t="s">
        <v>29</v>
      </c>
      <c r="O578" s="174" t="s">
        <v>427</v>
      </c>
      <c r="P578" s="178"/>
      <c r="Q578" s="178"/>
      <c r="R578" s="178"/>
      <c r="S578" s="178" t="s">
        <v>1713</v>
      </c>
      <c r="T578" s="161" t="s">
        <v>1731</v>
      </c>
      <c r="U578" s="178" t="s">
        <v>1956</v>
      </c>
      <c r="V578" s="178"/>
      <c r="W578" s="178"/>
      <c r="X578" s="178"/>
    </row>
    <row r="579" spans="1:24">
      <c r="A579" s="173">
        <v>551</v>
      </c>
      <c r="B579" s="174" t="s">
        <v>422</v>
      </c>
      <c r="C579" s="175" t="s">
        <v>423</v>
      </c>
      <c r="D579" s="157" t="s">
        <v>20</v>
      </c>
      <c r="E579" s="174" t="s">
        <v>2227</v>
      </c>
      <c r="F579" s="174" t="s">
        <v>1576</v>
      </c>
      <c r="G579" s="174">
        <v>1999</v>
      </c>
      <c r="H579" s="161">
        <v>47.551492600000003</v>
      </c>
      <c r="I579" s="161">
        <v>-101.0020119</v>
      </c>
      <c r="J579" s="174" t="s">
        <v>49</v>
      </c>
      <c r="K579" s="174" t="s">
        <v>1710</v>
      </c>
      <c r="L579" s="174" t="s">
        <v>2363</v>
      </c>
      <c r="M579" s="176" t="s">
        <v>2363</v>
      </c>
      <c r="N579" s="174" t="s">
        <v>29</v>
      </c>
      <c r="O579" s="174" t="s">
        <v>427</v>
      </c>
      <c r="P579" s="178"/>
      <c r="Q579" s="178"/>
      <c r="R579" s="178"/>
      <c r="S579" s="178" t="s">
        <v>1713</v>
      </c>
      <c r="T579" s="161" t="s">
        <v>1731</v>
      </c>
      <c r="U579" s="178" t="s">
        <v>1956</v>
      </c>
      <c r="V579" s="178"/>
      <c r="W579" s="178"/>
      <c r="X579" s="178"/>
    </row>
    <row r="580" spans="1:24">
      <c r="A580" s="173">
        <v>552</v>
      </c>
      <c r="B580" s="174" t="s">
        <v>422</v>
      </c>
      <c r="C580" s="175" t="s">
        <v>423</v>
      </c>
      <c r="D580" s="157" t="s">
        <v>20</v>
      </c>
      <c r="E580" s="174" t="s">
        <v>2227</v>
      </c>
      <c r="F580" s="174" t="s">
        <v>1576</v>
      </c>
      <c r="G580" s="174">
        <v>1999</v>
      </c>
      <c r="H580" s="161">
        <v>47.551492600000003</v>
      </c>
      <c r="I580" s="161">
        <v>-101.0020119</v>
      </c>
      <c r="J580" s="174" t="s">
        <v>49</v>
      </c>
      <c r="K580" s="174" t="s">
        <v>1710</v>
      </c>
      <c r="L580" s="174" t="s">
        <v>2364</v>
      </c>
      <c r="M580" s="176" t="s">
        <v>2364</v>
      </c>
      <c r="N580" s="174" t="s">
        <v>29</v>
      </c>
      <c r="O580" s="174" t="s">
        <v>427</v>
      </c>
      <c r="P580" s="178"/>
      <c r="Q580" s="178"/>
      <c r="R580" s="178"/>
      <c r="S580" s="178" t="s">
        <v>1713</v>
      </c>
      <c r="T580" s="161" t="s">
        <v>1731</v>
      </c>
      <c r="U580" s="178" t="s">
        <v>1956</v>
      </c>
      <c r="V580" s="178"/>
      <c r="W580" s="178"/>
      <c r="X580" s="178"/>
    </row>
    <row r="581" spans="1:24">
      <c r="A581" s="173">
        <v>685</v>
      </c>
      <c r="B581" s="174" t="s">
        <v>422</v>
      </c>
      <c r="C581" s="175" t="s">
        <v>423</v>
      </c>
      <c r="D581" s="157" t="s">
        <v>20</v>
      </c>
      <c r="E581" s="174" t="s">
        <v>2227</v>
      </c>
      <c r="F581" s="174" t="s">
        <v>1576</v>
      </c>
      <c r="G581" s="174">
        <v>1999</v>
      </c>
      <c r="H581" s="161">
        <v>47.551492600000003</v>
      </c>
      <c r="I581" s="161">
        <v>-101.0020119</v>
      </c>
      <c r="J581" s="174" t="s">
        <v>49</v>
      </c>
      <c r="K581" s="174" t="s">
        <v>1710</v>
      </c>
      <c r="L581" s="174" t="s">
        <v>2365</v>
      </c>
      <c r="M581" s="176" t="s">
        <v>2365</v>
      </c>
      <c r="N581" s="177" t="s">
        <v>39</v>
      </c>
      <c r="O581" s="174" t="s">
        <v>427</v>
      </c>
      <c r="P581" s="178"/>
      <c r="Q581" s="178"/>
      <c r="R581" s="178"/>
      <c r="S581" s="178" t="s">
        <v>1713</v>
      </c>
      <c r="T581" s="178"/>
      <c r="U581" s="178"/>
      <c r="V581" s="178"/>
      <c r="W581" s="178"/>
      <c r="X581" s="178"/>
    </row>
    <row r="582" spans="1:24">
      <c r="A582" s="173">
        <v>686</v>
      </c>
      <c r="B582" s="174" t="s">
        <v>422</v>
      </c>
      <c r="C582" s="175" t="s">
        <v>423</v>
      </c>
      <c r="D582" s="157" t="s">
        <v>20</v>
      </c>
      <c r="E582" s="174" t="s">
        <v>2227</v>
      </c>
      <c r="F582" s="174" t="s">
        <v>1576</v>
      </c>
      <c r="G582" s="174">
        <v>2000</v>
      </c>
      <c r="H582" s="161">
        <v>47.551492600000003</v>
      </c>
      <c r="I582" s="161">
        <v>-101.0020119</v>
      </c>
      <c r="J582" s="174" t="s">
        <v>49</v>
      </c>
      <c r="K582" s="174" t="s">
        <v>1710</v>
      </c>
      <c r="L582" s="174" t="s">
        <v>2366</v>
      </c>
      <c r="M582" s="180" t="s">
        <v>2367</v>
      </c>
      <c r="N582" s="177" t="s">
        <v>39</v>
      </c>
      <c r="O582" s="174" t="s">
        <v>427</v>
      </c>
      <c r="P582" s="178"/>
      <c r="Q582" s="178"/>
      <c r="R582" s="178"/>
      <c r="S582" s="178" t="s">
        <v>1713</v>
      </c>
      <c r="T582" s="178" t="s">
        <v>1714</v>
      </c>
      <c r="U582" s="178" t="s">
        <v>1731</v>
      </c>
      <c r="V582" s="178"/>
      <c r="W582" s="178"/>
      <c r="X582" s="178"/>
    </row>
    <row r="583" spans="1:24">
      <c r="A583" s="173">
        <v>553</v>
      </c>
      <c r="B583" s="174" t="s">
        <v>422</v>
      </c>
      <c r="C583" s="175" t="s">
        <v>423</v>
      </c>
      <c r="D583" s="157" t="s">
        <v>20</v>
      </c>
      <c r="E583" s="174" t="s">
        <v>2368</v>
      </c>
      <c r="F583" s="174" t="s">
        <v>1576</v>
      </c>
      <c r="G583" s="174">
        <v>2000</v>
      </c>
      <c r="H583" s="161">
        <v>40.417287100000003</v>
      </c>
      <c r="I583" s="161">
        <v>-82.907122999999999</v>
      </c>
      <c r="J583" s="174" t="s">
        <v>49</v>
      </c>
      <c r="K583" s="174" t="s">
        <v>1710</v>
      </c>
      <c r="L583" s="174" t="s">
        <v>2369</v>
      </c>
      <c r="M583" s="176" t="s">
        <v>2369</v>
      </c>
      <c r="N583" s="174" t="s">
        <v>29</v>
      </c>
      <c r="O583" s="174" t="s">
        <v>427</v>
      </c>
      <c r="P583" s="178"/>
      <c r="Q583" s="178"/>
      <c r="R583" s="178"/>
      <c r="S583" s="178" t="s">
        <v>1713</v>
      </c>
      <c r="T583" s="178"/>
      <c r="U583" s="178"/>
      <c r="V583" s="178"/>
      <c r="W583" s="178"/>
      <c r="X583" s="178"/>
    </row>
    <row r="584" spans="1:24">
      <c r="A584" s="173">
        <v>554</v>
      </c>
      <c r="B584" s="174" t="s">
        <v>422</v>
      </c>
      <c r="C584" s="175" t="s">
        <v>423</v>
      </c>
      <c r="D584" s="157" t="s">
        <v>20</v>
      </c>
      <c r="E584" s="174" t="s">
        <v>2368</v>
      </c>
      <c r="F584" s="174" t="s">
        <v>1576</v>
      </c>
      <c r="G584" s="174">
        <v>2000</v>
      </c>
      <c r="H584" s="161">
        <v>40.417287100000003</v>
      </c>
      <c r="I584" s="161">
        <v>-82.907122999999999</v>
      </c>
      <c r="J584" s="174" t="s">
        <v>49</v>
      </c>
      <c r="K584" s="174" t="s">
        <v>1710</v>
      </c>
      <c r="L584" s="174" t="s">
        <v>2370</v>
      </c>
      <c r="M584" s="176" t="s">
        <v>2370</v>
      </c>
      <c r="N584" s="174" t="s">
        <v>29</v>
      </c>
      <c r="O584" s="174" t="s">
        <v>427</v>
      </c>
      <c r="P584" s="178"/>
      <c r="Q584" s="178"/>
      <c r="R584" s="178"/>
      <c r="S584" s="178" t="s">
        <v>1713</v>
      </c>
      <c r="T584" s="178"/>
      <c r="U584" s="178"/>
      <c r="V584" s="178"/>
      <c r="W584" s="178"/>
      <c r="X584" s="178"/>
    </row>
    <row r="585" spans="1:24">
      <c r="A585" s="173">
        <v>555</v>
      </c>
      <c r="B585" s="174" t="s">
        <v>422</v>
      </c>
      <c r="C585" s="175" t="s">
        <v>423</v>
      </c>
      <c r="D585" s="157" t="s">
        <v>20</v>
      </c>
      <c r="E585" s="174" t="s">
        <v>2368</v>
      </c>
      <c r="F585" s="174" t="s">
        <v>1576</v>
      </c>
      <c r="G585" s="174">
        <v>2000</v>
      </c>
      <c r="H585" s="161">
        <v>40.417287100000003</v>
      </c>
      <c r="I585" s="161">
        <v>-82.907122999999999</v>
      </c>
      <c r="J585" s="174" t="s">
        <v>49</v>
      </c>
      <c r="K585" s="174" t="s">
        <v>1710</v>
      </c>
      <c r="L585" s="174" t="s">
        <v>2371</v>
      </c>
      <c r="M585" s="176" t="s">
        <v>2371</v>
      </c>
      <c r="N585" s="174" t="s">
        <v>29</v>
      </c>
      <c r="O585" s="174" t="s">
        <v>427</v>
      </c>
      <c r="P585" s="178"/>
      <c r="Q585" s="178"/>
      <c r="R585" s="178"/>
      <c r="S585" s="178" t="s">
        <v>1713</v>
      </c>
      <c r="T585" s="178"/>
      <c r="U585" s="178"/>
      <c r="V585" s="178"/>
      <c r="W585" s="178"/>
      <c r="X585" s="178"/>
    </row>
    <row r="586" spans="1:24">
      <c r="A586" s="173">
        <v>556</v>
      </c>
      <c r="B586" s="174" t="s">
        <v>422</v>
      </c>
      <c r="C586" s="175" t="s">
        <v>423</v>
      </c>
      <c r="D586" s="157" t="s">
        <v>20</v>
      </c>
      <c r="E586" s="174" t="s">
        <v>2368</v>
      </c>
      <c r="F586" s="174" t="s">
        <v>1576</v>
      </c>
      <c r="G586" s="174">
        <v>2000</v>
      </c>
      <c r="H586" s="161">
        <v>40.417287100000003</v>
      </c>
      <c r="I586" s="161">
        <v>-82.907122999999999</v>
      </c>
      <c r="J586" s="174" t="s">
        <v>49</v>
      </c>
      <c r="K586" s="174" t="s">
        <v>1710</v>
      </c>
      <c r="L586" s="174" t="s">
        <v>2372</v>
      </c>
      <c r="M586" s="176" t="s">
        <v>2372</v>
      </c>
      <c r="N586" s="174" t="s">
        <v>29</v>
      </c>
      <c r="O586" s="174" t="s">
        <v>427</v>
      </c>
      <c r="P586" s="178"/>
      <c r="Q586" s="178"/>
      <c r="R586" s="178"/>
      <c r="S586" s="178" t="s">
        <v>1713</v>
      </c>
      <c r="T586" s="178"/>
      <c r="U586" s="178"/>
      <c r="V586" s="178"/>
      <c r="W586" s="178"/>
      <c r="X586" s="178"/>
    </row>
    <row r="587" spans="1:24">
      <c r="A587" s="173">
        <v>557</v>
      </c>
      <c r="B587" s="174" t="s">
        <v>422</v>
      </c>
      <c r="C587" s="175" t="s">
        <v>423</v>
      </c>
      <c r="D587" s="157" t="s">
        <v>20</v>
      </c>
      <c r="E587" s="174" t="s">
        <v>2368</v>
      </c>
      <c r="F587" s="174" t="s">
        <v>1576</v>
      </c>
      <c r="G587" s="174">
        <v>2000</v>
      </c>
      <c r="H587" s="161">
        <v>40.417287100000003</v>
      </c>
      <c r="I587" s="161">
        <v>-82.907122999999999</v>
      </c>
      <c r="J587" s="174" t="s">
        <v>49</v>
      </c>
      <c r="K587" s="174" t="s">
        <v>1710</v>
      </c>
      <c r="L587" s="174" t="s">
        <v>2373</v>
      </c>
      <c r="M587" s="176" t="s">
        <v>2373</v>
      </c>
      <c r="N587" s="174" t="s">
        <v>29</v>
      </c>
      <c r="O587" s="174" t="s">
        <v>427</v>
      </c>
      <c r="P587" s="178"/>
      <c r="Q587" s="178"/>
      <c r="R587" s="178"/>
      <c r="S587" s="178" t="s">
        <v>1713</v>
      </c>
      <c r="T587" s="178"/>
      <c r="U587" s="178"/>
      <c r="V587" s="178"/>
      <c r="W587" s="178"/>
      <c r="X587" s="178"/>
    </row>
    <row r="588" spans="1:24">
      <c r="A588" s="173">
        <v>558</v>
      </c>
      <c r="B588" s="174" t="s">
        <v>422</v>
      </c>
      <c r="C588" s="175" t="s">
        <v>423</v>
      </c>
      <c r="D588" s="157" t="s">
        <v>20</v>
      </c>
      <c r="E588" s="174" t="s">
        <v>2368</v>
      </c>
      <c r="F588" s="174" t="s">
        <v>1576</v>
      </c>
      <c r="G588" s="174">
        <v>2000</v>
      </c>
      <c r="H588" s="161">
        <v>40.417287100000003</v>
      </c>
      <c r="I588" s="161">
        <v>-82.907122999999999</v>
      </c>
      <c r="J588" s="174" t="s">
        <v>49</v>
      </c>
      <c r="K588" s="174" t="s">
        <v>1710</v>
      </c>
      <c r="L588" s="174" t="s">
        <v>2374</v>
      </c>
      <c r="M588" s="176" t="s">
        <v>2374</v>
      </c>
      <c r="N588" s="174" t="s">
        <v>29</v>
      </c>
      <c r="O588" s="174" t="s">
        <v>427</v>
      </c>
      <c r="P588" s="178"/>
      <c r="Q588" s="178"/>
      <c r="R588" s="178"/>
      <c r="S588" s="178" t="s">
        <v>1713</v>
      </c>
      <c r="T588" s="178"/>
      <c r="U588" s="178"/>
      <c r="V588" s="178"/>
      <c r="W588" s="178"/>
      <c r="X588" s="178"/>
    </row>
    <row r="589" spans="1:24">
      <c r="A589" s="173">
        <v>559</v>
      </c>
      <c r="B589" s="174" t="s">
        <v>422</v>
      </c>
      <c r="C589" s="175" t="s">
        <v>423</v>
      </c>
      <c r="D589" s="157" t="s">
        <v>20</v>
      </c>
      <c r="E589" s="174" t="s">
        <v>2368</v>
      </c>
      <c r="F589" s="174" t="s">
        <v>1576</v>
      </c>
      <c r="G589" s="174">
        <v>2000</v>
      </c>
      <c r="H589" s="161">
        <v>40.417287100000003</v>
      </c>
      <c r="I589" s="161">
        <v>-82.907122999999999</v>
      </c>
      <c r="J589" s="174" t="s">
        <v>49</v>
      </c>
      <c r="K589" s="174" t="s">
        <v>1710</v>
      </c>
      <c r="L589" s="174" t="s">
        <v>2375</v>
      </c>
      <c r="M589" s="176" t="s">
        <v>2375</v>
      </c>
      <c r="N589" s="174" t="s">
        <v>29</v>
      </c>
      <c r="O589" s="174" t="s">
        <v>427</v>
      </c>
      <c r="P589" s="178"/>
      <c r="Q589" s="178"/>
      <c r="R589" s="178"/>
      <c r="S589" s="178" t="s">
        <v>1713</v>
      </c>
      <c r="T589" s="178"/>
      <c r="U589" s="178"/>
      <c r="V589" s="178"/>
      <c r="W589" s="178"/>
      <c r="X589" s="178"/>
    </row>
    <row r="590" spans="1:24">
      <c r="A590" s="173">
        <v>560</v>
      </c>
      <c r="B590" s="174" t="s">
        <v>422</v>
      </c>
      <c r="C590" s="175" t="s">
        <v>423</v>
      </c>
      <c r="D590" s="157" t="s">
        <v>20</v>
      </c>
      <c r="E590" s="174" t="s">
        <v>2368</v>
      </c>
      <c r="F590" s="174" t="s">
        <v>1576</v>
      </c>
      <c r="G590" s="174">
        <v>2000</v>
      </c>
      <c r="H590" s="161">
        <v>40.417287100000003</v>
      </c>
      <c r="I590" s="161">
        <v>-82.907122999999999</v>
      </c>
      <c r="J590" s="174" t="s">
        <v>49</v>
      </c>
      <c r="K590" s="174" t="s">
        <v>1710</v>
      </c>
      <c r="L590" s="174" t="s">
        <v>2376</v>
      </c>
      <c r="M590" s="176" t="s">
        <v>2376</v>
      </c>
      <c r="N590" s="174" t="s">
        <v>29</v>
      </c>
      <c r="O590" s="174" t="s">
        <v>427</v>
      </c>
      <c r="P590" s="178"/>
      <c r="Q590" s="178"/>
      <c r="R590" s="178"/>
      <c r="S590" s="178" t="s">
        <v>1713</v>
      </c>
      <c r="T590" s="178"/>
      <c r="U590" s="178"/>
      <c r="V590" s="178"/>
      <c r="W590" s="178"/>
      <c r="X590" s="178"/>
    </row>
    <row r="591" spans="1:24">
      <c r="A591" s="173">
        <v>561</v>
      </c>
      <c r="B591" s="174" t="s">
        <v>422</v>
      </c>
      <c r="C591" s="175" t="s">
        <v>423</v>
      </c>
      <c r="D591" s="157" t="s">
        <v>20</v>
      </c>
      <c r="E591" s="174" t="s">
        <v>2368</v>
      </c>
      <c r="F591" s="174" t="s">
        <v>1576</v>
      </c>
      <c r="G591" s="174">
        <v>2000</v>
      </c>
      <c r="H591" s="161">
        <v>40.417287100000003</v>
      </c>
      <c r="I591" s="161">
        <v>-82.907122999999999</v>
      </c>
      <c r="J591" s="174" t="s">
        <v>49</v>
      </c>
      <c r="K591" s="174" t="s">
        <v>1710</v>
      </c>
      <c r="L591" s="174" t="s">
        <v>2377</v>
      </c>
      <c r="M591" s="176" t="s">
        <v>2377</v>
      </c>
      <c r="N591" s="174" t="s">
        <v>29</v>
      </c>
      <c r="O591" s="174" t="s">
        <v>427</v>
      </c>
      <c r="P591" s="178"/>
      <c r="Q591" s="178"/>
      <c r="R591" s="178"/>
      <c r="S591" s="178" t="s">
        <v>1713</v>
      </c>
      <c r="T591" s="178"/>
      <c r="U591" s="178"/>
      <c r="V591" s="178"/>
      <c r="W591" s="178"/>
      <c r="X591" s="178"/>
    </row>
    <row r="592" spans="1:24">
      <c r="A592" s="173">
        <v>562</v>
      </c>
      <c r="B592" s="174" t="s">
        <v>422</v>
      </c>
      <c r="C592" s="175" t="s">
        <v>423</v>
      </c>
      <c r="D592" s="157" t="s">
        <v>20</v>
      </c>
      <c r="E592" s="174" t="s">
        <v>2368</v>
      </c>
      <c r="F592" s="174" t="s">
        <v>1576</v>
      </c>
      <c r="G592" s="174">
        <v>2000</v>
      </c>
      <c r="H592" s="161">
        <v>40.417287100000003</v>
      </c>
      <c r="I592" s="161">
        <v>-82.907122999999999</v>
      </c>
      <c r="J592" s="174" t="s">
        <v>49</v>
      </c>
      <c r="K592" s="174" t="s">
        <v>1710</v>
      </c>
      <c r="L592" s="174" t="s">
        <v>2378</v>
      </c>
      <c r="M592" s="176" t="s">
        <v>2378</v>
      </c>
      <c r="N592" s="174" t="s">
        <v>29</v>
      </c>
      <c r="O592" s="174" t="s">
        <v>427</v>
      </c>
      <c r="P592" s="178"/>
      <c r="Q592" s="178"/>
      <c r="R592" s="178"/>
      <c r="S592" s="178" t="s">
        <v>1713</v>
      </c>
      <c r="T592" s="178"/>
      <c r="U592" s="178"/>
      <c r="V592" s="178"/>
      <c r="W592" s="178"/>
      <c r="X592" s="178"/>
    </row>
    <row r="593" spans="1:24">
      <c r="A593" s="173">
        <v>563</v>
      </c>
      <c r="B593" s="174" t="s">
        <v>422</v>
      </c>
      <c r="C593" s="175" t="s">
        <v>423</v>
      </c>
      <c r="D593" s="157" t="s">
        <v>20</v>
      </c>
      <c r="E593" s="174" t="s">
        <v>2368</v>
      </c>
      <c r="F593" s="174" t="s">
        <v>1576</v>
      </c>
      <c r="G593" s="174">
        <v>2000</v>
      </c>
      <c r="H593" s="161">
        <v>40.417287100000003</v>
      </c>
      <c r="I593" s="161">
        <v>-82.907122999999999</v>
      </c>
      <c r="J593" s="174" t="s">
        <v>49</v>
      </c>
      <c r="K593" s="174" t="s">
        <v>1710</v>
      </c>
      <c r="L593" s="174" t="s">
        <v>2379</v>
      </c>
      <c r="M593" s="176" t="s">
        <v>2379</v>
      </c>
      <c r="N593" s="174" t="s">
        <v>29</v>
      </c>
      <c r="O593" s="174" t="s">
        <v>427</v>
      </c>
      <c r="P593" s="178"/>
      <c r="Q593" s="178"/>
      <c r="R593" s="178"/>
      <c r="S593" s="178" t="s">
        <v>1713</v>
      </c>
      <c r="T593" s="178"/>
      <c r="U593" s="178"/>
      <c r="V593" s="178"/>
      <c r="W593" s="178"/>
      <c r="X593" s="178"/>
    </row>
    <row r="594" spans="1:24">
      <c r="A594" s="173">
        <v>564</v>
      </c>
      <c r="B594" s="174" t="s">
        <v>422</v>
      </c>
      <c r="C594" s="175" t="s">
        <v>423</v>
      </c>
      <c r="D594" s="157" t="s">
        <v>20</v>
      </c>
      <c r="E594" s="174" t="s">
        <v>2368</v>
      </c>
      <c r="F594" s="174" t="s">
        <v>1576</v>
      </c>
      <c r="G594" s="174">
        <v>2000</v>
      </c>
      <c r="H594" s="161">
        <v>40.417287100000003</v>
      </c>
      <c r="I594" s="161">
        <v>-82.907122999999999</v>
      </c>
      <c r="J594" s="174" t="s">
        <v>49</v>
      </c>
      <c r="K594" s="174" t="s">
        <v>1710</v>
      </c>
      <c r="L594" s="174" t="s">
        <v>2380</v>
      </c>
      <c r="M594" s="176" t="s">
        <v>2380</v>
      </c>
      <c r="N594" s="174" t="s">
        <v>29</v>
      </c>
      <c r="O594" s="174" t="s">
        <v>427</v>
      </c>
      <c r="P594" s="178"/>
      <c r="Q594" s="178"/>
      <c r="R594" s="178"/>
      <c r="S594" s="178" t="s">
        <v>1713</v>
      </c>
      <c r="T594" s="178"/>
      <c r="U594" s="178"/>
      <c r="V594" s="178"/>
      <c r="W594" s="178"/>
      <c r="X594" s="178"/>
    </row>
    <row r="595" spans="1:24">
      <c r="A595" s="173">
        <v>565</v>
      </c>
      <c r="B595" s="174" t="s">
        <v>422</v>
      </c>
      <c r="C595" s="175" t="s">
        <v>423</v>
      </c>
      <c r="D595" s="157" t="s">
        <v>20</v>
      </c>
      <c r="E595" s="174" t="s">
        <v>2368</v>
      </c>
      <c r="F595" s="174" t="s">
        <v>1576</v>
      </c>
      <c r="G595" s="174">
        <v>2000</v>
      </c>
      <c r="H595" s="161">
        <v>40.417287100000003</v>
      </c>
      <c r="I595" s="161">
        <v>-82.907122999999999</v>
      </c>
      <c r="J595" s="174" t="s">
        <v>49</v>
      </c>
      <c r="K595" s="174" t="s">
        <v>1710</v>
      </c>
      <c r="L595" s="174" t="s">
        <v>2381</v>
      </c>
      <c r="M595" s="176" t="s">
        <v>2381</v>
      </c>
      <c r="N595" s="174" t="s">
        <v>29</v>
      </c>
      <c r="O595" s="174" t="s">
        <v>427</v>
      </c>
      <c r="P595" s="178"/>
      <c r="Q595" s="178"/>
      <c r="R595" s="178"/>
      <c r="S595" s="178" t="s">
        <v>1713</v>
      </c>
      <c r="T595" s="178"/>
      <c r="U595" s="178"/>
      <c r="V595" s="178"/>
      <c r="W595" s="178"/>
      <c r="X595" s="178"/>
    </row>
    <row r="596" spans="1:24">
      <c r="A596" s="173">
        <v>566</v>
      </c>
      <c r="B596" s="174" t="s">
        <v>422</v>
      </c>
      <c r="C596" s="175" t="s">
        <v>423</v>
      </c>
      <c r="D596" s="157" t="s">
        <v>20</v>
      </c>
      <c r="E596" s="174" t="s">
        <v>2368</v>
      </c>
      <c r="F596" s="174" t="s">
        <v>1576</v>
      </c>
      <c r="G596" s="174">
        <v>2000</v>
      </c>
      <c r="H596" s="161">
        <v>40.417287100000003</v>
      </c>
      <c r="I596" s="161">
        <v>-82.907122999999999</v>
      </c>
      <c r="J596" s="174" t="s">
        <v>49</v>
      </c>
      <c r="K596" s="174" t="s">
        <v>1710</v>
      </c>
      <c r="L596" s="174" t="s">
        <v>2382</v>
      </c>
      <c r="M596" s="176" t="s">
        <v>2382</v>
      </c>
      <c r="N596" s="174" t="s">
        <v>29</v>
      </c>
      <c r="O596" s="174" t="s">
        <v>427</v>
      </c>
      <c r="P596" s="178"/>
      <c r="Q596" s="178"/>
      <c r="R596" s="178"/>
      <c r="S596" s="178" t="s">
        <v>1713</v>
      </c>
      <c r="T596" s="178"/>
      <c r="U596" s="178"/>
      <c r="V596" s="178"/>
      <c r="W596" s="178"/>
      <c r="X596" s="178"/>
    </row>
    <row r="597" spans="1:24">
      <c r="A597" s="173">
        <v>567</v>
      </c>
      <c r="B597" s="174" t="s">
        <v>422</v>
      </c>
      <c r="C597" s="175" t="s">
        <v>423</v>
      </c>
      <c r="D597" s="157" t="s">
        <v>20</v>
      </c>
      <c r="E597" s="174" t="s">
        <v>2368</v>
      </c>
      <c r="F597" s="174" t="s">
        <v>1576</v>
      </c>
      <c r="G597" s="174">
        <v>2000</v>
      </c>
      <c r="H597" s="161">
        <v>40.417287100000003</v>
      </c>
      <c r="I597" s="161">
        <v>-82.907122999999999</v>
      </c>
      <c r="J597" s="174" t="s">
        <v>49</v>
      </c>
      <c r="K597" s="174" t="s">
        <v>1710</v>
      </c>
      <c r="L597" s="174" t="s">
        <v>2383</v>
      </c>
      <c r="M597" s="176" t="s">
        <v>2383</v>
      </c>
      <c r="N597" s="174" t="s">
        <v>29</v>
      </c>
      <c r="O597" s="174" t="s">
        <v>427</v>
      </c>
      <c r="P597" s="178"/>
      <c r="Q597" s="178"/>
      <c r="R597" s="178"/>
      <c r="S597" s="178" t="s">
        <v>1713</v>
      </c>
      <c r="T597" s="178"/>
      <c r="U597" s="178"/>
      <c r="V597" s="178"/>
      <c r="W597" s="178"/>
      <c r="X597" s="178"/>
    </row>
    <row r="598" spans="1:24">
      <c r="A598" s="173">
        <v>568</v>
      </c>
      <c r="B598" s="174" t="s">
        <v>422</v>
      </c>
      <c r="C598" s="175" t="s">
        <v>423</v>
      </c>
      <c r="D598" s="157" t="s">
        <v>20</v>
      </c>
      <c r="E598" s="174" t="s">
        <v>2368</v>
      </c>
      <c r="F598" s="174" t="s">
        <v>1576</v>
      </c>
      <c r="G598" s="174">
        <v>2000</v>
      </c>
      <c r="H598" s="161">
        <v>40.417287100000003</v>
      </c>
      <c r="I598" s="161">
        <v>-82.907122999999999</v>
      </c>
      <c r="J598" s="174" t="s">
        <v>49</v>
      </c>
      <c r="K598" s="174" t="s">
        <v>1710</v>
      </c>
      <c r="L598" s="174" t="s">
        <v>2384</v>
      </c>
      <c r="M598" s="176" t="s">
        <v>2384</v>
      </c>
      <c r="N598" s="174" t="s">
        <v>29</v>
      </c>
      <c r="O598" s="174" t="s">
        <v>427</v>
      </c>
      <c r="P598" s="178"/>
      <c r="Q598" s="178"/>
      <c r="R598" s="178"/>
      <c r="S598" s="178" t="s">
        <v>1713</v>
      </c>
      <c r="T598" s="178"/>
      <c r="U598" s="178"/>
      <c r="V598" s="178"/>
      <c r="W598" s="178"/>
      <c r="X598" s="178"/>
    </row>
    <row r="599" spans="1:24">
      <c r="A599" s="173">
        <v>569</v>
      </c>
      <c r="B599" s="174" t="s">
        <v>422</v>
      </c>
      <c r="C599" s="175" t="s">
        <v>423</v>
      </c>
      <c r="D599" s="157" t="s">
        <v>20</v>
      </c>
      <c r="E599" s="174" t="s">
        <v>2368</v>
      </c>
      <c r="F599" s="174" t="s">
        <v>1576</v>
      </c>
      <c r="G599" s="174">
        <v>2000</v>
      </c>
      <c r="H599" s="161">
        <v>40.417287100000003</v>
      </c>
      <c r="I599" s="161">
        <v>-82.907122999999999</v>
      </c>
      <c r="J599" s="174" t="s">
        <v>49</v>
      </c>
      <c r="K599" s="174" t="s">
        <v>1710</v>
      </c>
      <c r="L599" s="174" t="s">
        <v>2385</v>
      </c>
      <c r="M599" s="176" t="s">
        <v>2385</v>
      </c>
      <c r="N599" s="174" t="s">
        <v>29</v>
      </c>
      <c r="O599" s="174" t="s">
        <v>427</v>
      </c>
      <c r="P599" s="178"/>
      <c r="Q599" s="178"/>
      <c r="R599" s="178"/>
      <c r="S599" s="178" t="s">
        <v>1713</v>
      </c>
      <c r="T599" s="178"/>
      <c r="U599" s="178"/>
      <c r="V599" s="178"/>
      <c r="W599" s="178"/>
      <c r="X599" s="178"/>
    </row>
    <row r="600" spans="1:24">
      <c r="A600" s="173">
        <v>570</v>
      </c>
      <c r="B600" s="174" t="s">
        <v>422</v>
      </c>
      <c r="C600" s="175" t="s">
        <v>423</v>
      </c>
      <c r="D600" s="157" t="s">
        <v>20</v>
      </c>
      <c r="E600" s="174" t="s">
        <v>2368</v>
      </c>
      <c r="F600" s="174" t="s">
        <v>1576</v>
      </c>
      <c r="G600" s="174">
        <v>2000</v>
      </c>
      <c r="H600" s="161">
        <v>40.417287100000003</v>
      </c>
      <c r="I600" s="161">
        <v>-82.907122999999999</v>
      </c>
      <c r="J600" s="174" t="s">
        <v>49</v>
      </c>
      <c r="K600" s="174" t="s">
        <v>1710</v>
      </c>
      <c r="L600" s="174" t="s">
        <v>2386</v>
      </c>
      <c r="M600" s="176" t="s">
        <v>2386</v>
      </c>
      <c r="N600" s="174" t="s">
        <v>29</v>
      </c>
      <c r="O600" s="174" t="s">
        <v>427</v>
      </c>
      <c r="P600" s="178"/>
      <c r="Q600" s="178"/>
      <c r="R600" s="178"/>
      <c r="S600" s="178" t="s">
        <v>1713</v>
      </c>
      <c r="T600" s="178"/>
      <c r="U600" s="178"/>
      <c r="V600" s="178"/>
      <c r="W600" s="178"/>
      <c r="X600" s="178"/>
    </row>
    <row r="601" spans="1:24">
      <c r="A601" s="173">
        <v>571</v>
      </c>
      <c r="B601" s="174" t="s">
        <v>422</v>
      </c>
      <c r="C601" s="175" t="s">
        <v>423</v>
      </c>
      <c r="D601" s="157" t="s">
        <v>20</v>
      </c>
      <c r="E601" s="174" t="s">
        <v>2368</v>
      </c>
      <c r="F601" s="174" t="s">
        <v>1576</v>
      </c>
      <c r="G601" s="174">
        <v>2000</v>
      </c>
      <c r="H601" s="161">
        <v>40.417287100000003</v>
      </c>
      <c r="I601" s="161">
        <v>-82.907122999999999</v>
      </c>
      <c r="J601" s="174" t="s">
        <v>49</v>
      </c>
      <c r="K601" s="174" t="s">
        <v>1710</v>
      </c>
      <c r="L601" s="174" t="s">
        <v>2387</v>
      </c>
      <c r="M601" s="176" t="s">
        <v>2387</v>
      </c>
      <c r="N601" s="174" t="s">
        <v>29</v>
      </c>
      <c r="O601" s="174" t="s">
        <v>427</v>
      </c>
      <c r="P601" s="178"/>
      <c r="Q601" s="178"/>
      <c r="R601" s="178"/>
      <c r="S601" s="178" t="s">
        <v>1713</v>
      </c>
      <c r="T601" s="178"/>
      <c r="U601" s="178"/>
      <c r="V601" s="178"/>
      <c r="W601" s="178"/>
      <c r="X601" s="178"/>
    </row>
    <row r="602" spans="1:24">
      <c r="A602" s="173">
        <v>572</v>
      </c>
      <c r="B602" s="174" t="s">
        <v>422</v>
      </c>
      <c r="C602" s="175" t="s">
        <v>423</v>
      </c>
      <c r="D602" s="157" t="s">
        <v>20</v>
      </c>
      <c r="E602" s="174" t="s">
        <v>2368</v>
      </c>
      <c r="F602" s="174" t="s">
        <v>1576</v>
      </c>
      <c r="G602" s="174">
        <v>2000</v>
      </c>
      <c r="H602" s="161">
        <v>40.417287100000003</v>
      </c>
      <c r="I602" s="161">
        <v>-82.907122999999999</v>
      </c>
      <c r="J602" s="174" t="s">
        <v>49</v>
      </c>
      <c r="K602" s="174" t="s">
        <v>1710</v>
      </c>
      <c r="L602" s="174" t="s">
        <v>2388</v>
      </c>
      <c r="M602" s="176" t="s">
        <v>2388</v>
      </c>
      <c r="N602" s="174" t="s">
        <v>29</v>
      </c>
      <c r="O602" s="174" t="s">
        <v>427</v>
      </c>
      <c r="P602" s="178"/>
      <c r="Q602" s="178"/>
      <c r="R602" s="178"/>
      <c r="S602" s="178" t="s">
        <v>1713</v>
      </c>
      <c r="T602" s="178"/>
      <c r="U602" s="178"/>
      <c r="V602" s="178"/>
      <c r="W602" s="178"/>
      <c r="X602" s="178"/>
    </row>
    <row r="603" spans="1:24">
      <c r="A603" s="173">
        <v>573</v>
      </c>
      <c r="B603" s="174" t="s">
        <v>422</v>
      </c>
      <c r="C603" s="175" t="s">
        <v>423</v>
      </c>
      <c r="D603" s="157" t="s">
        <v>20</v>
      </c>
      <c r="E603" s="174" t="s">
        <v>2368</v>
      </c>
      <c r="F603" s="174" t="s">
        <v>1576</v>
      </c>
      <c r="G603" s="174">
        <v>2000</v>
      </c>
      <c r="H603" s="161">
        <v>40.417287100000003</v>
      </c>
      <c r="I603" s="161">
        <v>-82.907122999999999</v>
      </c>
      <c r="J603" s="174" t="s">
        <v>49</v>
      </c>
      <c r="K603" s="174" t="s">
        <v>1710</v>
      </c>
      <c r="L603" s="174" t="s">
        <v>2389</v>
      </c>
      <c r="M603" s="176" t="s">
        <v>2389</v>
      </c>
      <c r="N603" s="174" t="s">
        <v>29</v>
      </c>
      <c r="O603" s="174" t="s">
        <v>427</v>
      </c>
      <c r="P603" s="178"/>
      <c r="Q603" s="178"/>
      <c r="R603" s="178"/>
      <c r="S603" s="178" t="s">
        <v>1713</v>
      </c>
      <c r="T603" s="178"/>
      <c r="U603" s="178"/>
      <c r="V603" s="178"/>
      <c r="W603" s="178"/>
      <c r="X603" s="178"/>
    </row>
    <row r="604" spans="1:24">
      <c r="A604" s="173">
        <v>574</v>
      </c>
      <c r="B604" s="174" t="s">
        <v>422</v>
      </c>
      <c r="C604" s="175" t="s">
        <v>423</v>
      </c>
      <c r="D604" s="157" t="s">
        <v>20</v>
      </c>
      <c r="E604" s="174" t="s">
        <v>2368</v>
      </c>
      <c r="F604" s="174" t="s">
        <v>1576</v>
      </c>
      <c r="G604" s="174">
        <v>2000</v>
      </c>
      <c r="H604" s="161">
        <v>40.417287100000003</v>
      </c>
      <c r="I604" s="161">
        <v>-82.907122999999999</v>
      </c>
      <c r="J604" s="174" t="s">
        <v>49</v>
      </c>
      <c r="K604" s="174" t="s">
        <v>1710</v>
      </c>
      <c r="L604" s="174" t="s">
        <v>2390</v>
      </c>
      <c r="M604" s="176" t="s">
        <v>2390</v>
      </c>
      <c r="N604" s="174" t="s">
        <v>29</v>
      </c>
      <c r="O604" s="174" t="s">
        <v>427</v>
      </c>
      <c r="P604" s="178"/>
      <c r="Q604" s="178"/>
      <c r="R604" s="178"/>
      <c r="S604" s="178" t="s">
        <v>1713</v>
      </c>
      <c r="T604" s="178"/>
      <c r="U604" s="178"/>
      <c r="V604" s="178"/>
      <c r="W604" s="178"/>
      <c r="X604" s="178"/>
    </row>
    <row r="605" spans="1:24">
      <c r="A605" s="173">
        <v>575</v>
      </c>
      <c r="B605" s="174" t="s">
        <v>422</v>
      </c>
      <c r="C605" s="175" t="s">
        <v>423</v>
      </c>
      <c r="D605" s="157" t="s">
        <v>20</v>
      </c>
      <c r="E605" s="174" t="s">
        <v>2368</v>
      </c>
      <c r="F605" s="174" t="s">
        <v>1576</v>
      </c>
      <c r="G605" s="174">
        <v>2000</v>
      </c>
      <c r="H605" s="161">
        <v>40.417287100000003</v>
      </c>
      <c r="I605" s="161">
        <v>-82.907122999999999</v>
      </c>
      <c r="J605" s="174" t="s">
        <v>49</v>
      </c>
      <c r="K605" s="174" t="s">
        <v>1710</v>
      </c>
      <c r="L605" s="174" t="s">
        <v>2391</v>
      </c>
      <c r="M605" s="176" t="s">
        <v>2391</v>
      </c>
      <c r="N605" s="174" t="s">
        <v>29</v>
      </c>
      <c r="O605" s="174" t="s">
        <v>427</v>
      </c>
      <c r="P605" s="178"/>
      <c r="Q605" s="178"/>
      <c r="R605" s="178"/>
      <c r="S605" s="178" t="s">
        <v>1713</v>
      </c>
      <c r="T605" s="178"/>
      <c r="U605" s="178"/>
      <c r="V605" s="178"/>
      <c r="W605" s="178"/>
      <c r="X605" s="178"/>
    </row>
    <row r="606" spans="1:24">
      <c r="A606" s="173">
        <v>576</v>
      </c>
      <c r="B606" s="174" t="s">
        <v>422</v>
      </c>
      <c r="C606" s="175" t="s">
        <v>423</v>
      </c>
      <c r="D606" s="157" t="s">
        <v>20</v>
      </c>
      <c r="E606" s="174" t="s">
        <v>2368</v>
      </c>
      <c r="F606" s="174" t="s">
        <v>1576</v>
      </c>
      <c r="G606" s="174">
        <v>2000</v>
      </c>
      <c r="H606" s="161">
        <v>40.417287100000003</v>
      </c>
      <c r="I606" s="161">
        <v>-82.907122999999999</v>
      </c>
      <c r="J606" s="174" t="s">
        <v>49</v>
      </c>
      <c r="K606" s="174" t="s">
        <v>1710</v>
      </c>
      <c r="L606" s="174" t="s">
        <v>2392</v>
      </c>
      <c r="M606" s="176" t="s">
        <v>2392</v>
      </c>
      <c r="N606" s="174" t="s">
        <v>29</v>
      </c>
      <c r="O606" s="174" t="s">
        <v>427</v>
      </c>
      <c r="P606" s="178"/>
      <c r="Q606" s="178"/>
      <c r="R606" s="178"/>
      <c r="S606" s="178" t="s">
        <v>1713</v>
      </c>
      <c r="T606" s="178"/>
      <c r="U606" s="178"/>
      <c r="V606" s="178"/>
      <c r="W606" s="178"/>
      <c r="X606" s="178"/>
    </row>
    <row r="607" spans="1:24">
      <c r="A607" s="173">
        <v>577</v>
      </c>
      <c r="B607" s="174" t="s">
        <v>422</v>
      </c>
      <c r="C607" s="175" t="s">
        <v>423</v>
      </c>
      <c r="D607" s="157" t="s">
        <v>20</v>
      </c>
      <c r="E607" s="174" t="s">
        <v>2368</v>
      </c>
      <c r="F607" s="174" t="s">
        <v>1576</v>
      </c>
      <c r="G607" s="174">
        <v>2000</v>
      </c>
      <c r="H607" s="161">
        <v>40.417287100000003</v>
      </c>
      <c r="I607" s="161">
        <v>-82.907122999999999</v>
      </c>
      <c r="J607" s="174" t="s">
        <v>49</v>
      </c>
      <c r="K607" s="174" t="s">
        <v>1710</v>
      </c>
      <c r="L607" s="174" t="s">
        <v>2393</v>
      </c>
      <c r="M607" s="176" t="s">
        <v>2393</v>
      </c>
      <c r="N607" s="174" t="s">
        <v>29</v>
      </c>
      <c r="O607" s="174" t="s">
        <v>427</v>
      </c>
      <c r="P607" s="178"/>
      <c r="Q607" s="178"/>
      <c r="R607" s="178"/>
      <c r="S607" s="178" t="s">
        <v>1713</v>
      </c>
      <c r="T607" s="178"/>
      <c r="U607" s="178"/>
      <c r="V607" s="178"/>
      <c r="W607" s="178"/>
      <c r="X607" s="178"/>
    </row>
    <row r="608" spans="1:24">
      <c r="A608" s="173">
        <v>578</v>
      </c>
      <c r="B608" s="174" t="s">
        <v>422</v>
      </c>
      <c r="C608" s="175" t="s">
        <v>423</v>
      </c>
      <c r="D608" s="157" t="s">
        <v>20</v>
      </c>
      <c r="E608" s="174" t="s">
        <v>2368</v>
      </c>
      <c r="F608" s="174" t="s">
        <v>1576</v>
      </c>
      <c r="G608" s="174">
        <v>2000</v>
      </c>
      <c r="H608" s="161">
        <v>40.417287100000003</v>
      </c>
      <c r="I608" s="161">
        <v>-82.907122999999999</v>
      </c>
      <c r="J608" s="174" t="s">
        <v>49</v>
      </c>
      <c r="K608" s="174" t="s">
        <v>1710</v>
      </c>
      <c r="L608" s="174" t="s">
        <v>2394</v>
      </c>
      <c r="M608" s="176" t="s">
        <v>2394</v>
      </c>
      <c r="N608" s="174" t="s">
        <v>29</v>
      </c>
      <c r="O608" s="174" t="s">
        <v>427</v>
      </c>
      <c r="P608" s="178"/>
      <c r="Q608" s="178"/>
      <c r="R608" s="178"/>
      <c r="S608" s="178" t="s">
        <v>1713</v>
      </c>
      <c r="T608" s="178"/>
      <c r="U608" s="178"/>
      <c r="V608" s="178"/>
      <c r="W608" s="178"/>
      <c r="X608" s="178"/>
    </row>
    <row r="609" spans="1:24">
      <c r="A609" s="173">
        <v>579</v>
      </c>
      <c r="B609" s="174" t="s">
        <v>422</v>
      </c>
      <c r="C609" s="175" t="s">
        <v>423</v>
      </c>
      <c r="D609" s="157" t="s">
        <v>20</v>
      </c>
      <c r="E609" s="174" t="s">
        <v>2368</v>
      </c>
      <c r="F609" s="174" t="s">
        <v>1576</v>
      </c>
      <c r="G609" s="174">
        <v>2000</v>
      </c>
      <c r="H609" s="161">
        <v>40.417287100000003</v>
      </c>
      <c r="I609" s="161">
        <v>-82.907122999999999</v>
      </c>
      <c r="J609" s="174" t="s">
        <v>49</v>
      </c>
      <c r="K609" s="174" t="s">
        <v>1710</v>
      </c>
      <c r="L609" s="174" t="s">
        <v>2395</v>
      </c>
      <c r="M609" s="176" t="s">
        <v>2395</v>
      </c>
      <c r="N609" s="174" t="s">
        <v>29</v>
      </c>
      <c r="O609" s="174" t="s">
        <v>427</v>
      </c>
      <c r="P609" s="178"/>
      <c r="Q609" s="178"/>
      <c r="R609" s="178"/>
      <c r="S609" s="178" t="s">
        <v>1713</v>
      </c>
      <c r="T609" s="178"/>
      <c r="U609" s="178"/>
      <c r="V609" s="178"/>
      <c r="W609" s="178"/>
      <c r="X609" s="178"/>
    </row>
    <row r="610" spans="1:24">
      <c r="A610" s="173">
        <v>580</v>
      </c>
      <c r="B610" s="174" t="s">
        <v>422</v>
      </c>
      <c r="C610" s="175" t="s">
        <v>423</v>
      </c>
      <c r="D610" s="157" t="s">
        <v>20</v>
      </c>
      <c r="E610" s="174" t="s">
        <v>2368</v>
      </c>
      <c r="F610" s="174" t="s">
        <v>1576</v>
      </c>
      <c r="G610" s="174">
        <v>2000</v>
      </c>
      <c r="H610" s="161">
        <v>40.417287100000003</v>
      </c>
      <c r="I610" s="161">
        <v>-82.907122999999999</v>
      </c>
      <c r="J610" s="174" t="s">
        <v>49</v>
      </c>
      <c r="K610" s="174" t="s">
        <v>1710</v>
      </c>
      <c r="L610" s="174" t="s">
        <v>2396</v>
      </c>
      <c r="M610" s="176" t="s">
        <v>2396</v>
      </c>
      <c r="N610" s="174" t="s">
        <v>29</v>
      </c>
      <c r="O610" s="174" t="s">
        <v>427</v>
      </c>
      <c r="P610" s="178"/>
      <c r="Q610" s="178"/>
      <c r="R610" s="178"/>
      <c r="S610" s="178" t="s">
        <v>1713</v>
      </c>
      <c r="T610" s="178"/>
      <c r="U610" s="178"/>
      <c r="V610" s="178"/>
      <c r="W610" s="178"/>
      <c r="X610" s="178"/>
    </row>
    <row r="611" spans="1:24">
      <c r="A611" s="173">
        <v>581</v>
      </c>
      <c r="B611" s="174" t="s">
        <v>422</v>
      </c>
      <c r="C611" s="175" t="s">
        <v>423</v>
      </c>
      <c r="D611" s="157" t="s">
        <v>20</v>
      </c>
      <c r="E611" s="174" t="s">
        <v>2368</v>
      </c>
      <c r="F611" s="174" t="s">
        <v>1576</v>
      </c>
      <c r="G611" s="174">
        <v>2000</v>
      </c>
      <c r="H611" s="161">
        <v>40.417287100000003</v>
      </c>
      <c r="I611" s="161">
        <v>-82.907122999999999</v>
      </c>
      <c r="J611" s="174" t="s">
        <v>49</v>
      </c>
      <c r="K611" s="174" t="s">
        <v>1710</v>
      </c>
      <c r="L611" s="174" t="s">
        <v>2397</v>
      </c>
      <c r="M611" s="176" t="s">
        <v>2397</v>
      </c>
      <c r="N611" s="174" t="s">
        <v>29</v>
      </c>
      <c r="O611" s="174" t="s">
        <v>427</v>
      </c>
      <c r="P611" s="178"/>
      <c r="Q611" s="178"/>
      <c r="R611" s="178"/>
      <c r="S611" s="178" t="s">
        <v>1713</v>
      </c>
      <c r="T611" s="178"/>
      <c r="U611" s="178"/>
      <c r="V611" s="178"/>
      <c r="W611" s="178"/>
      <c r="X611" s="178"/>
    </row>
    <row r="612" spans="1:24">
      <c r="A612" s="173">
        <v>582</v>
      </c>
      <c r="B612" s="174" t="s">
        <v>422</v>
      </c>
      <c r="C612" s="175" t="s">
        <v>423</v>
      </c>
      <c r="D612" s="157" t="s">
        <v>20</v>
      </c>
      <c r="E612" s="174" t="s">
        <v>2368</v>
      </c>
      <c r="F612" s="174" t="s">
        <v>1576</v>
      </c>
      <c r="G612" s="174">
        <v>2000</v>
      </c>
      <c r="H612" s="161">
        <v>40.417287100000003</v>
      </c>
      <c r="I612" s="161">
        <v>-82.907122999999999</v>
      </c>
      <c r="J612" s="174" t="s">
        <v>49</v>
      </c>
      <c r="K612" s="174" t="s">
        <v>1710</v>
      </c>
      <c r="L612" s="174" t="s">
        <v>2398</v>
      </c>
      <c r="M612" s="176" t="s">
        <v>2398</v>
      </c>
      <c r="N612" s="174" t="s">
        <v>29</v>
      </c>
      <c r="O612" s="174" t="s">
        <v>427</v>
      </c>
      <c r="P612" s="178"/>
      <c r="Q612" s="178"/>
      <c r="R612" s="178"/>
      <c r="S612" s="178" t="s">
        <v>1713</v>
      </c>
      <c r="T612" s="178"/>
      <c r="U612" s="178"/>
      <c r="V612" s="178"/>
      <c r="W612" s="178"/>
      <c r="X612" s="178"/>
    </row>
    <row r="613" spans="1:24">
      <c r="A613" s="173">
        <v>583</v>
      </c>
      <c r="B613" s="174" t="s">
        <v>422</v>
      </c>
      <c r="C613" s="175" t="s">
        <v>423</v>
      </c>
      <c r="D613" s="157" t="s">
        <v>20</v>
      </c>
      <c r="E613" s="174" t="s">
        <v>2368</v>
      </c>
      <c r="F613" s="174" t="s">
        <v>1576</v>
      </c>
      <c r="G613" s="174">
        <v>2000</v>
      </c>
      <c r="H613" s="161">
        <v>40.417287100000003</v>
      </c>
      <c r="I613" s="161">
        <v>-82.907122999999999</v>
      </c>
      <c r="J613" s="174" t="s">
        <v>49</v>
      </c>
      <c r="K613" s="174" t="s">
        <v>1710</v>
      </c>
      <c r="L613" s="174" t="s">
        <v>2399</v>
      </c>
      <c r="M613" s="176" t="s">
        <v>2399</v>
      </c>
      <c r="N613" s="174" t="s">
        <v>29</v>
      </c>
      <c r="O613" s="174" t="s">
        <v>427</v>
      </c>
      <c r="P613" s="178"/>
      <c r="Q613" s="178"/>
      <c r="R613" s="178"/>
      <c r="S613" s="178" t="s">
        <v>1713</v>
      </c>
      <c r="T613" s="178"/>
      <c r="U613" s="178"/>
      <c r="V613" s="178"/>
      <c r="W613" s="178"/>
      <c r="X613" s="178"/>
    </row>
    <row r="614" spans="1:24">
      <c r="A614" s="173">
        <v>687</v>
      </c>
      <c r="B614" s="174" t="s">
        <v>422</v>
      </c>
      <c r="C614" s="175" t="s">
        <v>423</v>
      </c>
      <c r="D614" s="174" t="s">
        <v>1736</v>
      </c>
      <c r="E614" s="174" t="s">
        <v>2400</v>
      </c>
      <c r="F614" s="174" t="s">
        <v>1576</v>
      </c>
      <c r="G614" s="174">
        <v>2000</v>
      </c>
      <c r="H614" s="161">
        <v>48.790261800000003</v>
      </c>
      <c r="I614" s="161">
        <v>-99.246408299999999</v>
      </c>
      <c r="J614" s="174" t="s">
        <v>49</v>
      </c>
      <c r="K614" s="174" t="s">
        <v>1710</v>
      </c>
      <c r="L614" s="174" t="s">
        <v>2401</v>
      </c>
      <c r="M614" s="176" t="s">
        <v>2402</v>
      </c>
      <c r="N614" s="177" t="s">
        <v>39</v>
      </c>
      <c r="O614" s="174" t="s">
        <v>427</v>
      </c>
      <c r="P614" s="178"/>
      <c r="Q614" s="178"/>
      <c r="R614" s="178"/>
      <c r="S614" s="178" t="s">
        <v>1713</v>
      </c>
      <c r="T614" s="178" t="s">
        <v>1714</v>
      </c>
      <c r="U614" s="178"/>
      <c r="V614" s="178"/>
      <c r="W614" s="178"/>
      <c r="X614" s="178"/>
    </row>
    <row r="615" spans="1:24">
      <c r="A615" s="173">
        <v>584</v>
      </c>
      <c r="B615" s="174" t="s">
        <v>422</v>
      </c>
      <c r="C615" s="175" t="s">
        <v>423</v>
      </c>
      <c r="D615" s="157" t="s">
        <v>20</v>
      </c>
      <c r="E615" s="174" t="s">
        <v>2403</v>
      </c>
      <c r="F615" s="174" t="s">
        <v>1576</v>
      </c>
      <c r="G615" s="174">
        <v>2000</v>
      </c>
      <c r="H615" s="161">
        <v>43.969514799999999</v>
      </c>
      <c r="I615" s="161">
        <v>-99.901813099999998</v>
      </c>
      <c r="J615" s="174" t="s">
        <v>49</v>
      </c>
      <c r="K615" s="174" t="s">
        <v>1710</v>
      </c>
      <c r="L615" s="174" t="s">
        <v>2404</v>
      </c>
      <c r="M615" s="176" t="s">
        <v>2404</v>
      </c>
      <c r="N615" s="174" t="s">
        <v>29</v>
      </c>
      <c r="O615" s="174" t="s">
        <v>427</v>
      </c>
      <c r="P615" s="178"/>
      <c r="Q615" s="178"/>
      <c r="R615" s="178"/>
      <c r="S615" s="178" t="s">
        <v>1713</v>
      </c>
      <c r="T615" s="178"/>
      <c r="U615" s="178"/>
      <c r="V615" s="178"/>
      <c r="W615" s="178"/>
      <c r="X615" s="178"/>
    </row>
    <row r="616" spans="1:24">
      <c r="A616" s="173">
        <v>585</v>
      </c>
      <c r="B616" s="174" t="s">
        <v>422</v>
      </c>
      <c r="C616" s="175" t="s">
        <v>423</v>
      </c>
      <c r="D616" s="157" t="s">
        <v>20</v>
      </c>
      <c r="E616" s="174" t="s">
        <v>2403</v>
      </c>
      <c r="F616" s="174" t="s">
        <v>1576</v>
      </c>
      <c r="G616" s="174">
        <v>2000</v>
      </c>
      <c r="H616" s="161">
        <v>43.969514799999999</v>
      </c>
      <c r="I616" s="161">
        <v>-99.901813099999998</v>
      </c>
      <c r="J616" s="174" t="s">
        <v>49</v>
      </c>
      <c r="K616" s="174" t="s">
        <v>1710</v>
      </c>
      <c r="L616" s="174" t="s">
        <v>2405</v>
      </c>
      <c r="M616" s="176" t="s">
        <v>2405</v>
      </c>
      <c r="N616" s="174" t="s">
        <v>29</v>
      </c>
      <c r="O616" s="174" t="s">
        <v>427</v>
      </c>
      <c r="P616" s="178"/>
      <c r="Q616" s="178"/>
      <c r="R616" s="178"/>
      <c r="S616" s="178" t="s">
        <v>1713</v>
      </c>
      <c r="T616" s="178"/>
      <c r="U616" s="178"/>
      <c r="V616" s="178"/>
      <c r="W616" s="178"/>
      <c r="X616" s="178"/>
    </row>
    <row r="617" spans="1:24">
      <c r="A617" s="173">
        <v>586</v>
      </c>
      <c r="B617" s="174" t="s">
        <v>422</v>
      </c>
      <c r="C617" s="175" t="s">
        <v>423</v>
      </c>
      <c r="D617" s="157" t="s">
        <v>20</v>
      </c>
      <c r="E617" s="174" t="s">
        <v>2403</v>
      </c>
      <c r="F617" s="174" t="s">
        <v>1576</v>
      </c>
      <c r="G617" s="174">
        <v>2000</v>
      </c>
      <c r="H617" s="161">
        <v>43.969514799999999</v>
      </c>
      <c r="I617" s="161">
        <v>-99.901813099999998</v>
      </c>
      <c r="J617" s="174" t="s">
        <v>49</v>
      </c>
      <c r="K617" s="174" t="s">
        <v>1710</v>
      </c>
      <c r="L617" s="174" t="s">
        <v>2406</v>
      </c>
      <c r="M617" s="176" t="s">
        <v>2406</v>
      </c>
      <c r="N617" s="174" t="s">
        <v>29</v>
      </c>
      <c r="O617" s="174" t="s">
        <v>427</v>
      </c>
      <c r="P617" s="178"/>
      <c r="Q617" s="178"/>
      <c r="R617" s="178"/>
      <c r="S617" s="178" t="s">
        <v>1713</v>
      </c>
      <c r="T617" s="178"/>
      <c r="U617" s="178"/>
      <c r="V617" s="178"/>
      <c r="W617" s="178"/>
      <c r="X617" s="178"/>
    </row>
    <row r="618" spans="1:24">
      <c r="A618" s="173">
        <v>587</v>
      </c>
      <c r="B618" s="174" t="s">
        <v>422</v>
      </c>
      <c r="C618" s="175" t="s">
        <v>423</v>
      </c>
      <c r="D618" s="157" t="s">
        <v>20</v>
      </c>
      <c r="E618" s="174" t="s">
        <v>2403</v>
      </c>
      <c r="F618" s="174" t="s">
        <v>1576</v>
      </c>
      <c r="G618" s="174">
        <v>2000</v>
      </c>
      <c r="H618" s="161">
        <v>43.969514799999999</v>
      </c>
      <c r="I618" s="161">
        <v>-99.901813099999998</v>
      </c>
      <c r="J618" s="174" t="s">
        <v>49</v>
      </c>
      <c r="K618" s="174" t="s">
        <v>1710</v>
      </c>
      <c r="L618" s="174" t="s">
        <v>2407</v>
      </c>
      <c r="M618" s="176" t="s">
        <v>2407</v>
      </c>
      <c r="N618" s="174" t="s">
        <v>29</v>
      </c>
      <c r="O618" s="174" t="s">
        <v>427</v>
      </c>
      <c r="P618" s="178"/>
      <c r="Q618" s="178"/>
      <c r="R618" s="178"/>
      <c r="S618" s="178" t="s">
        <v>1713</v>
      </c>
      <c r="T618" s="178"/>
      <c r="U618" s="178"/>
      <c r="V618" s="178"/>
      <c r="W618" s="178"/>
      <c r="X618" s="178"/>
    </row>
    <row r="619" spans="1:24">
      <c r="A619" s="173">
        <v>588</v>
      </c>
      <c r="B619" s="174" t="s">
        <v>422</v>
      </c>
      <c r="C619" s="175" t="s">
        <v>423</v>
      </c>
      <c r="D619" s="157" t="s">
        <v>20</v>
      </c>
      <c r="E619" s="174" t="s">
        <v>2403</v>
      </c>
      <c r="F619" s="174" t="s">
        <v>1576</v>
      </c>
      <c r="G619" s="174">
        <v>2000</v>
      </c>
      <c r="H619" s="161">
        <v>43.969514799999999</v>
      </c>
      <c r="I619" s="161">
        <v>-99.901813099999998</v>
      </c>
      <c r="J619" s="174" t="s">
        <v>49</v>
      </c>
      <c r="K619" s="174" t="s">
        <v>1710</v>
      </c>
      <c r="L619" s="174" t="s">
        <v>2408</v>
      </c>
      <c r="M619" s="176" t="s">
        <v>2408</v>
      </c>
      <c r="N619" s="174" t="s">
        <v>29</v>
      </c>
      <c r="O619" s="174" t="s">
        <v>427</v>
      </c>
      <c r="P619" s="178"/>
      <c r="Q619" s="178"/>
      <c r="R619" s="178"/>
      <c r="S619" s="178" t="s">
        <v>1713</v>
      </c>
      <c r="T619" s="178"/>
      <c r="U619" s="178"/>
      <c r="V619" s="178"/>
      <c r="W619" s="178"/>
      <c r="X619" s="178"/>
    </row>
    <row r="620" spans="1:24">
      <c r="A620" s="173">
        <v>589</v>
      </c>
      <c r="B620" s="174" t="s">
        <v>422</v>
      </c>
      <c r="C620" s="175" t="s">
        <v>423</v>
      </c>
      <c r="D620" s="157" t="s">
        <v>20</v>
      </c>
      <c r="E620" s="174" t="s">
        <v>2403</v>
      </c>
      <c r="F620" s="174" t="s">
        <v>1576</v>
      </c>
      <c r="G620" s="174">
        <v>2000</v>
      </c>
      <c r="H620" s="161">
        <v>43.969514799999999</v>
      </c>
      <c r="I620" s="161">
        <v>-99.901813099999998</v>
      </c>
      <c r="J620" s="174" t="s">
        <v>49</v>
      </c>
      <c r="K620" s="174" t="s">
        <v>1710</v>
      </c>
      <c r="L620" s="174" t="s">
        <v>2409</v>
      </c>
      <c r="M620" s="176" t="s">
        <v>2409</v>
      </c>
      <c r="N620" s="174" t="s">
        <v>29</v>
      </c>
      <c r="O620" s="174" t="s">
        <v>427</v>
      </c>
      <c r="P620" s="178"/>
      <c r="Q620" s="178"/>
      <c r="R620" s="178"/>
      <c r="S620" s="178" t="s">
        <v>1713</v>
      </c>
      <c r="T620" s="178"/>
      <c r="U620" s="178"/>
      <c r="V620" s="178"/>
      <c r="W620" s="178"/>
      <c r="X620" s="178"/>
    </row>
    <row r="621" spans="1:24">
      <c r="A621" s="173">
        <v>590</v>
      </c>
      <c r="B621" s="174" t="s">
        <v>422</v>
      </c>
      <c r="C621" s="175" t="s">
        <v>423</v>
      </c>
      <c r="D621" s="157" t="s">
        <v>20</v>
      </c>
      <c r="E621" s="174" t="s">
        <v>2403</v>
      </c>
      <c r="F621" s="174" t="s">
        <v>1576</v>
      </c>
      <c r="G621" s="174">
        <v>2000</v>
      </c>
      <c r="H621" s="161">
        <v>43.969514799999999</v>
      </c>
      <c r="I621" s="161">
        <v>-99.901813099999998</v>
      </c>
      <c r="J621" s="174" t="s">
        <v>49</v>
      </c>
      <c r="K621" s="174" t="s">
        <v>1710</v>
      </c>
      <c r="L621" s="174" t="s">
        <v>2410</v>
      </c>
      <c r="M621" s="176" t="s">
        <v>2410</v>
      </c>
      <c r="N621" s="174" t="s">
        <v>29</v>
      </c>
      <c r="O621" s="174" t="s">
        <v>427</v>
      </c>
      <c r="P621" s="178"/>
      <c r="Q621" s="178"/>
      <c r="R621" s="178"/>
      <c r="S621" s="178" t="s">
        <v>1713</v>
      </c>
      <c r="T621" s="178"/>
      <c r="U621" s="178"/>
      <c r="V621" s="178"/>
      <c r="W621" s="178"/>
      <c r="X621" s="178"/>
    </row>
    <row r="622" spans="1:24">
      <c r="A622" s="173">
        <v>591</v>
      </c>
      <c r="B622" s="174" t="s">
        <v>422</v>
      </c>
      <c r="C622" s="175" t="s">
        <v>423</v>
      </c>
      <c r="D622" s="157" t="s">
        <v>20</v>
      </c>
      <c r="E622" s="174" t="s">
        <v>2403</v>
      </c>
      <c r="F622" s="174" t="s">
        <v>1576</v>
      </c>
      <c r="G622" s="174">
        <v>2000</v>
      </c>
      <c r="H622" s="161">
        <v>43.969514799999999</v>
      </c>
      <c r="I622" s="161">
        <v>-99.901813099999998</v>
      </c>
      <c r="J622" s="174" t="s">
        <v>49</v>
      </c>
      <c r="K622" s="174" t="s">
        <v>1710</v>
      </c>
      <c r="L622" s="174" t="s">
        <v>2411</v>
      </c>
      <c r="M622" s="176" t="s">
        <v>2411</v>
      </c>
      <c r="N622" s="174" t="s">
        <v>29</v>
      </c>
      <c r="O622" s="174" t="s">
        <v>427</v>
      </c>
      <c r="P622" s="178"/>
      <c r="Q622" s="178"/>
      <c r="R622" s="178"/>
      <c r="S622" s="178" t="s">
        <v>1713</v>
      </c>
      <c r="T622" s="178"/>
      <c r="U622" s="178"/>
      <c r="V622" s="178"/>
      <c r="W622" s="178"/>
      <c r="X622" s="178"/>
    </row>
    <row r="623" spans="1:24">
      <c r="A623" s="173">
        <v>592</v>
      </c>
      <c r="B623" s="174" t="s">
        <v>422</v>
      </c>
      <c r="C623" s="175" t="s">
        <v>423</v>
      </c>
      <c r="D623" s="157" t="s">
        <v>20</v>
      </c>
      <c r="E623" s="174" t="s">
        <v>2403</v>
      </c>
      <c r="F623" s="174" t="s">
        <v>1576</v>
      </c>
      <c r="G623" s="174">
        <v>2000</v>
      </c>
      <c r="H623" s="161">
        <v>43.969514799999999</v>
      </c>
      <c r="I623" s="161">
        <v>-99.901813099999998</v>
      </c>
      <c r="J623" s="174" t="s">
        <v>49</v>
      </c>
      <c r="K623" s="174" t="s">
        <v>1710</v>
      </c>
      <c r="L623" s="174" t="s">
        <v>2412</v>
      </c>
      <c r="M623" s="176" t="s">
        <v>2412</v>
      </c>
      <c r="N623" s="174" t="s">
        <v>29</v>
      </c>
      <c r="O623" s="174" t="s">
        <v>427</v>
      </c>
      <c r="P623" s="178"/>
      <c r="Q623" s="178"/>
      <c r="R623" s="178"/>
      <c r="S623" s="178" t="s">
        <v>1713</v>
      </c>
      <c r="T623" s="178"/>
      <c r="U623" s="178"/>
      <c r="V623" s="178"/>
      <c r="W623" s="178"/>
      <c r="X623" s="178"/>
    </row>
    <row r="624" spans="1:24">
      <c r="A624" s="173">
        <v>593</v>
      </c>
      <c r="B624" s="174" t="s">
        <v>422</v>
      </c>
      <c r="C624" s="175" t="s">
        <v>423</v>
      </c>
      <c r="D624" s="157" t="s">
        <v>20</v>
      </c>
      <c r="E624" s="174" t="s">
        <v>2403</v>
      </c>
      <c r="F624" s="174" t="s">
        <v>1576</v>
      </c>
      <c r="G624" s="174">
        <v>2000</v>
      </c>
      <c r="H624" s="161">
        <v>43.969514799999999</v>
      </c>
      <c r="I624" s="161">
        <v>-99.901813099999998</v>
      </c>
      <c r="J624" s="174" t="s">
        <v>49</v>
      </c>
      <c r="K624" s="174" t="s">
        <v>1710</v>
      </c>
      <c r="L624" s="174" t="s">
        <v>2413</v>
      </c>
      <c r="M624" s="176" t="s">
        <v>2413</v>
      </c>
      <c r="N624" s="174" t="s">
        <v>29</v>
      </c>
      <c r="O624" s="174" t="s">
        <v>427</v>
      </c>
      <c r="P624" s="178"/>
      <c r="Q624" s="178"/>
      <c r="R624" s="178"/>
      <c r="S624" s="178" t="s">
        <v>1713</v>
      </c>
      <c r="T624" s="178"/>
      <c r="U624" s="178"/>
      <c r="V624" s="178"/>
      <c r="W624" s="178"/>
      <c r="X624" s="178"/>
    </row>
    <row r="625" spans="1:24">
      <c r="A625" s="173">
        <v>594</v>
      </c>
      <c r="B625" s="174" t="s">
        <v>422</v>
      </c>
      <c r="C625" s="175" t="s">
        <v>423</v>
      </c>
      <c r="D625" s="157" t="s">
        <v>20</v>
      </c>
      <c r="E625" s="174" t="s">
        <v>2403</v>
      </c>
      <c r="F625" s="174" t="s">
        <v>1576</v>
      </c>
      <c r="G625" s="174">
        <v>2000</v>
      </c>
      <c r="H625" s="161">
        <v>43.969514799999999</v>
      </c>
      <c r="I625" s="161">
        <v>-99.901813099999998</v>
      </c>
      <c r="J625" s="174" t="s">
        <v>49</v>
      </c>
      <c r="K625" s="174" t="s">
        <v>1710</v>
      </c>
      <c r="L625" s="174" t="s">
        <v>2414</v>
      </c>
      <c r="M625" s="176" t="s">
        <v>2414</v>
      </c>
      <c r="N625" s="174" t="s">
        <v>29</v>
      </c>
      <c r="O625" s="174" t="s">
        <v>427</v>
      </c>
      <c r="P625" s="178"/>
      <c r="Q625" s="178"/>
      <c r="R625" s="178"/>
      <c r="S625" s="178" t="s">
        <v>1713</v>
      </c>
      <c r="T625" s="178"/>
      <c r="U625" s="178"/>
      <c r="V625" s="178"/>
      <c r="W625" s="178"/>
      <c r="X625" s="178"/>
    </row>
    <row r="626" spans="1:24">
      <c r="A626" s="173">
        <v>595</v>
      </c>
      <c r="B626" s="174" t="s">
        <v>422</v>
      </c>
      <c r="C626" s="175" t="s">
        <v>423</v>
      </c>
      <c r="D626" s="157" t="s">
        <v>20</v>
      </c>
      <c r="E626" s="174" t="s">
        <v>2403</v>
      </c>
      <c r="F626" s="174" t="s">
        <v>1576</v>
      </c>
      <c r="G626" s="174">
        <v>2000</v>
      </c>
      <c r="H626" s="161">
        <v>43.969514799999999</v>
      </c>
      <c r="I626" s="161">
        <v>-99.901813099999998</v>
      </c>
      <c r="J626" s="174" t="s">
        <v>49</v>
      </c>
      <c r="K626" s="174" t="s">
        <v>1710</v>
      </c>
      <c r="L626" s="174" t="s">
        <v>2415</v>
      </c>
      <c r="M626" s="176" t="s">
        <v>2415</v>
      </c>
      <c r="N626" s="174" t="s">
        <v>29</v>
      </c>
      <c r="O626" s="174" t="s">
        <v>427</v>
      </c>
      <c r="P626" s="178"/>
      <c r="Q626" s="178"/>
      <c r="R626" s="178"/>
      <c r="S626" s="178" t="s">
        <v>1713</v>
      </c>
      <c r="T626" s="178"/>
      <c r="U626" s="178"/>
      <c r="V626" s="178"/>
      <c r="W626" s="178"/>
      <c r="X626" s="178"/>
    </row>
    <row r="627" spans="1:24">
      <c r="A627" s="173">
        <v>596</v>
      </c>
      <c r="B627" s="174" t="s">
        <v>422</v>
      </c>
      <c r="C627" s="175" t="s">
        <v>423</v>
      </c>
      <c r="D627" s="157" t="s">
        <v>20</v>
      </c>
      <c r="E627" s="174" t="s">
        <v>2403</v>
      </c>
      <c r="F627" s="174" t="s">
        <v>1576</v>
      </c>
      <c r="G627" s="174">
        <v>2000</v>
      </c>
      <c r="H627" s="161">
        <v>43.969514799999999</v>
      </c>
      <c r="I627" s="161">
        <v>-99.901813099999998</v>
      </c>
      <c r="J627" s="174" t="s">
        <v>49</v>
      </c>
      <c r="K627" s="174" t="s">
        <v>1710</v>
      </c>
      <c r="L627" s="174" t="s">
        <v>2416</v>
      </c>
      <c r="M627" s="176" t="s">
        <v>2416</v>
      </c>
      <c r="N627" s="174" t="s">
        <v>29</v>
      </c>
      <c r="O627" s="174" t="s">
        <v>427</v>
      </c>
      <c r="P627" s="178"/>
      <c r="Q627" s="178"/>
      <c r="R627" s="178"/>
      <c r="S627" s="178" t="s">
        <v>1713</v>
      </c>
      <c r="T627" s="178"/>
      <c r="U627" s="178"/>
      <c r="V627" s="178"/>
      <c r="W627" s="178"/>
      <c r="X627" s="178"/>
    </row>
    <row r="628" spans="1:24">
      <c r="A628" s="173">
        <v>597</v>
      </c>
      <c r="B628" s="174" t="s">
        <v>422</v>
      </c>
      <c r="C628" s="175" t="s">
        <v>423</v>
      </c>
      <c r="D628" s="157" t="s">
        <v>20</v>
      </c>
      <c r="E628" s="174" t="s">
        <v>2403</v>
      </c>
      <c r="F628" s="174" t="s">
        <v>1576</v>
      </c>
      <c r="G628" s="174">
        <v>2000</v>
      </c>
      <c r="H628" s="161">
        <v>43.969514799999999</v>
      </c>
      <c r="I628" s="161">
        <v>-99.901813099999998</v>
      </c>
      <c r="J628" s="174" t="s">
        <v>49</v>
      </c>
      <c r="K628" s="174" t="s">
        <v>1710</v>
      </c>
      <c r="L628" s="174" t="s">
        <v>2417</v>
      </c>
      <c r="M628" s="176" t="s">
        <v>2417</v>
      </c>
      <c r="N628" s="174" t="s">
        <v>29</v>
      </c>
      <c r="O628" s="174" t="s">
        <v>427</v>
      </c>
      <c r="P628" s="178"/>
      <c r="Q628" s="178"/>
      <c r="R628" s="178"/>
      <c r="S628" s="178" t="s">
        <v>1713</v>
      </c>
      <c r="T628" s="178"/>
      <c r="U628" s="178"/>
      <c r="V628" s="178"/>
      <c r="W628" s="178"/>
      <c r="X628" s="178"/>
    </row>
    <row r="629" spans="1:24">
      <c r="A629" s="173">
        <v>598</v>
      </c>
      <c r="B629" s="174" t="s">
        <v>422</v>
      </c>
      <c r="C629" s="175" t="s">
        <v>423</v>
      </c>
      <c r="D629" s="157" t="s">
        <v>20</v>
      </c>
      <c r="E629" s="174" t="s">
        <v>2403</v>
      </c>
      <c r="F629" s="174" t="s">
        <v>1576</v>
      </c>
      <c r="G629" s="174">
        <v>2000</v>
      </c>
      <c r="H629" s="161">
        <v>43.969514799999999</v>
      </c>
      <c r="I629" s="161">
        <v>-99.901813099999998</v>
      </c>
      <c r="J629" s="174" t="s">
        <v>49</v>
      </c>
      <c r="K629" s="174" t="s">
        <v>1710</v>
      </c>
      <c r="L629" s="174" t="s">
        <v>2418</v>
      </c>
      <c r="M629" s="176" t="s">
        <v>2418</v>
      </c>
      <c r="N629" s="174" t="s">
        <v>29</v>
      </c>
      <c r="O629" s="174" t="s">
        <v>427</v>
      </c>
      <c r="P629" s="178"/>
      <c r="Q629" s="178"/>
      <c r="R629" s="178"/>
      <c r="S629" s="178" t="s">
        <v>1713</v>
      </c>
      <c r="T629" s="178"/>
      <c r="U629" s="178"/>
      <c r="V629" s="178"/>
      <c r="W629" s="178"/>
      <c r="X629" s="178"/>
    </row>
    <row r="630" spans="1:24">
      <c r="A630" s="173">
        <v>599</v>
      </c>
      <c r="B630" s="174" t="s">
        <v>422</v>
      </c>
      <c r="C630" s="175" t="s">
        <v>423</v>
      </c>
      <c r="D630" s="157" t="s">
        <v>20</v>
      </c>
      <c r="E630" s="174" t="s">
        <v>2403</v>
      </c>
      <c r="F630" s="174" t="s">
        <v>1576</v>
      </c>
      <c r="G630" s="174">
        <v>2000</v>
      </c>
      <c r="H630" s="161">
        <v>43.969514799999999</v>
      </c>
      <c r="I630" s="161">
        <v>-99.901813099999998</v>
      </c>
      <c r="J630" s="174" t="s">
        <v>49</v>
      </c>
      <c r="K630" s="174" t="s">
        <v>1710</v>
      </c>
      <c r="L630" s="174" t="s">
        <v>2419</v>
      </c>
      <c r="M630" s="176" t="s">
        <v>2419</v>
      </c>
      <c r="N630" s="174" t="s">
        <v>29</v>
      </c>
      <c r="O630" s="174" t="s">
        <v>427</v>
      </c>
      <c r="P630" s="178"/>
      <c r="Q630" s="178"/>
      <c r="R630" s="178"/>
      <c r="S630" s="178" t="s">
        <v>1713</v>
      </c>
      <c r="T630" s="178"/>
      <c r="U630" s="178"/>
      <c r="V630" s="178"/>
      <c r="W630" s="178"/>
      <c r="X630" s="178"/>
    </row>
    <row r="631" spans="1:24">
      <c r="A631" s="173">
        <v>600</v>
      </c>
      <c r="B631" s="174" t="s">
        <v>422</v>
      </c>
      <c r="C631" s="175" t="s">
        <v>423</v>
      </c>
      <c r="D631" s="157" t="s">
        <v>20</v>
      </c>
      <c r="E631" s="174" t="s">
        <v>2403</v>
      </c>
      <c r="F631" s="174" t="s">
        <v>1576</v>
      </c>
      <c r="G631" s="174">
        <v>2000</v>
      </c>
      <c r="H631" s="161">
        <v>43.969514799999999</v>
      </c>
      <c r="I631" s="161">
        <v>-99.901813099999998</v>
      </c>
      <c r="J631" s="174" t="s">
        <v>49</v>
      </c>
      <c r="K631" s="174" t="s">
        <v>1710</v>
      </c>
      <c r="L631" s="174" t="s">
        <v>2420</v>
      </c>
      <c r="M631" s="176" t="s">
        <v>2420</v>
      </c>
      <c r="N631" s="174" t="s">
        <v>29</v>
      </c>
      <c r="O631" s="174" t="s">
        <v>427</v>
      </c>
      <c r="P631" s="178"/>
      <c r="Q631" s="178"/>
      <c r="R631" s="178"/>
      <c r="S631" s="178" t="s">
        <v>1713</v>
      </c>
      <c r="T631" s="178"/>
      <c r="U631" s="178"/>
      <c r="V631" s="178"/>
      <c r="W631" s="178"/>
      <c r="X631" s="178"/>
    </row>
    <row r="632" spans="1:24">
      <c r="A632" s="173">
        <v>601</v>
      </c>
      <c r="B632" s="174" t="s">
        <v>422</v>
      </c>
      <c r="C632" s="175" t="s">
        <v>423</v>
      </c>
      <c r="D632" s="174" t="s">
        <v>2007</v>
      </c>
      <c r="E632" s="174" t="s">
        <v>2403</v>
      </c>
      <c r="F632" s="174" t="s">
        <v>1576</v>
      </c>
      <c r="G632" s="174">
        <v>1999</v>
      </c>
      <c r="H632" s="161">
        <v>43.969514799999999</v>
      </c>
      <c r="I632" s="161">
        <v>-99.901813099999998</v>
      </c>
      <c r="J632" s="174" t="s">
        <v>49</v>
      </c>
      <c r="K632" s="174" t="s">
        <v>1710</v>
      </c>
      <c r="L632" s="174" t="s">
        <v>2421</v>
      </c>
      <c r="M632" s="176" t="s">
        <v>2421</v>
      </c>
      <c r="N632" s="174" t="s">
        <v>29</v>
      </c>
      <c r="O632" s="174" t="s">
        <v>427</v>
      </c>
      <c r="P632" s="178"/>
      <c r="Q632" s="178"/>
      <c r="R632" s="178"/>
      <c r="S632" s="178" t="s">
        <v>1713</v>
      </c>
      <c r="T632" s="178"/>
      <c r="U632" s="178"/>
      <c r="V632" s="178"/>
      <c r="W632" s="178"/>
      <c r="X632" s="178"/>
    </row>
    <row r="633" spans="1:24">
      <c r="A633" s="173">
        <v>602</v>
      </c>
      <c r="B633" s="174" t="s">
        <v>422</v>
      </c>
      <c r="C633" s="175" t="s">
        <v>423</v>
      </c>
      <c r="D633" s="174" t="s">
        <v>2007</v>
      </c>
      <c r="E633" s="174" t="s">
        <v>2403</v>
      </c>
      <c r="F633" s="174" t="s">
        <v>1576</v>
      </c>
      <c r="G633" s="174">
        <v>1999</v>
      </c>
      <c r="H633" s="161">
        <v>43.969514799999999</v>
      </c>
      <c r="I633" s="161">
        <v>-99.901813099999998</v>
      </c>
      <c r="J633" s="174" t="s">
        <v>49</v>
      </c>
      <c r="K633" s="174" t="s">
        <v>1710</v>
      </c>
      <c r="L633" s="174" t="s">
        <v>2422</v>
      </c>
      <c r="M633" s="176" t="s">
        <v>2422</v>
      </c>
      <c r="N633" s="174" t="s">
        <v>29</v>
      </c>
      <c r="O633" s="174" t="s">
        <v>427</v>
      </c>
      <c r="P633" s="178"/>
      <c r="Q633" s="178"/>
      <c r="R633" s="178"/>
      <c r="S633" s="178" t="s">
        <v>1713</v>
      </c>
      <c r="T633" s="178"/>
      <c r="U633" s="178"/>
      <c r="V633" s="178"/>
      <c r="W633" s="178"/>
      <c r="X633" s="178"/>
    </row>
    <row r="634" spans="1:24">
      <c r="A634" s="173">
        <v>603</v>
      </c>
      <c r="B634" s="174" t="s">
        <v>422</v>
      </c>
      <c r="C634" s="175" t="s">
        <v>423</v>
      </c>
      <c r="D634" s="157" t="s">
        <v>20</v>
      </c>
      <c r="E634" s="174" t="s">
        <v>2403</v>
      </c>
      <c r="F634" s="174" t="s">
        <v>1576</v>
      </c>
      <c r="G634" s="174">
        <v>1999</v>
      </c>
      <c r="H634" s="161">
        <v>43.969514799999999</v>
      </c>
      <c r="I634" s="161">
        <v>-99.901813099999998</v>
      </c>
      <c r="J634" s="174" t="s">
        <v>49</v>
      </c>
      <c r="K634" s="174" t="s">
        <v>1710</v>
      </c>
      <c r="L634" s="174" t="s">
        <v>2423</v>
      </c>
      <c r="M634" s="176" t="s">
        <v>2423</v>
      </c>
      <c r="N634" s="174" t="s">
        <v>29</v>
      </c>
      <c r="O634" s="174" t="s">
        <v>427</v>
      </c>
      <c r="P634" s="178"/>
      <c r="Q634" s="178"/>
      <c r="R634" s="178"/>
      <c r="S634" s="178" t="s">
        <v>1713</v>
      </c>
      <c r="T634" s="178"/>
      <c r="U634" s="178"/>
      <c r="V634" s="178"/>
      <c r="W634" s="178"/>
      <c r="X634" s="178"/>
    </row>
    <row r="635" spans="1:24">
      <c r="A635" s="173">
        <v>604</v>
      </c>
      <c r="B635" s="174" t="s">
        <v>422</v>
      </c>
      <c r="C635" s="175" t="s">
        <v>423</v>
      </c>
      <c r="D635" s="157" t="s">
        <v>20</v>
      </c>
      <c r="E635" s="174" t="s">
        <v>2403</v>
      </c>
      <c r="F635" s="174" t="s">
        <v>1576</v>
      </c>
      <c r="G635" s="174">
        <v>1999</v>
      </c>
      <c r="H635" s="161">
        <v>43.969514799999999</v>
      </c>
      <c r="I635" s="161">
        <v>-99.901813099999998</v>
      </c>
      <c r="J635" s="174" t="s">
        <v>49</v>
      </c>
      <c r="K635" s="174" t="s">
        <v>1710</v>
      </c>
      <c r="L635" s="174" t="s">
        <v>2424</v>
      </c>
      <c r="M635" s="176" t="s">
        <v>2424</v>
      </c>
      <c r="N635" s="174" t="s">
        <v>29</v>
      </c>
      <c r="O635" s="174" t="s">
        <v>427</v>
      </c>
      <c r="P635" s="178"/>
      <c r="Q635" s="178"/>
      <c r="R635" s="178"/>
      <c r="S635" s="178" t="s">
        <v>1713</v>
      </c>
      <c r="T635" s="178"/>
      <c r="U635" s="178"/>
      <c r="V635" s="178"/>
      <c r="W635" s="178"/>
      <c r="X635" s="178"/>
    </row>
    <row r="636" spans="1:24">
      <c r="A636" s="173">
        <v>605</v>
      </c>
      <c r="B636" s="174" t="s">
        <v>422</v>
      </c>
      <c r="C636" s="175" t="s">
        <v>423</v>
      </c>
      <c r="D636" s="157" t="s">
        <v>20</v>
      </c>
      <c r="E636" s="174" t="s">
        <v>2403</v>
      </c>
      <c r="F636" s="174" t="s">
        <v>1576</v>
      </c>
      <c r="G636" s="174">
        <v>1999</v>
      </c>
      <c r="H636" s="161">
        <v>43.969514799999999</v>
      </c>
      <c r="I636" s="161">
        <v>-99.901813099999998</v>
      </c>
      <c r="J636" s="174" t="s">
        <v>49</v>
      </c>
      <c r="K636" s="174" t="s">
        <v>1710</v>
      </c>
      <c r="L636" s="174" t="s">
        <v>2425</v>
      </c>
      <c r="M636" s="176" t="s">
        <v>2425</v>
      </c>
      <c r="N636" s="174" t="s">
        <v>29</v>
      </c>
      <c r="O636" s="174" t="s">
        <v>427</v>
      </c>
      <c r="P636" s="178"/>
      <c r="Q636" s="178"/>
      <c r="R636" s="178"/>
      <c r="S636" s="178" t="s">
        <v>1713</v>
      </c>
      <c r="T636" s="178"/>
      <c r="U636" s="178"/>
      <c r="V636" s="178"/>
      <c r="W636" s="178"/>
      <c r="X636" s="178"/>
    </row>
    <row r="637" spans="1:24">
      <c r="A637" s="173">
        <v>606</v>
      </c>
      <c r="B637" s="174" t="s">
        <v>422</v>
      </c>
      <c r="C637" s="175" t="s">
        <v>423</v>
      </c>
      <c r="D637" s="157" t="s">
        <v>20</v>
      </c>
      <c r="E637" s="174" t="s">
        <v>2403</v>
      </c>
      <c r="F637" s="174" t="s">
        <v>1576</v>
      </c>
      <c r="G637" s="174">
        <v>1999</v>
      </c>
      <c r="H637" s="161">
        <v>43.969514799999999</v>
      </c>
      <c r="I637" s="161">
        <v>-99.901813099999998</v>
      </c>
      <c r="J637" s="174" t="s">
        <v>49</v>
      </c>
      <c r="K637" s="174" t="s">
        <v>1710</v>
      </c>
      <c r="L637" s="174" t="s">
        <v>2426</v>
      </c>
      <c r="M637" s="176" t="s">
        <v>2426</v>
      </c>
      <c r="N637" s="174" t="s">
        <v>29</v>
      </c>
      <c r="O637" s="174" t="s">
        <v>427</v>
      </c>
      <c r="P637" s="178"/>
      <c r="Q637" s="178"/>
      <c r="R637" s="178"/>
      <c r="S637" s="178" t="s">
        <v>1713</v>
      </c>
      <c r="T637" s="178"/>
      <c r="U637" s="178"/>
      <c r="V637" s="178"/>
      <c r="W637" s="178"/>
      <c r="X637" s="178"/>
    </row>
    <row r="638" spans="1:24">
      <c r="A638" s="173">
        <v>607</v>
      </c>
      <c r="B638" s="174" t="s">
        <v>422</v>
      </c>
      <c r="C638" s="175" t="s">
        <v>423</v>
      </c>
      <c r="D638" s="157" t="s">
        <v>20</v>
      </c>
      <c r="E638" s="174" t="s">
        <v>2403</v>
      </c>
      <c r="F638" s="174" t="s">
        <v>1576</v>
      </c>
      <c r="G638" s="174">
        <v>1999</v>
      </c>
      <c r="H638" s="161">
        <v>43.969514799999999</v>
      </c>
      <c r="I638" s="161">
        <v>-99.901813099999998</v>
      </c>
      <c r="J638" s="174" t="s">
        <v>49</v>
      </c>
      <c r="K638" s="174" t="s">
        <v>1710</v>
      </c>
      <c r="L638" s="174" t="s">
        <v>2427</v>
      </c>
      <c r="M638" s="176" t="s">
        <v>2427</v>
      </c>
      <c r="N638" s="174" t="s">
        <v>29</v>
      </c>
      <c r="O638" s="174" t="s">
        <v>427</v>
      </c>
      <c r="P638" s="178"/>
      <c r="Q638" s="178"/>
      <c r="R638" s="178"/>
      <c r="S638" s="178" t="s">
        <v>1713</v>
      </c>
      <c r="T638" s="178"/>
      <c r="U638" s="178"/>
      <c r="V638" s="178"/>
      <c r="W638" s="178"/>
      <c r="X638" s="178"/>
    </row>
    <row r="639" spans="1:24">
      <c r="A639" s="173">
        <v>608</v>
      </c>
      <c r="B639" s="174" t="s">
        <v>422</v>
      </c>
      <c r="C639" s="175" t="s">
        <v>423</v>
      </c>
      <c r="D639" s="157" t="s">
        <v>20</v>
      </c>
      <c r="E639" s="174" t="s">
        <v>2403</v>
      </c>
      <c r="F639" s="174" t="s">
        <v>1576</v>
      </c>
      <c r="G639" s="174">
        <v>1999</v>
      </c>
      <c r="H639" s="161">
        <v>43.969514799999999</v>
      </c>
      <c r="I639" s="161">
        <v>-99.901813099999998</v>
      </c>
      <c r="J639" s="174" t="s">
        <v>49</v>
      </c>
      <c r="K639" s="174" t="s">
        <v>1710</v>
      </c>
      <c r="L639" s="174" t="s">
        <v>2428</v>
      </c>
      <c r="M639" s="176" t="s">
        <v>2428</v>
      </c>
      <c r="N639" s="174" t="s">
        <v>29</v>
      </c>
      <c r="O639" s="174" t="s">
        <v>427</v>
      </c>
      <c r="P639" s="178"/>
      <c r="Q639" s="178"/>
      <c r="R639" s="178"/>
      <c r="S639" s="178" t="s">
        <v>1713</v>
      </c>
      <c r="T639" s="178"/>
      <c r="U639" s="178"/>
      <c r="V639" s="178"/>
      <c r="W639" s="178"/>
      <c r="X639" s="178"/>
    </row>
    <row r="640" spans="1:24">
      <c r="A640" s="173">
        <v>609</v>
      </c>
      <c r="B640" s="174" t="s">
        <v>422</v>
      </c>
      <c r="C640" s="175" t="s">
        <v>423</v>
      </c>
      <c r="D640" s="157" t="s">
        <v>20</v>
      </c>
      <c r="E640" s="174" t="s">
        <v>2403</v>
      </c>
      <c r="F640" s="174" t="s">
        <v>1576</v>
      </c>
      <c r="G640" s="174">
        <v>1999</v>
      </c>
      <c r="H640" s="161">
        <v>43.969514799999999</v>
      </c>
      <c r="I640" s="161">
        <v>-99.901813099999998</v>
      </c>
      <c r="J640" s="174" t="s">
        <v>49</v>
      </c>
      <c r="K640" s="174" t="s">
        <v>1710</v>
      </c>
      <c r="L640" s="174" t="s">
        <v>2429</v>
      </c>
      <c r="M640" s="176" t="s">
        <v>2429</v>
      </c>
      <c r="N640" s="174" t="s">
        <v>29</v>
      </c>
      <c r="O640" s="174" t="s">
        <v>427</v>
      </c>
      <c r="P640" s="178"/>
      <c r="Q640" s="178"/>
      <c r="R640" s="178"/>
      <c r="S640" s="178" t="s">
        <v>1713</v>
      </c>
      <c r="T640" s="178"/>
      <c r="U640" s="178"/>
      <c r="V640" s="178"/>
      <c r="W640" s="178"/>
      <c r="X640" s="178"/>
    </row>
    <row r="641" spans="1:24">
      <c r="A641" s="173">
        <v>610</v>
      </c>
      <c r="B641" s="174" t="s">
        <v>422</v>
      </c>
      <c r="C641" s="175" t="s">
        <v>423</v>
      </c>
      <c r="D641" s="157" t="s">
        <v>20</v>
      </c>
      <c r="E641" s="174" t="s">
        <v>2403</v>
      </c>
      <c r="F641" s="174" t="s">
        <v>1576</v>
      </c>
      <c r="G641" s="174">
        <v>1999</v>
      </c>
      <c r="H641" s="161">
        <v>43.969514799999999</v>
      </c>
      <c r="I641" s="161">
        <v>-99.901813099999998</v>
      </c>
      <c r="J641" s="174" t="s">
        <v>49</v>
      </c>
      <c r="K641" s="174" t="s">
        <v>1710</v>
      </c>
      <c r="L641" s="174" t="s">
        <v>2430</v>
      </c>
      <c r="M641" s="176" t="s">
        <v>2430</v>
      </c>
      <c r="N641" s="174" t="s">
        <v>29</v>
      </c>
      <c r="O641" s="174" t="s">
        <v>427</v>
      </c>
      <c r="P641" s="178"/>
      <c r="Q641" s="178"/>
      <c r="R641" s="178"/>
      <c r="S641" s="178" t="s">
        <v>1713</v>
      </c>
      <c r="T641" s="178"/>
      <c r="U641" s="178"/>
      <c r="V641" s="178"/>
      <c r="W641" s="178"/>
      <c r="X641" s="178"/>
    </row>
    <row r="642" spans="1:24">
      <c r="A642" s="173">
        <v>611</v>
      </c>
      <c r="B642" s="174" t="s">
        <v>422</v>
      </c>
      <c r="C642" s="175" t="s">
        <v>423</v>
      </c>
      <c r="D642" s="157" t="s">
        <v>20</v>
      </c>
      <c r="E642" s="174" t="s">
        <v>2403</v>
      </c>
      <c r="F642" s="174" t="s">
        <v>1576</v>
      </c>
      <c r="G642" s="174">
        <v>1999</v>
      </c>
      <c r="H642" s="161">
        <v>43.969514799999999</v>
      </c>
      <c r="I642" s="161">
        <v>-99.901813099999998</v>
      </c>
      <c r="J642" s="174" t="s">
        <v>49</v>
      </c>
      <c r="K642" s="174" t="s">
        <v>1710</v>
      </c>
      <c r="L642" s="174" t="s">
        <v>2431</v>
      </c>
      <c r="M642" s="176" t="s">
        <v>2431</v>
      </c>
      <c r="N642" s="174" t="s">
        <v>29</v>
      </c>
      <c r="O642" s="174" t="s">
        <v>427</v>
      </c>
      <c r="P642" s="178"/>
      <c r="Q642" s="178"/>
      <c r="R642" s="178"/>
      <c r="S642" s="178" t="s">
        <v>1713</v>
      </c>
      <c r="T642" s="178"/>
      <c r="U642" s="178"/>
      <c r="V642" s="178"/>
      <c r="W642" s="178"/>
      <c r="X642" s="178"/>
    </row>
    <row r="643" spans="1:24">
      <c r="A643" s="173">
        <v>612</v>
      </c>
      <c r="B643" s="174" t="s">
        <v>422</v>
      </c>
      <c r="C643" s="175" t="s">
        <v>423</v>
      </c>
      <c r="D643" s="157" t="s">
        <v>20</v>
      </c>
      <c r="E643" s="174" t="s">
        <v>2403</v>
      </c>
      <c r="F643" s="174" t="s">
        <v>1576</v>
      </c>
      <c r="G643" s="174">
        <v>1999</v>
      </c>
      <c r="H643" s="161">
        <v>43.969514799999999</v>
      </c>
      <c r="I643" s="161">
        <v>-99.901813099999998</v>
      </c>
      <c r="J643" s="174" t="s">
        <v>49</v>
      </c>
      <c r="K643" s="174" t="s">
        <v>1710</v>
      </c>
      <c r="L643" s="174" t="s">
        <v>2432</v>
      </c>
      <c r="M643" s="176" t="s">
        <v>2432</v>
      </c>
      <c r="N643" s="174" t="s">
        <v>29</v>
      </c>
      <c r="O643" s="174" t="s">
        <v>427</v>
      </c>
      <c r="P643" s="178"/>
      <c r="Q643" s="178"/>
      <c r="R643" s="178"/>
      <c r="S643" s="178" t="s">
        <v>1713</v>
      </c>
      <c r="T643" s="178"/>
      <c r="U643" s="178"/>
      <c r="V643" s="178"/>
      <c r="W643" s="178"/>
      <c r="X643" s="178"/>
    </row>
    <row r="644" spans="1:24">
      <c r="A644" s="173">
        <v>613</v>
      </c>
      <c r="B644" s="174" t="s">
        <v>422</v>
      </c>
      <c r="C644" s="175" t="s">
        <v>423</v>
      </c>
      <c r="D644" s="157" t="s">
        <v>20</v>
      </c>
      <c r="E644" s="174" t="s">
        <v>2403</v>
      </c>
      <c r="F644" s="174" t="s">
        <v>1576</v>
      </c>
      <c r="G644" s="174">
        <v>1999</v>
      </c>
      <c r="H644" s="161">
        <v>43.969514799999999</v>
      </c>
      <c r="I644" s="161">
        <v>-99.901813099999998</v>
      </c>
      <c r="J644" s="174" t="s">
        <v>49</v>
      </c>
      <c r="K644" s="174" t="s">
        <v>1710</v>
      </c>
      <c r="L644" s="174" t="s">
        <v>2433</v>
      </c>
      <c r="M644" s="176" t="s">
        <v>2433</v>
      </c>
      <c r="N644" s="174" t="s">
        <v>29</v>
      </c>
      <c r="O644" s="174" t="s">
        <v>427</v>
      </c>
      <c r="P644" s="178"/>
      <c r="Q644" s="178"/>
      <c r="R644" s="178"/>
      <c r="S644" s="178" t="s">
        <v>1713</v>
      </c>
      <c r="T644" s="178"/>
      <c r="U644" s="178"/>
      <c r="V644" s="178"/>
      <c r="W644" s="178"/>
      <c r="X644" s="178"/>
    </row>
    <row r="645" spans="1:24">
      <c r="A645" s="173">
        <v>614</v>
      </c>
      <c r="B645" s="174" t="s">
        <v>422</v>
      </c>
      <c r="C645" s="175" t="s">
        <v>423</v>
      </c>
      <c r="D645" s="157" t="s">
        <v>20</v>
      </c>
      <c r="E645" s="174" t="s">
        <v>2403</v>
      </c>
      <c r="F645" s="174" t="s">
        <v>1576</v>
      </c>
      <c r="G645" s="174">
        <v>1999</v>
      </c>
      <c r="H645" s="161">
        <v>43.969514799999999</v>
      </c>
      <c r="I645" s="161">
        <v>-99.901813099999998</v>
      </c>
      <c r="J645" s="174" t="s">
        <v>49</v>
      </c>
      <c r="K645" s="174" t="s">
        <v>1710</v>
      </c>
      <c r="L645" s="174" t="s">
        <v>2434</v>
      </c>
      <c r="M645" s="176" t="s">
        <v>2434</v>
      </c>
      <c r="N645" s="174" t="s">
        <v>29</v>
      </c>
      <c r="O645" s="174" t="s">
        <v>427</v>
      </c>
      <c r="P645" s="178"/>
      <c r="Q645" s="178"/>
      <c r="R645" s="178"/>
      <c r="S645" s="178" t="s">
        <v>1713</v>
      </c>
      <c r="T645" s="178"/>
      <c r="U645" s="178"/>
      <c r="V645" s="178"/>
      <c r="W645" s="178"/>
      <c r="X645" s="178"/>
    </row>
    <row r="646" spans="1:24">
      <c r="A646" s="173">
        <v>615</v>
      </c>
      <c r="B646" s="174" t="s">
        <v>422</v>
      </c>
      <c r="C646" s="175" t="s">
        <v>423</v>
      </c>
      <c r="D646" s="157" t="s">
        <v>20</v>
      </c>
      <c r="E646" s="174" t="s">
        <v>2403</v>
      </c>
      <c r="F646" s="174" t="s">
        <v>1576</v>
      </c>
      <c r="G646" s="174">
        <v>1999</v>
      </c>
      <c r="H646" s="161">
        <v>43.969514799999999</v>
      </c>
      <c r="I646" s="161">
        <v>-99.901813099999998</v>
      </c>
      <c r="J646" s="174" t="s">
        <v>49</v>
      </c>
      <c r="K646" s="174" t="s">
        <v>1710</v>
      </c>
      <c r="L646" s="174" t="s">
        <v>2435</v>
      </c>
      <c r="M646" s="176" t="s">
        <v>2435</v>
      </c>
      <c r="N646" s="174" t="s">
        <v>29</v>
      </c>
      <c r="O646" s="174" t="s">
        <v>427</v>
      </c>
      <c r="P646" s="178"/>
      <c r="Q646" s="178"/>
      <c r="R646" s="178"/>
      <c r="S646" s="178" t="s">
        <v>1713</v>
      </c>
      <c r="T646" s="178"/>
      <c r="U646" s="178"/>
      <c r="V646" s="178"/>
      <c r="W646" s="178"/>
      <c r="X646" s="178"/>
    </row>
    <row r="647" spans="1:24">
      <c r="A647" s="173">
        <v>616</v>
      </c>
      <c r="B647" s="174" t="s">
        <v>422</v>
      </c>
      <c r="C647" s="175" t="s">
        <v>423</v>
      </c>
      <c r="D647" s="157" t="s">
        <v>20</v>
      </c>
      <c r="E647" s="174" t="s">
        <v>2403</v>
      </c>
      <c r="F647" s="174" t="s">
        <v>1576</v>
      </c>
      <c r="G647" s="174">
        <v>1999</v>
      </c>
      <c r="H647" s="161">
        <v>43.969514799999999</v>
      </c>
      <c r="I647" s="161">
        <v>-99.901813099999998</v>
      </c>
      <c r="J647" s="174" t="s">
        <v>49</v>
      </c>
      <c r="K647" s="174" t="s">
        <v>1710</v>
      </c>
      <c r="L647" s="174" t="s">
        <v>2436</v>
      </c>
      <c r="M647" s="176" t="s">
        <v>2436</v>
      </c>
      <c r="N647" s="174" t="s">
        <v>29</v>
      </c>
      <c r="O647" s="174" t="s">
        <v>427</v>
      </c>
      <c r="P647" s="178"/>
      <c r="Q647" s="178"/>
      <c r="R647" s="178"/>
      <c r="S647" s="178" t="s">
        <v>1713</v>
      </c>
      <c r="T647" s="178"/>
      <c r="U647" s="178"/>
      <c r="V647" s="178"/>
      <c r="W647" s="178"/>
      <c r="X647" s="178"/>
    </row>
    <row r="648" spans="1:24">
      <c r="A648" s="173">
        <v>617</v>
      </c>
      <c r="B648" s="174" t="s">
        <v>422</v>
      </c>
      <c r="C648" s="175" t="s">
        <v>423</v>
      </c>
      <c r="D648" s="157" t="s">
        <v>20</v>
      </c>
      <c r="E648" s="174" t="s">
        <v>2403</v>
      </c>
      <c r="F648" s="174" t="s">
        <v>1576</v>
      </c>
      <c r="G648" s="174">
        <v>1999</v>
      </c>
      <c r="H648" s="161">
        <v>43.969514799999999</v>
      </c>
      <c r="I648" s="161">
        <v>-99.901813099999998</v>
      </c>
      <c r="J648" s="174" t="s">
        <v>49</v>
      </c>
      <c r="K648" s="174" t="s">
        <v>1710</v>
      </c>
      <c r="L648" s="174" t="s">
        <v>2437</v>
      </c>
      <c r="M648" s="176" t="s">
        <v>2437</v>
      </c>
      <c r="N648" s="174" t="s">
        <v>29</v>
      </c>
      <c r="O648" s="174" t="s">
        <v>427</v>
      </c>
      <c r="P648" s="178"/>
      <c r="Q648" s="178"/>
      <c r="R648" s="178"/>
      <c r="S648" s="178" t="s">
        <v>1713</v>
      </c>
      <c r="T648" s="178"/>
      <c r="U648" s="178"/>
      <c r="V648" s="178"/>
      <c r="W648" s="178"/>
      <c r="X648" s="178"/>
    </row>
    <row r="649" spans="1:24">
      <c r="A649" s="173">
        <v>618</v>
      </c>
      <c r="B649" s="174" t="s">
        <v>422</v>
      </c>
      <c r="C649" s="175" t="s">
        <v>423</v>
      </c>
      <c r="D649" s="157" t="s">
        <v>20</v>
      </c>
      <c r="E649" s="174" t="s">
        <v>2403</v>
      </c>
      <c r="F649" s="174" t="s">
        <v>1576</v>
      </c>
      <c r="G649" s="174">
        <v>1999</v>
      </c>
      <c r="H649" s="161">
        <v>43.969514799999999</v>
      </c>
      <c r="I649" s="161">
        <v>-99.901813099999998</v>
      </c>
      <c r="J649" s="174" t="s">
        <v>49</v>
      </c>
      <c r="K649" s="174" t="s">
        <v>1710</v>
      </c>
      <c r="L649" s="174" t="s">
        <v>2438</v>
      </c>
      <c r="M649" s="176" t="s">
        <v>2438</v>
      </c>
      <c r="N649" s="174" t="s">
        <v>29</v>
      </c>
      <c r="O649" s="174" t="s">
        <v>427</v>
      </c>
      <c r="P649" s="178"/>
      <c r="Q649" s="178"/>
      <c r="R649" s="178"/>
      <c r="S649" s="178" t="s">
        <v>1713</v>
      </c>
      <c r="T649" s="178"/>
      <c r="U649" s="178"/>
      <c r="V649" s="178"/>
      <c r="W649" s="178"/>
      <c r="X649" s="178"/>
    </row>
    <row r="650" spans="1:24">
      <c r="A650" s="173">
        <v>619</v>
      </c>
      <c r="B650" s="174" t="s">
        <v>422</v>
      </c>
      <c r="C650" s="175" t="s">
        <v>423</v>
      </c>
      <c r="D650" s="157" t="s">
        <v>20</v>
      </c>
      <c r="E650" s="174" t="s">
        <v>2403</v>
      </c>
      <c r="F650" s="174" t="s">
        <v>1576</v>
      </c>
      <c r="G650" s="174">
        <v>1999</v>
      </c>
      <c r="H650" s="161">
        <v>43.969514799999999</v>
      </c>
      <c r="I650" s="161">
        <v>-99.901813099999998</v>
      </c>
      <c r="J650" s="174" t="s">
        <v>49</v>
      </c>
      <c r="K650" s="174" t="s">
        <v>1710</v>
      </c>
      <c r="L650" s="174" t="s">
        <v>2439</v>
      </c>
      <c r="M650" s="176" t="s">
        <v>2439</v>
      </c>
      <c r="N650" s="174" t="s">
        <v>29</v>
      </c>
      <c r="O650" s="174" t="s">
        <v>427</v>
      </c>
      <c r="P650" s="178"/>
      <c r="Q650" s="178"/>
      <c r="R650" s="178"/>
      <c r="S650" s="178" t="s">
        <v>1713</v>
      </c>
      <c r="T650" s="178"/>
      <c r="U650" s="178"/>
      <c r="V650" s="178"/>
      <c r="W650" s="178"/>
      <c r="X650" s="178"/>
    </row>
    <row r="651" spans="1:24">
      <c r="A651" s="173">
        <v>620</v>
      </c>
      <c r="B651" s="174" t="s">
        <v>422</v>
      </c>
      <c r="C651" s="175" t="s">
        <v>423</v>
      </c>
      <c r="D651" s="157" t="s">
        <v>20</v>
      </c>
      <c r="E651" s="174" t="s">
        <v>2403</v>
      </c>
      <c r="F651" s="174" t="s">
        <v>1576</v>
      </c>
      <c r="G651" s="174">
        <v>1999</v>
      </c>
      <c r="H651" s="161">
        <v>43.969514799999999</v>
      </c>
      <c r="I651" s="161">
        <v>-99.901813099999998</v>
      </c>
      <c r="J651" s="174" t="s">
        <v>49</v>
      </c>
      <c r="K651" s="174" t="s">
        <v>1710</v>
      </c>
      <c r="L651" s="174" t="s">
        <v>2440</v>
      </c>
      <c r="M651" s="176" t="s">
        <v>2440</v>
      </c>
      <c r="N651" s="174" t="s">
        <v>29</v>
      </c>
      <c r="O651" s="174" t="s">
        <v>427</v>
      </c>
      <c r="P651" s="178"/>
      <c r="Q651" s="178"/>
      <c r="R651" s="178"/>
      <c r="S651" s="178" t="s">
        <v>1713</v>
      </c>
      <c r="T651" s="178"/>
      <c r="U651" s="178"/>
      <c r="V651" s="178"/>
      <c r="W651" s="178"/>
      <c r="X651" s="178"/>
    </row>
    <row r="652" spans="1:24">
      <c r="A652" s="173">
        <v>621</v>
      </c>
      <c r="B652" s="174" t="s">
        <v>422</v>
      </c>
      <c r="C652" s="175" t="s">
        <v>423</v>
      </c>
      <c r="D652" s="157" t="s">
        <v>20</v>
      </c>
      <c r="E652" s="174" t="s">
        <v>2403</v>
      </c>
      <c r="F652" s="174" t="s">
        <v>1576</v>
      </c>
      <c r="G652" s="174">
        <v>1999</v>
      </c>
      <c r="H652" s="161">
        <v>43.969514799999999</v>
      </c>
      <c r="I652" s="161">
        <v>-99.901813099999998</v>
      </c>
      <c r="J652" s="174" t="s">
        <v>49</v>
      </c>
      <c r="K652" s="174" t="s">
        <v>1710</v>
      </c>
      <c r="L652" s="174" t="s">
        <v>2441</v>
      </c>
      <c r="M652" s="176" t="s">
        <v>2441</v>
      </c>
      <c r="N652" s="174" t="s">
        <v>29</v>
      </c>
      <c r="O652" s="174" t="s">
        <v>427</v>
      </c>
      <c r="P652" s="178"/>
      <c r="Q652" s="178"/>
      <c r="R652" s="178"/>
      <c r="S652" s="178" t="s">
        <v>1713</v>
      </c>
      <c r="T652" s="178"/>
      <c r="U652" s="178"/>
      <c r="V652" s="178"/>
      <c r="W652" s="178"/>
      <c r="X652" s="178"/>
    </row>
    <row r="653" spans="1:24">
      <c r="A653" s="173">
        <v>622</v>
      </c>
      <c r="B653" s="174" t="s">
        <v>422</v>
      </c>
      <c r="C653" s="175" t="s">
        <v>423</v>
      </c>
      <c r="D653" s="157" t="s">
        <v>20</v>
      </c>
      <c r="E653" s="174" t="s">
        <v>2403</v>
      </c>
      <c r="F653" s="174" t="s">
        <v>1576</v>
      </c>
      <c r="G653" s="174">
        <v>1999</v>
      </c>
      <c r="H653" s="161">
        <v>43.969514799999999</v>
      </c>
      <c r="I653" s="161">
        <v>-99.901813099999998</v>
      </c>
      <c r="J653" s="174" t="s">
        <v>49</v>
      </c>
      <c r="K653" s="174" t="s">
        <v>1710</v>
      </c>
      <c r="L653" s="174" t="s">
        <v>2442</v>
      </c>
      <c r="M653" s="176" t="s">
        <v>2442</v>
      </c>
      <c r="N653" s="174" t="s">
        <v>29</v>
      </c>
      <c r="O653" s="174" t="s">
        <v>427</v>
      </c>
      <c r="P653" s="178"/>
      <c r="Q653" s="178"/>
      <c r="R653" s="178"/>
      <c r="S653" s="178" t="s">
        <v>1713</v>
      </c>
      <c r="T653" s="178"/>
      <c r="U653" s="178"/>
      <c r="V653" s="178"/>
      <c r="W653" s="178"/>
      <c r="X653" s="178"/>
    </row>
    <row r="654" spans="1:24">
      <c r="A654" s="173">
        <v>623</v>
      </c>
      <c r="B654" s="174" t="s">
        <v>422</v>
      </c>
      <c r="C654" s="175" t="s">
        <v>423</v>
      </c>
      <c r="D654" s="157" t="s">
        <v>20</v>
      </c>
      <c r="E654" s="174" t="s">
        <v>2403</v>
      </c>
      <c r="F654" s="174" t="s">
        <v>1576</v>
      </c>
      <c r="G654" s="174">
        <v>1999</v>
      </c>
      <c r="H654" s="161">
        <v>43.969514799999999</v>
      </c>
      <c r="I654" s="161">
        <v>-99.901813099999998</v>
      </c>
      <c r="J654" s="174" t="s">
        <v>49</v>
      </c>
      <c r="K654" s="174" t="s">
        <v>1710</v>
      </c>
      <c r="L654" s="174" t="s">
        <v>2443</v>
      </c>
      <c r="M654" s="176" t="s">
        <v>2443</v>
      </c>
      <c r="N654" s="174" t="s">
        <v>29</v>
      </c>
      <c r="O654" s="174" t="s">
        <v>427</v>
      </c>
      <c r="P654" s="178"/>
      <c r="Q654" s="178"/>
      <c r="R654" s="178"/>
      <c r="S654" s="178" t="s">
        <v>1713</v>
      </c>
      <c r="T654" s="178"/>
      <c r="U654" s="178"/>
      <c r="V654" s="178"/>
      <c r="W654" s="178"/>
      <c r="X654" s="178"/>
    </row>
    <row r="655" spans="1:24">
      <c r="A655" s="173">
        <v>624</v>
      </c>
      <c r="B655" s="174" t="s">
        <v>422</v>
      </c>
      <c r="C655" s="175" t="s">
        <v>423</v>
      </c>
      <c r="D655" s="157" t="s">
        <v>20</v>
      </c>
      <c r="E655" s="174" t="s">
        <v>2403</v>
      </c>
      <c r="F655" s="174" t="s">
        <v>1576</v>
      </c>
      <c r="G655" s="174">
        <v>1999</v>
      </c>
      <c r="H655" s="161">
        <v>43.969514799999999</v>
      </c>
      <c r="I655" s="161">
        <v>-99.901813099999998</v>
      </c>
      <c r="J655" s="174" t="s">
        <v>49</v>
      </c>
      <c r="K655" s="174" t="s">
        <v>1710</v>
      </c>
      <c r="L655" s="174" t="s">
        <v>2444</v>
      </c>
      <c r="M655" s="176" t="s">
        <v>2444</v>
      </c>
      <c r="N655" s="174" t="s">
        <v>29</v>
      </c>
      <c r="O655" s="174" t="s">
        <v>427</v>
      </c>
      <c r="P655" s="178"/>
      <c r="Q655" s="178"/>
      <c r="R655" s="178"/>
      <c r="S655" s="178" t="s">
        <v>1713</v>
      </c>
      <c r="T655" s="178"/>
      <c r="U655" s="178"/>
      <c r="V655" s="178"/>
      <c r="W655" s="178"/>
      <c r="X655" s="178"/>
    </row>
    <row r="656" spans="1:24">
      <c r="A656" s="173">
        <v>625</v>
      </c>
      <c r="B656" s="174" t="s">
        <v>422</v>
      </c>
      <c r="C656" s="175" t="s">
        <v>423</v>
      </c>
      <c r="D656" s="157" t="s">
        <v>20</v>
      </c>
      <c r="E656" s="174" t="s">
        <v>2403</v>
      </c>
      <c r="F656" s="174" t="s">
        <v>1576</v>
      </c>
      <c r="G656" s="174">
        <v>1999</v>
      </c>
      <c r="H656" s="161">
        <v>43.969514799999999</v>
      </c>
      <c r="I656" s="161">
        <v>-99.901813099999998</v>
      </c>
      <c r="J656" s="174" t="s">
        <v>49</v>
      </c>
      <c r="K656" s="174" t="s">
        <v>1710</v>
      </c>
      <c r="L656" s="174" t="s">
        <v>2445</v>
      </c>
      <c r="M656" s="176" t="s">
        <v>2445</v>
      </c>
      <c r="N656" s="174" t="s">
        <v>29</v>
      </c>
      <c r="O656" s="174" t="s">
        <v>427</v>
      </c>
      <c r="P656" s="178"/>
      <c r="Q656" s="178"/>
      <c r="R656" s="178"/>
      <c r="S656" s="178" t="s">
        <v>1713</v>
      </c>
      <c r="T656" s="178"/>
      <c r="U656" s="178"/>
      <c r="V656" s="178"/>
      <c r="W656" s="178"/>
      <c r="X656" s="178"/>
    </row>
    <row r="657" spans="1:24">
      <c r="A657" s="173">
        <v>626</v>
      </c>
      <c r="B657" s="174" t="s">
        <v>422</v>
      </c>
      <c r="C657" s="175" t="s">
        <v>423</v>
      </c>
      <c r="D657" s="157" t="s">
        <v>20</v>
      </c>
      <c r="E657" s="174" t="s">
        <v>2403</v>
      </c>
      <c r="F657" s="174" t="s">
        <v>1576</v>
      </c>
      <c r="G657" s="174">
        <v>2000</v>
      </c>
      <c r="H657" s="161">
        <v>43.969514799999999</v>
      </c>
      <c r="I657" s="161">
        <v>-99.901813099999998</v>
      </c>
      <c r="J657" s="174" t="s">
        <v>49</v>
      </c>
      <c r="K657" s="174" t="s">
        <v>1710</v>
      </c>
      <c r="L657" s="174" t="s">
        <v>2446</v>
      </c>
      <c r="M657" s="176" t="s">
        <v>2446</v>
      </c>
      <c r="N657" s="174" t="s">
        <v>29</v>
      </c>
      <c r="O657" s="174" t="s">
        <v>427</v>
      </c>
      <c r="P657" s="178"/>
      <c r="Q657" s="178"/>
      <c r="R657" s="178"/>
      <c r="S657" s="178" t="s">
        <v>1713</v>
      </c>
      <c r="T657" s="178" t="s">
        <v>1731</v>
      </c>
      <c r="U657" s="178"/>
      <c r="V657" s="178"/>
      <c r="W657" s="178"/>
      <c r="X657" s="178"/>
    </row>
    <row r="658" spans="1:24">
      <c r="A658" s="173">
        <v>627</v>
      </c>
      <c r="B658" s="174" t="s">
        <v>422</v>
      </c>
      <c r="C658" s="175" t="s">
        <v>423</v>
      </c>
      <c r="D658" s="157" t="s">
        <v>20</v>
      </c>
      <c r="E658" s="174" t="s">
        <v>2403</v>
      </c>
      <c r="F658" s="174" t="s">
        <v>1576</v>
      </c>
      <c r="G658" s="174">
        <v>2000</v>
      </c>
      <c r="H658" s="161">
        <v>43.969514799999999</v>
      </c>
      <c r="I658" s="161">
        <v>-99.901813099999998</v>
      </c>
      <c r="J658" s="174" t="s">
        <v>49</v>
      </c>
      <c r="K658" s="174" t="s">
        <v>1710</v>
      </c>
      <c r="L658" s="174" t="s">
        <v>2447</v>
      </c>
      <c r="M658" s="176" t="s">
        <v>2447</v>
      </c>
      <c r="N658" s="174" t="s">
        <v>29</v>
      </c>
      <c r="O658" s="174" t="s">
        <v>427</v>
      </c>
      <c r="P658" s="178"/>
      <c r="Q658" s="178"/>
      <c r="R658" s="178"/>
      <c r="S658" s="178" t="s">
        <v>1713</v>
      </c>
      <c r="T658" s="178" t="s">
        <v>1731</v>
      </c>
      <c r="U658" s="178"/>
      <c r="V658" s="178"/>
      <c r="W658" s="178"/>
      <c r="X658" s="178"/>
    </row>
    <row r="659" spans="1:24">
      <c r="A659" s="173">
        <v>628</v>
      </c>
      <c r="B659" s="174" t="s">
        <v>422</v>
      </c>
      <c r="C659" s="175" t="s">
        <v>423</v>
      </c>
      <c r="D659" s="174" t="s">
        <v>2007</v>
      </c>
      <c r="E659" s="174" t="s">
        <v>2403</v>
      </c>
      <c r="F659" s="174" t="s">
        <v>1576</v>
      </c>
      <c r="G659" s="174">
        <v>1999</v>
      </c>
      <c r="H659" s="161">
        <v>43.969514799999999</v>
      </c>
      <c r="I659" s="161">
        <v>-99.901813099999998</v>
      </c>
      <c r="J659" s="174" t="s">
        <v>49</v>
      </c>
      <c r="K659" s="174" t="s">
        <v>1710</v>
      </c>
      <c r="L659" s="174" t="s">
        <v>2448</v>
      </c>
      <c r="M659" s="176" t="s">
        <v>2448</v>
      </c>
      <c r="N659" s="174" t="s">
        <v>29</v>
      </c>
      <c r="O659" s="174" t="s">
        <v>427</v>
      </c>
      <c r="P659" s="178"/>
      <c r="Q659" s="178"/>
      <c r="R659" s="178"/>
      <c r="S659" s="178" t="s">
        <v>1713</v>
      </c>
      <c r="T659" s="178" t="s">
        <v>1731</v>
      </c>
      <c r="U659" s="178"/>
      <c r="V659" s="178"/>
      <c r="W659" s="178"/>
      <c r="X659" s="178"/>
    </row>
    <row r="660" spans="1:24">
      <c r="A660" s="173">
        <v>629</v>
      </c>
      <c r="B660" s="174" t="s">
        <v>422</v>
      </c>
      <c r="C660" s="175" t="s">
        <v>423</v>
      </c>
      <c r="D660" s="157" t="s">
        <v>20</v>
      </c>
      <c r="E660" s="174" t="s">
        <v>2403</v>
      </c>
      <c r="F660" s="174" t="s">
        <v>1576</v>
      </c>
      <c r="G660" s="174">
        <v>1999</v>
      </c>
      <c r="H660" s="161">
        <v>43.969514799999999</v>
      </c>
      <c r="I660" s="161">
        <v>-99.901813099999998</v>
      </c>
      <c r="J660" s="174" t="s">
        <v>49</v>
      </c>
      <c r="K660" s="174" t="s">
        <v>1710</v>
      </c>
      <c r="L660" s="174" t="s">
        <v>2449</v>
      </c>
      <c r="M660" s="176" t="s">
        <v>2449</v>
      </c>
      <c r="N660" s="174" t="s">
        <v>29</v>
      </c>
      <c r="O660" s="174" t="s">
        <v>427</v>
      </c>
      <c r="P660" s="178"/>
      <c r="Q660" s="178"/>
      <c r="R660" s="178"/>
      <c r="S660" s="178" t="s">
        <v>1713</v>
      </c>
      <c r="T660" s="178" t="s">
        <v>1731</v>
      </c>
      <c r="U660" s="178"/>
      <c r="V660" s="178"/>
      <c r="W660" s="178"/>
      <c r="X660" s="178"/>
    </row>
    <row r="661" spans="1:24">
      <c r="A661" s="173">
        <v>630</v>
      </c>
      <c r="B661" s="174" t="s">
        <v>422</v>
      </c>
      <c r="C661" s="175" t="s">
        <v>423</v>
      </c>
      <c r="D661" s="157" t="s">
        <v>20</v>
      </c>
      <c r="E661" s="174" t="s">
        <v>2403</v>
      </c>
      <c r="F661" s="174" t="s">
        <v>1576</v>
      </c>
      <c r="G661" s="174">
        <v>1999</v>
      </c>
      <c r="H661" s="161">
        <v>43.969514799999999</v>
      </c>
      <c r="I661" s="161">
        <v>-99.901813099999998</v>
      </c>
      <c r="J661" s="174" t="s">
        <v>49</v>
      </c>
      <c r="K661" s="174" t="s">
        <v>1710</v>
      </c>
      <c r="L661" s="174" t="s">
        <v>2450</v>
      </c>
      <c r="M661" s="176" t="s">
        <v>2450</v>
      </c>
      <c r="N661" s="174" t="s">
        <v>29</v>
      </c>
      <c r="O661" s="174" t="s">
        <v>427</v>
      </c>
      <c r="P661" s="178"/>
      <c r="Q661" s="178"/>
      <c r="R661" s="178"/>
      <c r="S661" s="178" t="s">
        <v>1713</v>
      </c>
      <c r="T661" s="178" t="s">
        <v>1731</v>
      </c>
      <c r="U661" s="178"/>
      <c r="V661" s="178"/>
      <c r="W661" s="178"/>
      <c r="X661" s="178"/>
    </row>
    <row r="662" spans="1:24">
      <c r="A662" s="173">
        <v>631</v>
      </c>
      <c r="B662" s="174" t="s">
        <v>422</v>
      </c>
      <c r="C662" s="175" t="s">
        <v>423</v>
      </c>
      <c r="D662" s="157" t="s">
        <v>20</v>
      </c>
      <c r="E662" s="174" t="s">
        <v>2403</v>
      </c>
      <c r="F662" s="174" t="s">
        <v>1576</v>
      </c>
      <c r="G662" s="174">
        <v>1999</v>
      </c>
      <c r="H662" s="161">
        <v>43.969514799999999</v>
      </c>
      <c r="I662" s="161">
        <v>-99.901813099999998</v>
      </c>
      <c r="J662" s="174" t="s">
        <v>49</v>
      </c>
      <c r="K662" s="174" t="s">
        <v>1710</v>
      </c>
      <c r="L662" s="174" t="s">
        <v>2451</v>
      </c>
      <c r="M662" s="176" t="s">
        <v>2451</v>
      </c>
      <c r="N662" s="174" t="s">
        <v>29</v>
      </c>
      <c r="O662" s="174" t="s">
        <v>427</v>
      </c>
      <c r="P662" s="178"/>
      <c r="Q662" s="178"/>
      <c r="R662" s="178"/>
      <c r="S662" s="178" t="s">
        <v>1713</v>
      </c>
      <c r="T662" s="178" t="s">
        <v>1731</v>
      </c>
      <c r="U662" s="178"/>
      <c r="V662" s="178"/>
      <c r="W662" s="178"/>
      <c r="X662" s="178"/>
    </row>
    <row r="663" spans="1:24">
      <c r="A663" s="173">
        <v>632</v>
      </c>
      <c r="B663" s="174" t="s">
        <v>422</v>
      </c>
      <c r="C663" s="175" t="s">
        <v>423</v>
      </c>
      <c r="D663" s="157" t="s">
        <v>20</v>
      </c>
      <c r="E663" s="174" t="s">
        <v>2403</v>
      </c>
      <c r="F663" s="174" t="s">
        <v>1576</v>
      </c>
      <c r="G663" s="174">
        <v>1999</v>
      </c>
      <c r="H663" s="161">
        <v>43.969514799999999</v>
      </c>
      <c r="I663" s="161">
        <v>-99.901813099999998</v>
      </c>
      <c r="J663" s="174" t="s">
        <v>49</v>
      </c>
      <c r="K663" s="174" t="s">
        <v>1710</v>
      </c>
      <c r="L663" s="174" t="s">
        <v>2452</v>
      </c>
      <c r="M663" s="176" t="s">
        <v>2452</v>
      </c>
      <c r="N663" s="174" t="s">
        <v>29</v>
      </c>
      <c r="O663" s="174" t="s">
        <v>427</v>
      </c>
      <c r="P663" s="178"/>
      <c r="Q663" s="178"/>
      <c r="R663" s="178"/>
      <c r="S663" s="178" t="s">
        <v>1713</v>
      </c>
      <c r="T663" s="178" t="s">
        <v>1731</v>
      </c>
      <c r="U663" s="178"/>
      <c r="V663" s="178"/>
      <c r="W663" s="178"/>
      <c r="X663" s="178"/>
    </row>
    <row r="664" spans="1:24">
      <c r="A664" s="173">
        <v>633</v>
      </c>
      <c r="B664" s="174" t="s">
        <v>422</v>
      </c>
      <c r="C664" s="175" t="s">
        <v>423</v>
      </c>
      <c r="D664" s="157" t="s">
        <v>20</v>
      </c>
      <c r="E664" s="174" t="s">
        <v>2403</v>
      </c>
      <c r="F664" s="174" t="s">
        <v>1576</v>
      </c>
      <c r="G664" s="174">
        <v>1999</v>
      </c>
      <c r="H664" s="161">
        <v>43.969514799999999</v>
      </c>
      <c r="I664" s="161">
        <v>-99.901813099999998</v>
      </c>
      <c r="J664" s="174" t="s">
        <v>49</v>
      </c>
      <c r="K664" s="174" t="s">
        <v>1710</v>
      </c>
      <c r="L664" s="174" t="s">
        <v>2453</v>
      </c>
      <c r="M664" s="176" t="s">
        <v>2453</v>
      </c>
      <c r="N664" s="174" t="s">
        <v>29</v>
      </c>
      <c r="O664" s="174" t="s">
        <v>427</v>
      </c>
      <c r="P664" s="178"/>
      <c r="Q664" s="178"/>
      <c r="R664" s="178"/>
      <c r="S664" s="178" t="s">
        <v>1713</v>
      </c>
      <c r="T664" s="178" t="s">
        <v>1731</v>
      </c>
      <c r="U664" s="178"/>
      <c r="V664" s="178"/>
      <c r="W664" s="178"/>
      <c r="X664" s="178"/>
    </row>
    <row r="665" spans="1:24">
      <c r="A665" s="173">
        <v>634</v>
      </c>
      <c r="B665" s="174" t="s">
        <v>422</v>
      </c>
      <c r="C665" s="175" t="s">
        <v>423</v>
      </c>
      <c r="D665" s="157" t="s">
        <v>20</v>
      </c>
      <c r="E665" s="174" t="s">
        <v>2403</v>
      </c>
      <c r="F665" s="174" t="s">
        <v>1576</v>
      </c>
      <c r="G665" s="174">
        <v>1999</v>
      </c>
      <c r="H665" s="161">
        <v>43.969514799999999</v>
      </c>
      <c r="I665" s="161">
        <v>-99.901813099999998</v>
      </c>
      <c r="J665" s="174" t="s">
        <v>49</v>
      </c>
      <c r="K665" s="174" t="s">
        <v>1710</v>
      </c>
      <c r="L665" s="174" t="s">
        <v>2454</v>
      </c>
      <c r="M665" s="176" t="s">
        <v>2454</v>
      </c>
      <c r="N665" s="174" t="s">
        <v>29</v>
      </c>
      <c r="O665" s="174" t="s">
        <v>427</v>
      </c>
      <c r="P665" s="178"/>
      <c r="Q665" s="178"/>
      <c r="R665" s="178"/>
      <c r="S665" s="178" t="s">
        <v>1713</v>
      </c>
      <c r="T665" s="178" t="s">
        <v>1731</v>
      </c>
      <c r="U665" s="178"/>
      <c r="V665" s="178"/>
      <c r="W665" s="178"/>
      <c r="X665" s="178"/>
    </row>
    <row r="666" spans="1:24">
      <c r="A666" s="173">
        <v>635</v>
      </c>
      <c r="B666" s="174" t="s">
        <v>422</v>
      </c>
      <c r="C666" s="175" t="s">
        <v>423</v>
      </c>
      <c r="D666" s="157" t="s">
        <v>20</v>
      </c>
      <c r="E666" s="174" t="s">
        <v>2403</v>
      </c>
      <c r="F666" s="174" t="s">
        <v>1576</v>
      </c>
      <c r="G666" s="174">
        <v>1999</v>
      </c>
      <c r="H666" s="161">
        <v>43.969514799999999</v>
      </c>
      <c r="I666" s="161">
        <v>-99.901813099999998</v>
      </c>
      <c r="J666" s="174" t="s">
        <v>49</v>
      </c>
      <c r="K666" s="174" t="s">
        <v>1710</v>
      </c>
      <c r="L666" s="174" t="s">
        <v>2455</v>
      </c>
      <c r="M666" s="176" t="s">
        <v>2455</v>
      </c>
      <c r="N666" s="174" t="s">
        <v>29</v>
      </c>
      <c r="O666" s="174" t="s">
        <v>427</v>
      </c>
      <c r="P666" s="178"/>
      <c r="Q666" s="178"/>
      <c r="R666" s="178"/>
      <c r="S666" s="178" t="s">
        <v>1713</v>
      </c>
      <c r="T666" s="178" t="s">
        <v>1731</v>
      </c>
      <c r="U666" s="178"/>
      <c r="V666" s="178"/>
      <c r="W666" s="178"/>
      <c r="X666" s="178"/>
    </row>
    <row r="667" spans="1:24">
      <c r="A667" s="173">
        <v>636</v>
      </c>
      <c r="B667" s="174" t="s">
        <v>422</v>
      </c>
      <c r="C667" s="175" t="s">
        <v>423</v>
      </c>
      <c r="D667" s="157" t="s">
        <v>20</v>
      </c>
      <c r="E667" s="174" t="s">
        <v>2403</v>
      </c>
      <c r="F667" s="174" t="s">
        <v>1576</v>
      </c>
      <c r="G667" s="174">
        <v>1999</v>
      </c>
      <c r="H667" s="161">
        <v>43.969514799999999</v>
      </c>
      <c r="I667" s="161">
        <v>-99.901813099999998</v>
      </c>
      <c r="J667" s="174" t="s">
        <v>49</v>
      </c>
      <c r="K667" s="174" t="s">
        <v>1710</v>
      </c>
      <c r="L667" s="174" t="s">
        <v>2456</v>
      </c>
      <c r="M667" s="176" t="s">
        <v>2456</v>
      </c>
      <c r="N667" s="174" t="s">
        <v>29</v>
      </c>
      <c r="O667" s="174" t="s">
        <v>427</v>
      </c>
      <c r="P667" s="178"/>
      <c r="Q667" s="178"/>
      <c r="R667" s="178"/>
      <c r="S667" s="178" t="s">
        <v>1713</v>
      </c>
      <c r="T667" s="178" t="s">
        <v>1731</v>
      </c>
      <c r="U667" s="178"/>
      <c r="V667" s="178"/>
      <c r="W667" s="178"/>
      <c r="X667" s="178"/>
    </row>
    <row r="668" spans="1:24">
      <c r="A668" s="173">
        <v>637</v>
      </c>
      <c r="B668" s="174" t="s">
        <v>422</v>
      </c>
      <c r="C668" s="175" t="s">
        <v>423</v>
      </c>
      <c r="D668" s="157" t="s">
        <v>20</v>
      </c>
      <c r="E668" s="174" t="s">
        <v>2457</v>
      </c>
      <c r="F668" s="174" t="s">
        <v>1576</v>
      </c>
      <c r="G668" s="174">
        <v>2000</v>
      </c>
      <c r="H668" s="161">
        <v>43.7844397</v>
      </c>
      <c r="I668" s="161">
        <v>-88.787867800000001</v>
      </c>
      <c r="J668" s="174" t="s">
        <v>49</v>
      </c>
      <c r="K668" s="174" t="s">
        <v>1710</v>
      </c>
      <c r="L668" s="174" t="s">
        <v>2458</v>
      </c>
      <c r="M668" s="176" t="s">
        <v>2458</v>
      </c>
      <c r="N668" s="174" t="s">
        <v>29</v>
      </c>
      <c r="O668" s="174" t="s">
        <v>427</v>
      </c>
      <c r="P668" s="178"/>
      <c r="Q668" s="178"/>
      <c r="R668" s="178"/>
      <c r="S668" s="178" t="s">
        <v>1713</v>
      </c>
      <c r="T668" s="178"/>
      <c r="U668" s="178"/>
      <c r="V668" s="178"/>
      <c r="W668" s="178"/>
      <c r="X668" s="178"/>
    </row>
    <row r="669" spans="1:24">
      <c r="A669" s="173">
        <v>638</v>
      </c>
      <c r="B669" s="174" t="s">
        <v>422</v>
      </c>
      <c r="C669" s="175" t="s">
        <v>423</v>
      </c>
      <c r="D669" s="157" t="s">
        <v>20</v>
      </c>
      <c r="E669" s="174" t="s">
        <v>2457</v>
      </c>
      <c r="F669" s="174" t="s">
        <v>1576</v>
      </c>
      <c r="G669" s="174">
        <v>2000</v>
      </c>
      <c r="H669" s="161">
        <v>43.7844397</v>
      </c>
      <c r="I669" s="161">
        <v>-88.787867800000001</v>
      </c>
      <c r="J669" s="174" t="s">
        <v>49</v>
      </c>
      <c r="K669" s="174" t="s">
        <v>1710</v>
      </c>
      <c r="L669" s="174" t="s">
        <v>2459</v>
      </c>
      <c r="M669" s="176" t="s">
        <v>2459</v>
      </c>
      <c r="N669" s="174" t="s">
        <v>29</v>
      </c>
      <c r="O669" s="174" t="s">
        <v>427</v>
      </c>
      <c r="P669" s="178"/>
      <c r="Q669" s="178"/>
      <c r="R669" s="178"/>
      <c r="S669" s="178" t="s">
        <v>1713</v>
      </c>
      <c r="T669" s="178"/>
      <c r="U669" s="178"/>
      <c r="V669" s="178"/>
      <c r="W669" s="178"/>
      <c r="X669" s="178"/>
    </row>
    <row r="670" spans="1:24">
      <c r="A670" s="173">
        <v>639</v>
      </c>
      <c r="B670" s="174" t="s">
        <v>422</v>
      </c>
      <c r="C670" s="175" t="s">
        <v>423</v>
      </c>
      <c r="D670" s="157" t="s">
        <v>20</v>
      </c>
      <c r="E670" s="174" t="s">
        <v>2457</v>
      </c>
      <c r="F670" s="174" t="s">
        <v>1576</v>
      </c>
      <c r="G670" s="174">
        <v>2000</v>
      </c>
      <c r="H670" s="161">
        <v>43.7844397</v>
      </c>
      <c r="I670" s="161">
        <v>-88.787867800000001</v>
      </c>
      <c r="J670" s="174" t="s">
        <v>49</v>
      </c>
      <c r="K670" s="174" t="s">
        <v>1710</v>
      </c>
      <c r="L670" s="174" t="s">
        <v>2460</v>
      </c>
      <c r="M670" s="176" t="s">
        <v>2460</v>
      </c>
      <c r="N670" s="174" t="s">
        <v>29</v>
      </c>
      <c r="O670" s="174" t="s">
        <v>427</v>
      </c>
      <c r="P670" s="178"/>
      <c r="Q670" s="178"/>
      <c r="R670" s="178"/>
      <c r="S670" s="178" t="s">
        <v>1713</v>
      </c>
      <c r="T670" s="178"/>
      <c r="U670" s="178"/>
      <c r="V670" s="178"/>
      <c r="W670" s="178"/>
      <c r="X670" s="178"/>
    </row>
    <row r="671" spans="1:24">
      <c r="A671" s="173">
        <v>640</v>
      </c>
      <c r="B671" s="174" t="s">
        <v>422</v>
      </c>
      <c r="C671" s="175" t="s">
        <v>423</v>
      </c>
      <c r="D671" s="157" t="s">
        <v>20</v>
      </c>
      <c r="E671" s="174" t="s">
        <v>2457</v>
      </c>
      <c r="F671" s="174" t="s">
        <v>1576</v>
      </c>
      <c r="G671" s="174">
        <v>2000</v>
      </c>
      <c r="H671" s="161">
        <v>43.7844397</v>
      </c>
      <c r="I671" s="161">
        <v>-88.787867800000001</v>
      </c>
      <c r="J671" s="174" t="s">
        <v>49</v>
      </c>
      <c r="K671" s="174" t="s">
        <v>1710</v>
      </c>
      <c r="L671" s="174" t="s">
        <v>2461</v>
      </c>
      <c r="M671" s="176" t="s">
        <v>2461</v>
      </c>
      <c r="N671" s="174" t="s">
        <v>29</v>
      </c>
      <c r="O671" s="174" t="s">
        <v>427</v>
      </c>
      <c r="P671" s="178"/>
      <c r="Q671" s="178"/>
      <c r="R671" s="178"/>
      <c r="S671" s="178" t="s">
        <v>1713</v>
      </c>
      <c r="T671" s="178"/>
      <c r="U671" s="178"/>
      <c r="V671" s="178"/>
      <c r="W671" s="178"/>
      <c r="X671" s="178"/>
    </row>
    <row r="672" spans="1:24">
      <c r="A672" s="173">
        <v>641</v>
      </c>
      <c r="B672" s="174" t="s">
        <v>422</v>
      </c>
      <c r="C672" s="175" t="s">
        <v>423</v>
      </c>
      <c r="D672" s="157" t="s">
        <v>20</v>
      </c>
      <c r="E672" s="174" t="s">
        <v>2457</v>
      </c>
      <c r="F672" s="174" t="s">
        <v>1576</v>
      </c>
      <c r="G672" s="174">
        <v>2000</v>
      </c>
      <c r="H672" s="161">
        <v>43.7844397</v>
      </c>
      <c r="I672" s="161">
        <v>-88.787867800000001</v>
      </c>
      <c r="J672" s="174" t="s">
        <v>49</v>
      </c>
      <c r="K672" s="174" t="s">
        <v>1710</v>
      </c>
      <c r="L672" s="174" t="s">
        <v>2462</v>
      </c>
      <c r="M672" s="176" t="s">
        <v>2462</v>
      </c>
      <c r="N672" s="174" t="s">
        <v>29</v>
      </c>
      <c r="O672" s="174" t="s">
        <v>427</v>
      </c>
      <c r="P672" s="178"/>
      <c r="Q672" s="178"/>
      <c r="R672" s="178"/>
      <c r="S672" s="178" t="s">
        <v>1713</v>
      </c>
      <c r="T672" s="178"/>
      <c r="U672" s="178"/>
      <c r="V672" s="178"/>
      <c r="W672" s="178"/>
      <c r="X672" s="178"/>
    </row>
    <row r="673" spans="1:24">
      <c r="A673" s="173">
        <v>642</v>
      </c>
      <c r="B673" s="174" t="s">
        <v>422</v>
      </c>
      <c r="C673" s="175" t="s">
        <v>423</v>
      </c>
      <c r="D673" s="157" t="s">
        <v>20</v>
      </c>
      <c r="E673" s="174" t="s">
        <v>2457</v>
      </c>
      <c r="F673" s="174" t="s">
        <v>1576</v>
      </c>
      <c r="G673" s="174">
        <v>2000</v>
      </c>
      <c r="H673" s="161">
        <v>43.7844397</v>
      </c>
      <c r="I673" s="161">
        <v>-88.787867800000001</v>
      </c>
      <c r="J673" s="174" t="s">
        <v>49</v>
      </c>
      <c r="K673" s="174" t="s">
        <v>1710</v>
      </c>
      <c r="L673" s="174" t="s">
        <v>2463</v>
      </c>
      <c r="M673" s="176" t="s">
        <v>2463</v>
      </c>
      <c r="N673" s="174" t="s">
        <v>29</v>
      </c>
      <c r="O673" s="174" t="s">
        <v>427</v>
      </c>
      <c r="P673" s="178"/>
      <c r="Q673" s="178"/>
      <c r="R673" s="178"/>
      <c r="S673" s="178" t="s">
        <v>1713</v>
      </c>
      <c r="T673" s="178"/>
      <c r="U673" s="178"/>
      <c r="V673" s="178"/>
      <c r="W673" s="178"/>
      <c r="X673" s="178"/>
    </row>
    <row r="674" spans="1:24">
      <c r="A674" s="173">
        <v>643</v>
      </c>
      <c r="B674" s="174" t="s">
        <v>422</v>
      </c>
      <c r="C674" s="175" t="s">
        <v>423</v>
      </c>
      <c r="D674" s="157" t="s">
        <v>20</v>
      </c>
      <c r="E674" s="174" t="s">
        <v>2457</v>
      </c>
      <c r="F674" s="174" t="s">
        <v>1576</v>
      </c>
      <c r="G674" s="174">
        <v>2000</v>
      </c>
      <c r="H674" s="161">
        <v>43.7844397</v>
      </c>
      <c r="I674" s="161">
        <v>-88.787867800000001</v>
      </c>
      <c r="J674" s="174" t="s">
        <v>49</v>
      </c>
      <c r="K674" s="174" t="s">
        <v>1710</v>
      </c>
      <c r="L674" s="174" t="s">
        <v>2464</v>
      </c>
      <c r="M674" s="176" t="s">
        <v>2464</v>
      </c>
      <c r="N674" s="174" t="s">
        <v>29</v>
      </c>
      <c r="O674" s="174" t="s">
        <v>427</v>
      </c>
      <c r="P674" s="178"/>
      <c r="Q674" s="178"/>
      <c r="R674" s="178"/>
      <c r="S674" s="178" t="s">
        <v>1713</v>
      </c>
      <c r="T674" s="178"/>
      <c r="U674" s="178"/>
      <c r="V674" s="178"/>
      <c r="W674" s="178"/>
      <c r="X674" s="178"/>
    </row>
    <row r="675" spans="1:24">
      <c r="A675" s="173">
        <v>644</v>
      </c>
      <c r="B675" s="174" t="s">
        <v>422</v>
      </c>
      <c r="C675" s="175" t="s">
        <v>423</v>
      </c>
      <c r="D675" s="157" t="s">
        <v>20</v>
      </c>
      <c r="E675" s="174" t="s">
        <v>2457</v>
      </c>
      <c r="F675" s="174" t="s">
        <v>1576</v>
      </c>
      <c r="G675" s="174">
        <v>2000</v>
      </c>
      <c r="H675" s="161">
        <v>43.7844397</v>
      </c>
      <c r="I675" s="161">
        <v>-88.787867800000001</v>
      </c>
      <c r="J675" s="174" t="s">
        <v>49</v>
      </c>
      <c r="K675" s="174" t="s">
        <v>1710</v>
      </c>
      <c r="L675" s="174" t="s">
        <v>2465</v>
      </c>
      <c r="M675" s="176" t="s">
        <v>2465</v>
      </c>
      <c r="N675" s="174" t="s">
        <v>29</v>
      </c>
      <c r="O675" s="174" t="s">
        <v>427</v>
      </c>
      <c r="P675" s="178"/>
      <c r="Q675" s="178"/>
      <c r="R675" s="178"/>
      <c r="S675" s="178" t="s">
        <v>1713</v>
      </c>
      <c r="T675" s="178"/>
      <c r="U675" s="178"/>
      <c r="V675" s="178"/>
      <c r="W675" s="178"/>
      <c r="X675" s="178"/>
    </row>
    <row r="676" spans="1:24">
      <c r="A676" s="173">
        <v>645</v>
      </c>
      <c r="B676" s="174" t="s">
        <v>422</v>
      </c>
      <c r="C676" s="175" t="s">
        <v>423</v>
      </c>
      <c r="D676" s="157" t="s">
        <v>20</v>
      </c>
      <c r="E676" s="174" t="s">
        <v>2457</v>
      </c>
      <c r="F676" s="174" t="s">
        <v>1576</v>
      </c>
      <c r="G676" s="174">
        <v>2000</v>
      </c>
      <c r="H676" s="161">
        <v>43.7844397</v>
      </c>
      <c r="I676" s="161">
        <v>-88.787867800000001</v>
      </c>
      <c r="J676" s="174" t="s">
        <v>49</v>
      </c>
      <c r="K676" s="174" t="s">
        <v>1710</v>
      </c>
      <c r="L676" s="174" t="s">
        <v>2466</v>
      </c>
      <c r="M676" s="176" t="s">
        <v>2466</v>
      </c>
      <c r="N676" s="174" t="s">
        <v>29</v>
      </c>
      <c r="O676" s="174" t="s">
        <v>427</v>
      </c>
      <c r="P676" s="178"/>
      <c r="Q676" s="178"/>
      <c r="R676" s="178"/>
      <c r="S676" s="178" t="s">
        <v>1713</v>
      </c>
      <c r="T676" s="178"/>
      <c r="U676" s="178"/>
      <c r="V676" s="178"/>
      <c r="W676" s="178"/>
      <c r="X676" s="178"/>
    </row>
    <row r="677" spans="1:24">
      <c r="A677" s="173">
        <v>646</v>
      </c>
      <c r="B677" s="174" t="s">
        <v>422</v>
      </c>
      <c r="C677" s="175" t="s">
        <v>423</v>
      </c>
      <c r="D677" s="157" t="s">
        <v>20</v>
      </c>
      <c r="E677" s="174" t="s">
        <v>2457</v>
      </c>
      <c r="F677" s="174" t="s">
        <v>1576</v>
      </c>
      <c r="G677" s="174">
        <v>2000</v>
      </c>
      <c r="H677" s="161">
        <v>43.7844397</v>
      </c>
      <c r="I677" s="161">
        <v>-88.787867800000001</v>
      </c>
      <c r="J677" s="174" t="s">
        <v>49</v>
      </c>
      <c r="K677" s="174" t="s">
        <v>1710</v>
      </c>
      <c r="L677" s="174" t="s">
        <v>2467</v>
      </c>
      <c r="M677" s="176" t="s">
        <v>2467</v>
      </c>
      <c r="N677" s="174" t="s">
        <v>29</v>
      </c>
      <c r="O677" s="174" t="s">
        <v>427</v>
      </c>
      <c r="P677" s="178"/>
      <c r="Q677" s="178"/>
      <c r="R677" s="178"/>
      <c r="S677" s="178" t="s">
        <v>1713</v>
      </c>
      <c r="T677" s="178"/>
      <c r="U677" s="178"/>
      <c r="V677" s="178"/>
      <c r="W677" s="178"/>
      <c r="X677" s="178"/>
    </row>
    <row r="678" spans="1:24">
      <c r="A678" s="173">
        <v>647</v>
      </c>
      <c r="B678" s="174" t="s">
        <v>422</v>
      </c>
      <c r="C678" s="175" t="s">
        <v>423</v>
      </c>
      <c r="D678" s="157" t="s">
        <v>20</v>
      </c>
      <c r="E678" s="174" t="s">
        <v>2457</v>
      </c>
      <c r="F678" s="174" t="s">
        <v>1576</v>
      </c>
      <c r="G678" s="174">
        <v>2000</v>
      </c>
      <c r="H678" s="161">
        <v>43.7844397</v>
      </c>
      <c r="I678" s="161">
        <v>-88.787867800000001</v>
      </c>
      <c r="J678" s="174" t="s">
        <v>49</v>
      </c>
      <c r="K678" s="174" t="s">
        <v>1710</v>
      </c>
      <c r="L678" s="174" t="s">
        <v>2468</v>
      </c>
      <c r="M678" s="176" t="s">
        <v>2468</v>
      </c>
      <c r="N678" s="174" t="s">
        <v>29</v>
      </c>
      <c r="O678" s="174" t="s">
        <v>427</v>
      </c>
      <c r="P678" s="178"/>
      <c r="Q678" s="178"/>
      <c r="R678" s="178"/>
      <c r="S678" s="178" t="s">
        <v>1713</v>
      </c>
      <c r="T678" s="178"/>
      <c r="U678" s="178"/>
      <c r="V678" s="178"/>
      <c r="W678" s="178"/>
      <c r="X678" s="178"/>
    </row>
    <row r="679" spans="1:24">
      <c r="A679" s="173">
        <v>648</v>
      </c>
      <c r="B679" s="174" t="s">
        <v>422</v>
      </c>
      <c r="C679" s="175" t="s">
        <v>423</v>
      </c>
      <c r="D679" s="157" t="s">
        <v>20</v>
      </c>
      <c r="E679" s="174" t="s">
        <v>2457</v>
      </c>
      <c r="F679" s="174" t="s">
        <v>1576</v>
      </c>
      <c r="G679" s="174">
        <v>2000</v>
      </c>
      <c r="H679" s="161">
        <v>43.7844397</v>
      </c>
      <c r="I679" s="161">
        <v>-88.787867800000001</v>
      </c>
      <c r="J679" s="174" t="s">
        <v>49</v>
      </c>
      <c r="K679" s="174" t="s">
        <v>1710</v>
      </c>
      <c r="L679" s="174" t="s">
        <v>2469</v>
      </c>
      <c r="M679" s="176" t="s">
        <v>2469</v>
      </c>
      <c r="N679" s="174" t="s">
        <v>29</v>
      </c>
      <c r="O679" s="174" t="s">
        <v>427</v>
      </c>
      <c r="P679" s="178"/>
      <c r="Q679" s="178"/>
      <c r="R679" s="178"/>
      <c r="S679" s="178" t="s">
        <v>1713</v>
      </c>
      <c r="T679" s="178"/>
      <c r="U679" s="178"/>
      <c r="V679" s="178"/>
      <c r="W679" s="178"/>
      <c r="X679" s="178"/>
    </row>
    <row r="680" spans="1:24">
      <c r="A680" s="173">
        <v>649</v>
      </c>
      <c r="B680" s="174" t="s">
        <v>422</v>
      </c>
      <c r="C680" s="175" t="s">
        <v>423</v>
      </c>
      <c r="D680" s="157" t="s">
        <v>20</v>
      </c>
      <c r="E680" s="174" t="s">
        <v>2457</v>
      </c>
      <c r="F680" s="174" t="s">
        <v>1576</v>
      </c>
      <c r="G680" s="174">
        <v>2000</v>
      </c>
      <c r="H680" s="161">
        <v>43.7844397</v>
      </c>
      <c r="I680" s="161">
        <v>-88.787867800000001</v>
      </c>
      <c r="J680" s="174" t="s">
        <v>49</v>
      </c>
      <c r="K680" s="174" t="s">
        <v>1710</v>
      </c>
      <c r="L680" s="174" t="s">
        <v>2470</v>
      </c>
      <c r="M680" s="176" t="s">
        <v>2470</v>
      </c>
      <c r="N680" s="174" t="s">
        <v>29</v>
      </c>
      <c r="O680" s="174" t="s">
        <v>427</v>
      </c>
      <c r="P680" s="178"/>
      <c r="Q680" s="178"/>
      <c r="R680" s="178"/>
      <c r="S680" s="178" t="s">
        <v>1713</v>
      </c>
      <c r="T680" s="178"/>
      <c r="U680" s="178"/>
      <c r="V680" s="178"/>
      <c r="W680" s="178"/>
      <c r="X680" s="178"/>
    </row>
    <row r="681" spans="1:24">
      <c r="A681" s="173">
        <v>650</v>
      </c>
      <c r="B681" s="174" t="s">
        <v>422</v>
      </c>
      <c r="C681" s="175" t="s">
        <v>423</v>
      </c>
      <c r="D681" s="157" t="s">
        <v>20</v>
      </c>
      <c r="E681" s="174" t="s">
        <v>2457</v>
      </c>
      <c r="F681" s="174" t="s">
        <v>1576</v>
      </c>
      <c r="G681" s="174">
        <v>2000</v>
      </c>
      <c r="H681" s="161">
        <v>43.7844397</v>
      </c>
      <c r="I681" s="161">
        <v>-88.787867800000001</v>
      </c>
      <c r="J681" s="174" t="s">
        <v>49</v>
      </c>
      <c r="K681" s="174" t="s">
        <v>1710</v>
      </c>
      <c r="L681" s="174" t="s">
        <v>2471</v>
      </c>
      <c r="M681" s="176" t="s">
        <v>2471</v>
      </c>
      <c r="N681" s="174" t="s">
        <v>29</v>
      </c>
      <c r="O681" s="174" t="s">
        <v>427</v>
      </c>
      <c r="P681" s="178"/>
      <c r="Q681" s="178"/>
      <c r="R681" s="178"/>
      <c r="S681" s="178" t="s">
        <v>1713</v>
      </c>
      <c r="T681" s="178"/>
      <c r="U681" s="178"/>
      <c r="V681" s="178"/>
      <c r="W681" s="178"/>
      <c r="X681" s="178"/>
    </row>
    <row r="682" spans="1:24">
      <c r="A682" s="173">
        <v>651</v>
      </c>
      <c r="B682" s="174" t="s">
        <v>422</v>
      </c>
      <c r="C682" s="175" t="s">
        <v>423</v>
      </c>
      <c r="D682" s="157" t="s">
        <v>20</v>
      </c>
      <c r="E682" s="174" t="s">
        <v>2457</v>
      </c>
      <c r="F682" s="174" t="s">
        <v>1576</v>
      </c>
      <c r="G682" s="174">
        <v>2000</v>
      </c>
      <c r="H682" s="161">
        <v>43.7844397</v>
      </c>
      <c r="I682" s="161">
        <v>-88.787867800000001</v>
      </c>
      <c r="J682" s="174" t="s">
        <v>49</v>
      </c>
      <c r="K682" s="174" t="s">
        <v>1710</v>
      </c>
      <c r="L682" s="174" t="s">
        <v>2472</v>
      </c>
      <c r="M682" s="176" t="s">
        <v>2472</v>
      </c>
      <c r="N682" s="174" t="s">
        <v>29</v>
      </c>
      <c r="O682" s="174" t="s">
        <v>427</v>
      </c>
      <c r="P682" s="178"/>
      <c r="Q682" s="178"/>
      <c r="R682" s="178"/>
      <c r="S682" s="178" t="s">
        <v>1713</v>
      </c>
      <c r="T682" s="178"/>
      <c r="U682" s="178"/>
      <c r="V682" s="178"/>
      <c r="W682" s="178"/>
      <c r="X682" s="178"/>
    </row>
    <row r="683" spans="1:24">
      <c r="A683" s="173">
        <v>652</v>
      </c>
      <c r="B683" s="174" t="s">
        <v>422</v>
      </c>
      <c r="C683" s="175" t="s">
        <v>423</v>
      </c>
      <c r="D683" s="157" t="s">
        <v>20</v>
      </c>
      <c r="E683" s="174" t="s">
        <v>2457</v>
      </c>
      <c r="F683" s="174" t="s">
        <v>1576</v>
      </c>
      <c r="G683" s="174">
        <v>2000</v>
      </c>
      <c r="H683" s="161">
        <v>43.7844397</v>
      </c>
      <c r="I683" s="161">
        <v>-88.787867800000001</v>
      </c>
      <c r="J683" s="174" t="s">
        <v>49</v>
      </c>
      <c r="K683" s="174" t="s">
        <v>1710</v>
      </c>
      <c r="L683" s="174" t="s">
        <v>2473</v>
      </c>
      <c r="M683" s="176" t="s">
        <v>2473</v>
      </c>
      <c r="N683" s="174" t="s">
        <v>29</v>
      </c>
      <c r="O683" s="174" t="s">
        <v>427</v>
      </c>
      <c r="P683" s="178"/>
      <c r="Q683" s="178"/>
      <c r="R683" s="178"/>
      <c r="S683" s="178" t="s">
        <v>1713</v>
      </c>
      <c r="T683" s="178"/>
      <c r="U683" s="178"/>
      <c r="V683" s="178"/>
      <c r="W683" s="178"/>
      <c r="X683" s="178"/>
    </row>
    <row r="684" spans="1:24">
      <c r="A684" s="173">
        <v>653</v>
      </c>
      <c r="B684" s="174" t="s">
        <v>422</v>
      </c>
      <c r="C684" s="175" t="s">
        <v>423</v>
      </c>
      <c r="D684" s="157" t="s">
        <v>20</v>
      </c>
      <c r="E684" s="174" t="s">
        <v>2457</v>
      </c>
      <c r="F684" s="174" t="s">
        <v>1576</v>
      </c>
      <c r="G684" s="174">
        <v>2000</v>
      </c>
      <c r="H684" s="161">
        <v>43.7844397</v>
      </c>
      <c r="I684" s="161">
        <v>-88.787867800000001</v>
      </c>
      <c r="J684" s="174" t="s">
        <v>49</v>
      </c>
      <c r="K684" s="174" t="s">
        <v>1710</v>
      </c>
      <c r="L684" s="174" t="s">
        <v>2474</v>
      </c>
      <c r="M684" s="176" t="s">
        <v>2474</v>
      </c>
      <c r="N684" s="174" t="s">
        <v>29</v>
      </c>
      <c r="O684" s="174" t="s">
        <v>427</v>
      </c>
      <c r="P684" s="178"/>
      <c r="Q684" s="178"/>
      <c r="R684" s="178"/>
      <c r="S684" s="178" t="s">
        <v>1713</v>
      </c>
      <c r="T684" s="178"/>
      <c r="U684" s="178"/>
      <c r="V684" s="178"/>
      <c r="W684" s="178"/>
      <c r="X684" s="178"/>
    </row>
    <row r="685" spans="1:24">
      <c r="A685" s="173">
        <v>654</v>
      </c>
      <c r="B685" s="174" t="s">
        <v>422</v>
      </c>
      <c r="C685" s="175" t="s">
        <v>423</v>
      </c>
      <c r="D685" s="157" t="s">
        <v>20</v>
      </c>
      <c r="E685" s="174" t="s">
        <v>2457</v>
      </c>
      <c r="F685" s="174" t="s">
        <v>1576</v>
      </c>
      <c r="G685" s="174">
        <v>2000</v>
      </c>
      <c r="H685" s="161">
        <v>43.7844397</v>
      </c>
      <c r="I685" s="161">
        <v>-88.787867800000001</v>
      </c>
      <c r="J685" s="174" t="s">
        <v>49</v>
      </c>
      <c r="K685" s="174" t="s">
        <v>1710</v>
      </c>
      <c r="L685" s="174" t="s">
        <v>2475</v>
      </c>
      <c r="M685" s="176" t="s">
        <v>2475</v>
      </c>
      <c r="N685" s="174" t="s">
        <v>29</v>
      </c>
      <c r="O685" s="174" t="s">
        <v>427</v>
      </c>
      <c r="P685" s="178"/>
      <c r="Q685" s="178"/>
      <c r="R685" s="178"/>
      <c r="S685" s="178" t="s">
        <v>1713</v>
      </c>
      <c r="T685" s="178"/>
      <c r="U685" s="178"/>
      <c r="V685" s="178"/>
      <c r="W685" s="178"/>
      <c r="X685" s="178"/>
    </row>
    <row r="686" spans="1:24">
      <c r="A686" s="173">
        <v>655</v>
      </c>
      <c r="B686" s="174" t="s">
        <v>422</v>
      </c>
      <c r="C686" s="175" t="s">
        <v>423</v>
      </c>
      <c r="D686" s="157" t="s">
        <v>20</v>
      </c>
      <c r="E686" s="174" t="s">
        <v>2457</v>
      </c>
      <c r="F686" s="174" t="s">
        <v>1576</v>
      </c>
      <c r="G686" s="174">
        <v>2000</v>
      </c>
      <c r="H686" s="161">
        <v>43.7844397</v>
      </c>
      <c r="I686" s="161">
        <v>-88.787867800000001</v>
      </c>
      <c r="J686" s="174" t="s">
        <v>49</v>
      </c>
      <c r="K686" s="174" t="s">
        <v>1710</v>
      </c>
      <c r="L686" s="174" t="s">
        <v>2476</v>
      </c>
      <c r="M686" s="176" t="s">
        <v>2476</v>
      </c>
      <c r="N686" s="174" t="s">
        <v>29</v>
      </c>
      <c r="O686" s="174" t="s">
        <v>427</v>
      </c>
      <c r="P686" s="178"/>
      <c r="Q686" s="178"/>
      <c r="R686" s="178"/>
      <c r="S686" s="178" t="s">
        <v>1713</v>
      </c>
      <c r="T686" s="178"/>
      <c r="U686" s="178"/>
      <c r="V686" s="178"/>
      <c r="W686" s="178"/>
      <c r="X686" s="178"/>
    </row>
    <row r="687" spans="1:24">
      <c r="A687" s="173">
        <v>656</v>
      </c>
      <c r="B687" s="174" t="s">
        <v>422</v>
      </c>
      <c r="C687" s="175" t="s">
        <v>423</v>
      </c>
      <c r="D687" s="157" t="s">
        <v>20</v>
      </c>
      <c r="E687" s="174" t="s">
        <v>2457</v>
      </c>
      <c r="F687" s="174" t="s">
        <v>1576</v>
      </c>
      <c r="G687" s="174">
        <v>2000</v>
      </c>
      <c r="H687" s="161">
        <v>43.7844397</v>
      </c>
      <c r="I687" s="161">
        <v>-88.787867800000001</v>
      </c>
      <c r="J687" s="174" t="s">
        <v>49</v>
      </c>
      <c r="K687" s="174" t="s">
        <v>1710</v>
      </c>
      <c r="L687" s="174" t="s">
        <v>2477</v>
      </c>
      <c r="M687" s="176" t="s">
        <v>2477</v>
      </c>
      <c r="N687" s="174" t="s">
        <v>29</v>
      </c>
      <c r="O687" s="174" t="s">
        <v>427</v>
      </c>
      <c r="P687" s="178"/>
      <c r="Q687" s="178"/>
      <c r="R687" s="178"/>
      <c r="S687" s="178" t="s">
        <v>1713</v>
      </c>
      <c r="T687" s="178"/>
      <c r="U687" s="178"/>
      <c r="V687" s="178"/>
      <c r="W687" s="178"/>
      <c r="X687" s="178"/>
    </row>
    <row r="688" spans="1:24">
      <c r="A688" s="173">
        <v>657</v>
      </c>
      <c r="B688" s="174" t="s">
        <v>422</v>
      </c>
      <c r="C688" s="175" t="s">
        <v>423</v>
      </c>
      <c r="D688" s="157" t="s">
        <v>20</v>
      </c>
      <c r="E688" s="174" t="s">
        <v>2457</v>
      </c>
      <c r="F688" s="174" t="s">
        <v>1576</v>
      </c>
      <c r="G688" s="174">
        <v>2000</v>
      </c>
      <c r="H688" s="161">
        <v>43.7844397</v>
      </c>
      <c r="I688" s="161">
        <v>-88.787867800000001</v>
      </c>
      <c r="J688" s="174" t="s">
        <v>49</v>
      </c>
      <c r="K688" s="174" t="s">
        <v>1710</v>
      </c>
      <c r="L688" s="174" t="s">
        <v>2478</v>
      </c>
      <c r="M688" s="176" t="s">
        <v>2478</v>
      </c>
      <c r="N688" s="174" t="s">
        <v>29</v>
      </c>
      <c r="O688" s="174" t="s">
        <v>427</v>
      </c>
      <c r="P688" s="178"/>
      <c r="Q688" s="178"/>
      <c r="R688" s="178"/>
      <c r="S688" s="178" t="s">
        <v>1713</v>
      </c>
      <c r="T688" s="178"/>
      <c r="U688" s="178"/>
      <c r="V688" s="178"/>
      <c r="W688" s="178"/>
      <c r="X688" s="17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XFD1"/>
    </sheetView>
  </sheetViews>
  <sheetFormatPr baseColWidth="10" defaultColWidth="8.83203125" defaultRowHeight="14" x14ac:dyDescent="0"/>
  <cols>
    <col min="1" max="1" width="6.1640625" style="161" customWidth="1"/>
    <col min="2" max="10" width="8.83203125" style="161"/>
    <col min="11" max="11" width="11.6640625" style="161" customWidth="1"/>
    <col min="12" max="12" width="8.83203125" style="161"/>
    <col min="13" max="13" width="11" style="161" customWidth="1"/>
    <col min="14" max="14" width="8.83203125" style="161"/>
    <col min="15" max="15" width="11.6640625" style="161" customWidth="1"/>
    <col min="16" max="16" width="11.5" style="161" customWidth="1"/>
    <col min="17" max="17" width="13.5" style="161" customWidth="1"/>
    <col min="18" max="18" width="13" style="161" customWidth="1"/>
    <col min="19" max="21" width="15.83203125" style="161" customWidth="1"/>
    <col min="22" max="22" width="11.5" style="161" customWidth="1"/>
    <col min="23" max="16384" width="8.83203125" style="161"/>
  </cols>
  <sheetData>
    <row r="1" spans="1:22" customFormat="1" ht="45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 t="s">
        <v>5</v>
      </c>
      <c r="G1" s="166" t="s">
        <v>258</v>
      </c>
      <c r="H1" s="166" t="s">
        <v>7</v>
      </c>
      <c r="I1" s="166" t="s">
        <v>8</v>
      </c>
      <c r="J1" s="166" t="s">
        <v>259</v>
      </c>
      <c r="K1" s="166" t="s">
        <v>10</v>
      </c>
      <c r="L1" s="166" t="s">
        <v>11</v>
      </c>
      <c r="M1" s="166" t="s">
        <v>12</v>
      </c>
      <c r="N1" s="166" t="s">
        <v>260</v>
      </c>
      <c r="O1" s="166" t="s">
        <v>14</v>
      </c>
      <c r="P1" s="166" t="s">
        <v>15</v>
      </c>
      <c r="Q1" s="166" t="s">
        <v>16</v>
      </c>
      <c r="R1" s="166" t="s">
        <v>17</v>
      </c>
      <c r="S1" s="166" t="s">
        <v>1573</v>
      </c>
      <c r="T1" s="166" t="s">
        <v>1572</v>
      </c>
      <c r="U1" s="171" t="s">
        <v>1574</v>
      </c>
      <c r="V1" s="166" t="s">
        <v>261</v>
      </c>
    </row>
    <row r="2" spans="1:22">
      <c r="A2" s="173">
        <v>1</v>
      </c>
      <c r="B2" s="177" t="s">
        <v>422</v>
      </c>
      <c r="C2" s="175" t="s">
        <v>423</v>
      </c>
      <c r="D2" s="178" t="s">
        <v>20</v>
      </c>
      <c r="E2" s="177" t="s">
        <v>2479</v>
      </c>
      <c r="F2" s="174" t="s">
        <v>2480</v>
      </c>
      <c r="G2" s="177">
        <v>2002</v>
      </c>
      <c r="H2" s="161">
        <v>35.180188299999998</v>
      </c>
      <c r="I2" s="161">
        <v>136.90656469999999</v>
      </c>
      <c r="J2" s="177" t="s">
        <v>49</v>
      </c>
      <c r="K2" s="174" t="s">
        <v>1577</v>
      </c>
      <c r="L2" s="177" t="s">
        <v>2481</v>
      </c>
      <c r="M2" s="177" t="s">
        <v>2482</v>
      </c>
      <c r="N2" s="177" t="s">
        <v>29</v>
      </c>
      <c r="O2" s="174" t="s">
        <v>1577</v>
      </c>
      <c r="P2" s="174"/>
      <c r="Q2" s="174"/>
      <c r="R2" s="174"/>
      <c r="S2" s="177" t="s">
        <v>2483</v>
      </c>
      <c r="T2" s="177"/>
      <c r="U2" s="177"/>
      <c r="V2" s="174"/>
    </row>
    <row r="3" spans="1:22">
      <c r="A3" s="173">
        <v>2</v>
      </c>
      <c r="B3" s="177" t="s">
        <v>422</v>
      </c>
      <c r="C3" s="175" t="s">
        <v>423</v>
      </c>
      <c r="D3" s="178" t="s">
        <v>20</v>
      </c>
      <c r="E3" s="177" t="s">
        <v>2484</v>
      </c>
      <c r="F3" s="174" t="s">
        <v>2480</v>
      </c>
      <c r="G3" s="177">
        <v>2004</v>
      </c>
      <c r="H3" s="161">
        <v>40.822071999999999</v>
      </c>
      <c r="I3" s="161">
        <v>140.74736480000001</v>
      </c>
      <c r="J3" s="177" t="s">
        <v>49</v>
      </c>
      <c r="K3" s="174" t="s">
        <v>1577</v>
      </c>
      <c r="L3" s="177" t="s">
        <v>2485</v>
      </c>
      <c r="M3" s="177" t="s">
        <v>2486</v>
      </c>
      <c r="N3" s="177" t="s">
        <v>29</v>
      </c>
      <c r="O3" s="174" t="s">
        <v>1577</v>
      </c>
      <c r="P3" s="177" t="s">
        <v>29</v>
      </c>
      <c r="Q3" s="178" t="s">
        <v>2487</v>
      </c>
      <c r="R3" s="178" t="s">
        <v>663</v>
      </c>
      <c r="S3" s="177" t="s">
        <v>2483</v>
      </c>
      <c r="T3" s="177"/>
      <c r="U3" s="177"/>
      <c r="V3" s="174"/>
    </row>
    <row r="4" spans="1:22">
      <c r="A4" s="173">
        <v>3</v>
      </c>
      <c r="B4" s="177" t="s">
        <v>422</v>
      </c>
      <c r="C4" s="175" t="s">
        <v>423</v>
      </c>
      <c r="D4" s="178" t="s">
        <v>20</v>
      </c>
      <c r="E4" s="177" t="s">
        <v>2484</v>
      </c>
      <c r="F4" s="174" t="s">
        <v>2480</v>
      </c>
      <c r="G4" s="177">
        <v>2004</v>
      </c>
      <c r="H4" s="161">
        <v>40.822071999999999</v>
      </c>
      <c r="I4" s="161">
        <v>140.74736480000001</v>
      </c>
      <c r="J4" s="177" t="s">
        <v>49</v>
      </c>
      <c r="K4" s="174" t="s">
        <v>1577</v>
      </c>
      <c r="L4" s="177" t="s">
        <v>2488</v>
      </c>
      <c r="M4" s="177" t="s">
        <v>2489</v>
      </c>
      <c r="N4" s="177" t="s">
        <v>29</v>
      </c>
      <c r="O4" s="174" t="s">
        <v>1577</v>
      </c>
      <c r="P4" s="174"/>
      <c r="Q4" s="174"/>
      <c r="R4" s="174"/>
      <c r="S4" s="177" t="s">
        <v>2483</v>
      </c>
      <c r="T4" s="177"/>
      <c r="U4" s="177"/>
      <c r="V4" s="174"/>
    </row>
    <row r="5" spans="1:22">
      <c r="A5" s="173">
        <v>4</v>
      </c>
      <c r="B5" s="177" t="s">
        <v>422</v>
      </c>
      <c r="C5" s="175" t="s">
        <v>423</v>
      </c>
      <c r="D5" s="178" t="s">
        <v>20</v>
      </c>
      <c r="E5" s="177" t="s">
        <v>2484</v>
      </c>
      <c r="F5" s="174" t="s">
        <v>2480</v>
      </c>
      <c r="G5" s="177">
        <v>2004</v>
      </c>
      <c r="H5" s="161">
        <v>40.822071999999999</v>
      </c>
      <c r="I5" s="161">
        <v>140.74736480000001</v>
      </c>
      <c r="J5" s="177" t="s">
        <v>49</v>
      </c>
      <c r="K5" s="174" t="s">
        <v>1577</v>
      </c>
      <c r="L5" s="177" t="s">
        <v>2490</v>
      </c>
      <c r="M5" s="177" t="s">
        <v>2491</v>
      </c>
      <c r="N5" s="177" t="s">
        <v>39</v>
      </c>
      <c r="O5" s="174" t="s">
        <v>1577</v>
      </c>
      <c r="P5" s="174"/>
      <c r="Q5" s="174"/>
      <c r="R5" s="174"/>
      <c r="S5" s="177" t="s">
        <v>2483</v>
      </c>
      <c r="T5" s="177"/>
      <c r="U5" s="177"/>
      <c r="V5" s="174"/>
    </row>
    <row r="6" spans="1:22">
      <c r="A6" s="173">
        <v>5</v>
      </c>
      <c r="B6" s="177" t="s">
        <v>422</v>
      </c>
      <c r="C6" s="175" t="s">
        <v>423</v>
      </c>
      <c r="D6" s="178" t="s">
        <v>20</v>
      </c>
      <c r="E6" s="177" t="s">
        <v>2484</v>
      </c>
      <c r="F6" s="174" t="s">
        <v>2480</v>
      </c>
      <c r="G6" s="177">
        <v>2004</v>
      </c>
      <c r="H6" s="161">
        <v>40.822071999999999</v>
      </c>
      <c r="I6" s="161">
        <v>140.74736480000001</v>
      </c>
      <c r="J6" s="177" t="s">
        <v>49</v>
      </c>
      <c r="K6" s="174" t="s">
        <v>1577</v>
      </c>
      <c r="L6" s="177" t="s">
        <v>2492</v>
      </c>
      <c r="M6" s="177" t="s">
        <v>2493</v>
      </c>
      <c r="N6" s="177" t="s">
        <v>39</v>
      </c>
      <c r="O6" s="174" t="s">
        <v>1577</v>
      </c>
      <c r="P6" s="174"/>
      <c r="Q6" s="174"/>
      <c r="R6" s="174"/>
      <c r="S6" s="177" t="s">
        <v>2483</v>
      </c>
      <c r="T6" s="177"/>
      <c r="U6" s="177"/>
      <c r="V6" s="174"/>
    </row>
    <row r="7" spans="1:22">
      <c r="A7" s="173">
        <v>6</v>
      </c>
      <c r="B7" s="177" t="s">
        <v>422</v>
      </c>
      <c r="C7" s="175" t="s">
        <v>423</v>
      </c>
      <c r="D7" s="178" t="s">
        <v>20</v>
      </c>
      <c r="E7" s="177" t="s">
        <v>2484</v>
      </c>
      <c r="F7" s="174" t="s">
        <v>2480</v>
      </c>
      <c r="G7" s="177">
        <v>2004</v>
      </c>
      <c r="H7" s="161">
        <v>40.822071999999999</v>
      </c>
      <c r="I7" s="161">
        <v>140.74736480000001</v>
      </c>
      <c r="J7" s="177" t="s">
        <v>49</v>
      </c>
      <c r="K7" s="174" t="s">
        <v>1577</v>
      </c>
      <c r="L7" s="177" t="s">
        <v>2494</v>
      </c>
      <c r="M7" s="177" t="s">
        <v>2495</v>
      </c>
      <c r="N7" s="177" t="s">
        <v>29</v>
      </c>
      <c r="O7" s="174" t="s">
        <v>1577</v>
      </c>
      <c r="P7" s="174"/>
      <c r="Q7" s="174"/>
      <c r="R7" s="174"/>
      <c r="S7" s="177" t="s">
        <v>2483</v>
      </c>
      <c r="T7" s="177"/>
      <c r="U7" s="177"/>
      <c r="V7" s="174"/>
    </row>
    <row r="8" spans="1:22">
      <c r="A8" s="173">
        <v>7</v>
      </c>
      <c r="B8" s="177" t="s">
        <v>19</v>
      </c>
      <c r="C8" s="175" t="s">
        <v>423</v>
      </c>
      <c r="D8" s="178" t="s">
        <v>20</v>
      </c>
      <c r="E8" s="177" t="s">
        <v>2496</v>
      </c>
      <c r="F8" s="174" t="s">
        <v>2480</v>
      </c>
      <c r="G8" s="177">
        <v>2002</v>
      </c>
      <c r="H8" s="161">
        <v>33.841623800000001</v>
      </c>
      <c r="I8" s="161">
        <v>132.76568080000001</v>
      </c>
      <c r="J8" s="177" t="s">
        <v>49</v>
      </c>
      <c r="K8" s="174" t="s">
        <v>1577</v>
      </c>
      <c r="L8" s="177" t="s">
        <v>2497</v>
      </c>
      <c r="M8" s="177" t="s">
        <v>2498</v>
      </c>
      <c r="N8" s="177" t="s">
        <v>39</v>
      </c>
      <c r="O8" s="174" t="s">
        <v>1577</v>
      </c>
      <c r="P8" s="174"/>
      <c r="Q8" s="174"/>
      <c r="R8" s="174"/>
      <c r="S8" s="177" t="s">
        <v>2483</v>
      </c>
      <c r="T8" s="177"/>
      <c r="U8" s="177"/>
      <c r="V8" s="174"/>
    </row>
    <row r="9" spans="1:22">
      <c r="A9" s="173">
        <v>8</v>
      </c>
      <c r="B9" s="177" t="s">
        <v>422</v>
      </c>
      <c r="C9" s="175" t="s">
        <v>423</v>
      </c>
      <c r="D9" s="178" t="s">
        <v>20</v>
      </c>
      <c r="E9" s="177" t="s">
        <v>2499</v>
      </c>
      <c r="F9" s="174" t="s">
        <v>2480</v>
      </c>
      <c r="G9" s="177">
        <v>2004</v>
      </c>
      <c r="H9" s="161">
        <v>37.760833699999999</v>
      </c>
      <c r="I9" s="161">
        <v>140.47472809999999</v>
      </c>
      <c r="J9" s="177" t="s">
        <v>49</v>
      </c>
      <c r="K9" s="174" t="s">
        <v>1577</v>
      </c>
      <c r="L9" s="177" t="s">
        <v>2500</v>
      </c>
      <c r="M9" s="177" t="s">
        <v>2501</v>
      </c>
      <c r="N9" s="177" t="s">
        <v>29</v>
      </c>
      <c r="O9" s="174" t="s">
        <v>1577</v>
      </c>
      <c r="P9" s="174"/>
      <c r="Q9" s="174"/>
      <c r="R9" s="174"/>
      <c r="S9" s="177" t="s">
        <v>2483</v>
      </c>
      <c r="T9" s="177"/>
      <c r="U9" s="177"/>
      <c r="V9" s="174"/>
    </row>
    <row r="10" spans="1:22">
      <c r="A10" s="173">
        <v>9</v>
      </c>
      <c r="B10" s="177" t="s">
        <v>422</v>
      </c>
      <c r="C10" s="175" t="s">
        <v>423</v>
      </c>
      <c r="D10" s="178" t="s">
        <v>20</v>
      </c>
      <c r="E10" s="177" t="s">
        <v>2499</v>
      </c>
      <c r="F10" s="174" t="s">
        <v>2480</v>
      </c>
      <c r="G10" s="177">
        <v>2004</v>
      </c>
      <c r="H10" s="161">
        <v>37.760833699999999</v>
      </c>
      <c r="I10" s="161">
        <v>140.47472809999999</v>
      </c>
      <c r="J10" s="177" t="s">
        <v>49</v>
      </c>
      <c r="K10" s="174" t="s">
        <v>1577</v>
      </c>
      <c r="L10" s="177" t="s">
        <v>2502</v>
      </c>
      <c r="M10" s="177" t="s">
        <v>2503</v>
      </c>
      <c r="N10" s="177" t="s">
        <v>39</v>
      </c>
      <c r="O10" s="174" t="s">
        <v>1577</v>
      </c>
      <c r="P10" s="174"/>
      <c r="Q10" s="174"/>
      <c r="R10" s="174"/>
      <c r="S10" s="177" t="s">
        <v>2483</v>
      </c>
      <c r="T10" s="177"/>
      <c r="U10" s="177"/>
      <c r="V10" s="174"/>
    </row>
    <row r="11" spans="1:22">
      <c r="A11" s="173">
        <v>10</v>
      </c>
      <c r="B11" s="177" t="s">
        <v>422</v>
      </c>
      <c r="C11" s="175" t="s">
        <v>423</v>
      </c>
      <c r="D11" s="178" t="s">
        <v>20</v>
      </c>
      <c r="E11" s="177" t="s">
        <v>2499</v>
      </c>
      <c r="F11" s="174" t="s">
        <v>2480</v>
      </c>
      <c r="G11" s="177">
        <v>2004</v>
      </c>
      <c r="H11" s="161">
        <v>37.760833699999999</v>
      </c>
      <c r="I11" s="161">
        <v>140.47472809999999</v>
      </c>
      <c r="J11" s="177" t="s">
        <v>49</v>
      </c>
      <c r="K11" s="174" t="s">
        <v>1577</v>
      </c>
      <c r="L11" s="177" t="s">
        <v>2504</v>
      </c>
      <c r="M11" s="177" t="s">
        <v>2505</v>
      </c>
      <c r="N11" s="177" t="s">
        <v>39</v>
      </c>
      <c r="O11" s="174" t="s">
        <v>1577</v>
      </c>
      <c r="P11" s="174"/>
      <c r="Q11" s="174"/>
      <c r="R11" s="174"/>
      <c r="S11" s="177" t="s">
        <v>2483</v>
      </c>
      <c r="T11" s="177"/>
      <c r="U11" s="177"/>
      <c r="V11" s="174"/>
    </row>
    <row r="12" spans="1:22">
      <c r="A12" s="173">
        <v>11</v>
      </c>
      <c r="B12" s="177" t="s">
        <v>422</v>
      </c>
      <c r="C12" s="175" t="s">
        <v>423</v>
      </c>
      <c r="D12" s="178" t="s">
        <v>20</v>
      </c>
      <c r="E12" s="177" t="s">
        <v>2499</v>
      </c>
      <c r="F12" s="174" t="s">
        <v>2480</v>
      </c>
      <c r="G12" s="177">
        <v>2004</v>
      </c>
      <c r="H12" s="161">
        <v>37.760833699999999</v>
      </c>
      <c r="I12" s="161">
        <v>140.47472809999999</v>
      </c>
      <c r="J12" s="177" t="s">
        <v>49</v>
      </c>
      <c r="K12" s="174" t="s">
        <v>1577</v>
      </c>
      <c r="L12" s="177" t="s">
        <v>2506</v>
      </c>
      <c r="M12" s="177" t="s">
        <v>2507</v>
      </c>
      <c r="N12" s="177" t="s">
        <v>39</v>
      </c>
      <c r="O12" s="174" t="s">
        <v>1577</v>
      </c>
      <c r="P12" s="174"/>
      <c r="Q12" s="174"/>
      <c r="R12" s="174"/>
      <c r="S12" s="177" t="s">
        <v>2483</v>
      </c>
      <c r="T12" s="177"/>
      <c r="U12" s="177"/>
      <c r="V12" s="174"/>
    </row>
    <row r="13" spans="1:22">
      <c r="A13" s="173">
        <v>12</v>
      </c>
      <c r="B13" s="177" t="s">
        <v>422</v>
      </c>
      <c r="C13" s="175" t="s">
        <v>423</v>
      </c>
      <c r="D13" s="178" t="s">
        <v>20</v>
      </c>
      <c r="E13" s="177" t="s">
        <v>2508</v>
      </c>
      <c r="F13" s="174" t="s">
        <v>2480</v>
      </c>
      <c r="G13" s="177">
        <v>2002</v>
      </c>
      <c r="H13" s="161">
        <v>34.385202900000003</v>
      </c>
      <c r="I13" s="161">
        <v>132.4552927</v>
      </c>
      <c r="J13" s="177" t="s">
        <v>49</v>
      </c>
      <c r="K13" s="174" t="s">
        <v>1577</v>
      </c>
      <c r="L13" s="177" t="s">
        <v>2509</v>
      </c>
      <c r="M13" s="177" t="s">
        <v>2510</v>
      </c>
      <c r="N13" s="177" t="s">
        <v>39</v>
      </c>
      <c r="O13" s="174" t="s">
        <v>1577</v>
      </c>
      <c r="P13" s="174"/>
      <c r="Q13" s="174"/>
      <c r="R13" s="174"/>
      <c r="S13" s="177" t="s">
        <v>2483</v>
      </c>
      <c r="T13" s="177"/>
      <c r="U13" s="177"/>
      <c r="V13" s="174"/>
    </row>
    <row r="14" spans="1:22">
      <c r="A14" s="173">
        <v>13</v>
      </c>
      <c r="B14" s="177" t="s">
        <v>422</v>
      </c>
      <c r="C14" s="175" t="s">
        <v>423</v>
      </c>
      <c r="D14" s="178" t="s">
        <v>20</v>
      </c>
      <c r="E14" s="177" t="s">
        <v>2508</v>
      </c>
      <c r="F14" s="174" t="s">
        <v>2480</v>
      </c>
      <c r="G14" s="177">
        <v>2002</v>
      </c>
      <c r="H14" s="161">
        <v>34.385202900000003</v>
      </c>
      <c r="I14" s="161">
        <v>132.4552927</v>
      </c>
      <c r="J14" s="177" t="s">
        <v>49</v>
      </c>
      <c r="K14" s="174" t="s">
        <v>1577</v>
      </c>
      <c r="L14" s="177" t="s">
        <v>2511</v>
      </c>
      <c r="M14" s="177" t="s">
        <v>2512</v>
      </c>
      <c r="N14" s="177" t="s">
        <v>29</v>
      </c>
      <c r="O14" s="174" t="s">
        <v>1577</v>
      </c>
      <c r="P14" s="177" t="s">
        <v>29</v>
      </c>
      <c r="Q14" s="178" t="s">
        <v>2487</v>
      </c>
      <c r="R14" s="178" t="s">
        <v>663</v>
      </c>
      <c r="S14" s="177" t="s">
        <v>2483</v>
      </c>
      <c r="T14" s="177"/>
      <c r="U14" s="177"/>
      <c r="V14" s="174"/>
    </row>
    <row r="15" spans="1:22">
      <c r="A15" s="173">
        <v>14</v>
      </c>
      <c r="B15" s="177" t="s">
        <v>422</v>
      </c>
      <c r="C15" s="175" t="s">
        <v>423</v>
      </c>
      <c r="D15" s="178" t="s">
        <v>20</v>
      </c>
      <c r="E15" s="177" t="s">
        <v>2513</v>
      </c>
      <c r="F15" s="174" t="s">
        <v>2480</v>
      </c>
      <c r="G15" s="177">
        <v>2001</v>
      </c>
      <c r="H15" s="161">
        <v>43.2203266</v>
      </c>
      <c r="I15" s="161">
        <v>142.86347369999999</v>
      </c>
      <c r="J15" s="177" t="s">
        <v>49</v>
      </c>
      <c r="K15" s="174" t="s">
        <v>1577</v>
      </c>
      <c r="L15" s="177" t="s">
        <v>2514</v>
      </c>
      <c r="M15" s="177" t="s">
        <v>2515</v>
      </c>
      <c r="N15" s="177" t="s">
        <v>39</v>
      </c>
      <c r="O15" s="174" t="s">
        <v>1577</v>
      </c>
      <c r="P15" s="178" t="s">
        <v>39</v>
      </c>
      <c r="Q15" s="178" t="s">
        <v>2487</v>
      </c>
      <c r="R15" s="178" t="s">
        <v>663</v>
      </c>
      <c r="S15" s="177" t="s">
        <v>2483</v>
      </c>
      <c r="T15" s="177"/>
      <c r="U15" s="177"/>
      <c r="V15" s="174"/>
    </row>
    <row r="16" spans="1:22">
      <c r="A16" s="173">
        <v>15</v>
      </c>
      <c r="B16" s="177" t="s">
        <v>422</v>
      </c>
      <c r="C16" s="175" t="s">
        <v>423</v>
      </c>
      <c r="D16" s="178" t="s">
        <v>20</v>
      </c>
      <c r="E16" s="177" t="s">
        <v>2513</v>
      </c>
      <c r="F16" s="174" t="s">
        <v>2480</v>
      </c>
      <c r="G16" s="177">
        <v>2001</v>
      </c>
      <c r="H16" s="161">
        <v>43.2203266</v>
      </c>
      <c r="I16" s="161">
        <v>142.86347369999999</v>
      </c>
      <c r="J16" s="177" t="s">
        <v>49</v>
      </c>
      <c r="K16" s="174" t="s">
        <v>1577</v>
      </c>
      <c r="L16" s="177" t="s">
        <v>2516</v>
      </c>
      <c r="M16" s="177" t="s">
        <v>2517</v>
      </c>
      <c r="N16" s="177" t="s">
        <v>39</v>
      </c>
      <c r="O16" s="174" t="s">
        <v>1577</v>
      </c>
      <c r="P16" s="174"/>
      <c r="Q16" s="174"/>
      <c r="R16" s="174"/>
      <c r="S16" s="177" t="s">
        <v>2483</v>
      </c>
      <c r="T16" s="177"/>
      <c r="U16" s="177"/>
      <c r="V16" s="174"/>
    </row>
    <row r="17" spans="1:22">
      <c r="A17" s="173">
        <v>16</v>
      </c>
      <c r="B17" s="177" t="s">
        <v>422</v>
      </c>
      <c r="C17" s="175" t="s">
        <v>423</v>
      </c>
      <c r="D17" s="178" t="s">
        <v>20</v>
      </c>
      <c r="E17" s="177" t="s">
        <v>2513</v>
      </c>
      <c r="F17" s="174" t="s">
        <v>2480</v>
      </c>
      <c r="G17" s="177">
        <v>2001</v>
      </c>
      <c r="H17" s="161">
        <v>43.2203266</v>
      </c>
      <c r="I17" s="161">
        <v>142.86347369999999</v>
      </c>
      <c r="J17" s="177" t="s">
        <v>49</v>
      </c>
      <c r="K17" s="174" t="s">
        <v>1577</v>
      </c>
      <c r="L17" s="177" t="s">
        <v>2518</v>
      </c>
      <c r="M17" s="177" t="s">
        <v>2519</v>
      </c>
      <c r="N17" s="177" t="s">
        <v>39</v>
      </c>
      <c r="O17" s="174" t="s">
        <v>1577</v>
      </c>
      <c r="P17" s="174"/>
      <c r="Q17" s="174"/>
      <c r="R17" s="174"/>
      <c r="S17" s="177" t="s">
        <v>2483</v>
      </c>
      <c r="T17" s="177"/>
      <c r="U17" s="177"/>
      <c r="V17" s="174"/>
    </row>
    <row r="18" spans="1:22">
      <c r="A18" s="173">
        <v>17</v>
      </c>
      <c r="B18" s="177" t="s">
        <v>422</v>
      </c>
      <c r="C18" s="175" t="s">
        <v>423</v>
      </c>
      <c r="D18" s="178" t="s">
        <v>20</v>
      </c>
      <c r="E18" s="177" t="s">
        <v>2513</v>
      </c>
      <c r="F18" s="174" t="s">
        <v>2480</v>
      </c>
      <c r="G18" s="177">
        <v>2002</v>
      </c>
      <c r="H18" s="161">
        <v>43.2203266</v>
      </c>
      <c r="I18" s="161">
        <v>142.86347369999999</v>
      </c>
      <c r="J18" s="177" t="s">
        <v>49</v>
      </c>
      <c r="K18" s="174" t="s">
        <v>1577</v>
      </c>
      <c r="L18" s="177" t="s">
        <v>2520</v>
      </c>
      <c r="M18" s="177" t="s">
        <v>2521</v>
      </c>
      <c r="N18" s="177" t="s">
        <v>39</v>
      </c>
      <c r="O18" s="174" t="s">
        <v>1577</v>
      </c>
      <c r="P18" s="178" t="s">
        <v>39</v>
      </c>
      <c r="Q18" s="178" t="s">
        <v>2487</v>
      </c>
      <c r="R18" s="178" t="s">
        <v>663</v>
      </c>
      <c r="S18" s="177" t="s">
        <v>2483</v>
      </c>
      <c r="T18" s="177"/>
      <c r="U18" s="177"/>
      <c r="V18" s="174"/>
    </row>
    <row r="19" spans="1:22">
      <c r="A19" s="173">
        <v>18</v>
      </c>
      <c r="B19" s="177" t="s">
        <v>422</v>
      </c>
      <c r="C19" s="175" t="s">
        <v>423</v>
      </c>
      <c r="D19" s="178" t="s">
        <v>20</v>
      </c>
      <c r="E19" s="177" t="s">
        <v>2513</v>
      </c>
      <c r="F19" s="174" t="s">
        <v>2480</v>
      </c>
      <c r="G19" s="177">
        <v>2002</v>
      </c>
      <c r="H19" s="161">
        <v>43.2203266</v>
      </c>
      <c r="I19" s="161">
        <v>142.86347369999999</v>
      </c>
      <c r="J19" s="177" t="s">
        <v>49</v>
      </c>
      <c r="K19" s="174" t="s">
        <v>1577</v>
      </c>
      <c r="L19" s="177" t="s">
        <v>2522</v>
      </c>
      <c r="M19" s="177" t="s">
        <v>2523</v>
      </c>
      <c r="N19" s="177" t="s">
        <v>29</v>
      </c>
      <c r="O19" s="174" t="s">
        <v>1577</v>
      </c>
      <c r="P19" s="177" t="s">
        <v>29</v>
      </c>
      <c r="Q19" s="178" t="s">
        <v>2487</v>
      </c>
      <c r="R19" s="178" t="s">
        <v>663</v>
      </c>
      <c r="S19" s="177" t="s">
        <v>2483</v>
      </c>
      <c r="T19" s="177"/>
      <c r="U19" s="177"/>
      <c r="V19" s="174"/>
    </row>
    <row r="20" spans="1:22">
      <c r="A20" s="173">
        <v>19</v>
      </c>
      <c r="B20" s="177" t="s">
        <v>422</v>
      </c>
      <c r="C20" s="175" t="s">
        <v>423</v>
      </c>
      <c r="D20" s="178" t="s">
        <v>20</v>
      </c>
      <c r="E20" s="177" t="s">
        <v>2513</v>
      </c>
      <c r="F20" s="174" t="s">
        <v>2480</v>
      </c>
      <c r="G20" s="177">
        <v>2002</v>
      </c>
      <c r="H20" s="161">
        <v>43.2203266</v>
      </c>
      <c r="I20" s="161">
        <v>142.86347369999999</v>
      </c>
      <c r="J20" s="177" t="s">
        <v>49</v>
      </c>
      <c r="K20" s="174" t="s">
        <v>1577</v>
      </c>
      <c r="L20" s="177" t="s">
        <v>2524</v>
      </c>
      <c r="M20" s="177" t="s">
        <v>2525</v>
      </c>
      <c r="N20" s="177" t="s">
        <v>39</v>
      </c>
      <c r="O20" s="174" t="s">
        <v>1577</v>
      </c>
      <c r="P20" s="174"/>
      <c r="Q20" s="174"/>
      <c r="R20" s="174"/>
      <c r="S20" s="177" t="s">
        <v>2483</v>
      </c>
      <c r="T20" s="177"/>
      <c r="U20" s="177"/>
      <c r="V20" s="174"/>
    </row>
    <row r="21" spans="1:22">
      <c r="A21" s="173">
        <v>20</v>
      </c>
      <c r="B21" s="177" t="s">
        <v>422</v>
      </c>
      <c r="C21" s="175" t="s">
        <v>423</v>
      </c>
      <c r="D21" s="178" t="s">
        <v>20</v>
      </c>
      <c r="E21" s="177" t="s">
        <v>2513</v>
      </c>
      <c r="F21" s="174" t="s">
        <v>2480</v>
      </c>
      <c r="G21" s="177">
        <v>2002</v>
      </c>
      <c r="H21" s="161">
        <v>43.2203266</v>
      </c>
      <c r="I21" s="161">
        <v>142.86347369999999</v>
      </c>
      <c r="J21" s="177" t="s">
        <v>49</v>
      </c>
      <c r="K21" s="174" t="s">
        <v>1577</v>
      </c>
      <c r="L21" s="177">
        <v>201224</v>
      </c>
      <c r="M21" s="177" t="s">
        <v>2526</v>
      </c>
      <c r="N21" s="177" t="s">
        <v>39</v>
      </c>
      <c r="O21" s="174" t="s">
        <v>1577</v>
      </c>
      <c r="P21" s="174"/>
      <c r="Q21" s="174"/>
      <c r="R21" s="174"/>
      <c r="S21" s="177" t="s">
        <v>2483</v>
      </c>
      <c r="T21" s="177"/>
      <c r="U21" s="177"/>
      <c r="V21" s="174"/>
    </row>
    <row r="22" spans="1:22">
      <c r="A22" s="173">
        <v>21</v>
      </c>
      <c r="B22" s="177" t="s">
        <v>422</v>
      </c>
      <c r="C22" s="175" t="s">
        <v>423</v>
      </c>
      <c r="D22" s="178" t="s">
        <v>20</v>
      </c>
      <c r="E22" s="177" t="s">
        <v>2513</v>
      </c>
      <c r="F22" s="174" t="s">
        <v>2480</v>
      </c>
      <c r="G22" s="177">
        <v>2003</v>
      </c>
      <c r="H22" s="161">
        <v>43.2203266</v>
      </c>
      <c r="I22" s="161">
        <v>142.86347369999999</v>
      </c>
      <c r="J22" s="177" t="s">
        <v>49</v>
      </c>
      <c r="K22" s="174" t="s">
        <v>1577</v>
      </c>
      <c r="L22" s="177" t="s">
        <v>2527</v>
      </c>
      <c r="M22" s="177" t="s">
        <v>2528</v>
      </c>
      <c r="N22" s="177" t="s">
        <v>39</v>
      </c>
      <c r="O22" s="174" t="s">
        <v>1577</v>
      </c>
      <c r="P22" s="174"/>
      <c r="Q22" s="174"/>
      <c r="R22" s="174"/>
      <c r="S22" s="177" t="s">
        <v>2483</v>
      </c>
      <c r="T22" s="177"/>
      <c r="U22" s="177"/>
      <c r="V22" s="174"/>
    </row>
    <row r="23" spans="1:22">
      <c r="A23" s="173">
        <v>22</v>
      </c>
      <c r="B23" s="177" t="s">
        <v>422</v>
      </c>
      <c r="C23" s="175" t="s">
        <v>423</v>
      </c>
      <c r="D23" s="178" t="s">
        <v>20</v>
      </c>
      <c r="E23" s="177" t="s">
        <v>2513</v>
      </c>
      <c r="F23" s="174" t="s">
        <v>2480</v>
      </c>
      <c r="G23" s="177">
        <v>2003</v>
      </c>
      <c r="H23" s="161">
        <v>43.2203266</v>
      </c>
      <c r="I23" s="161">
        <v>142.86347369999999</v>
      </c>
      <c r="J23" s="177" t="s">
        <v>49</v>
      </c>
      <c r="K23" s="174" t="s">
        <v>1577</v>
      </c>
      <c r="L23" s="177">
        <v>301201</v>
      </c>
      <c r="M23" s="177" t="s">
        <v>2529</v>
      </c>
      <c r="N23" s="177" t="s">
        <v>39</v>
      </c>
      <c r="O23" s="174" t="s">
        <v>1577</v>
      </c>
      <c r="P23" s="174"/>
      <c r="Q23" s="174"/>
      <c r="R23" s="174"/>
      <c r="S23" s="177" t="s">
        <v>2483</v>
      </c>
      <c r="T23" s="177"/>
      <c r="U23" s="177"/>
      <c r="V23" s="174"/>
    </row>
    <row r="24" spans="1:22">
      <c r="A24" s="173">
        <v>23</v>
      </c>
      <c r="B24" s="177" t="s">
        <v>422</v>
      </c>
      <c r="C24" s="175" t="s">
        <v>423</v>
      </c>
      <c r="D24" s="178" t="s">
        <v>20</v>
      </c>
      <c r="E24" s="177" t="s">
        <v>2513</v>
      </c>
      <c r="F24" s="174" t="s">
        <v>2480</v>
      </c>
      <c r="G24" s="177">
        <v>2003</v>
      </c>
      <c r="H24" s="161">
        <v>43.2203266</v>
      </c>
      <c r="I24" s="161">
        <v>142.86347369999999</v>
      </c>
      <c r="J24" s="177" t="s">
        <v>49</v>
      </c>
      <c r="K24" s="174" t="s">
        <v>1577</v>
      </c>
      <c r="L24" s="177" t="s">
        <v>2530</v>
      </c>
      <c r="M24" s="177" t="s">
        <v>2531</v>
      </c>
      <c r="N24" s="177" t="s">
        <v>39</v>
      </c>
      <c r="O24" s="174" t="s">
        <v>1577</v>
      </c>
      <c r="P24" s="174"/>
      <c r="Q24" s="174"/>
      <c r="R24" s="174"/>
      <c r="S24" s="177" t="s">
        <v>2483</v>
      </c>
      <c r="T24" s="177"/>
      <c r="U24" s="177"/>
      <c r="V24" s="174"/>
    </row>
    <row r="25" spans="1:22">
      <c r="A25" s="173">
        <v>24</v>
      </c>
      <c r="B25" s="177" t="s">
        <v>422</v>
      </c>
      <c r="C25" s="175" t="s">
        <v>423</v>
      </c>
      <c r="D25" s="178" t="s">
        <v>20</v>
      </c>
      <c r="E25" s="177" t="s">
        <v>2513</v>
      </c>
      <c r="F25" s="174" t="s">
        <v>2480</v>
      </c>
      <c r="G25" s="177">
        <v>2003</v>
      </c>
      <c r="H25" s="161">
        <v>43.2203266</v>
      </c>
      <c r="I25" s="161">
        <v>142.86347369999999</v>
      </c>
      <c r="J25" s="177" t="s">
        <v>49</v>
      </c>
      <c r="K25" s="174" t="s">
        <v>1577</v>
      </c>
      <c r="L25" s="177" t="s">
        <v>2532</v>
      </c>
      <c r="M25" s="177" t="s">
        <v>2533</v>
      </c>
      <c r="N25" s="177" t="s">
        <v>39</v>
      </c>
      <c r="O25" s="174" t="s">
        <v>1577</v>
      </c>
      <c r="P25" s="174"/>
      <c r="Q25" s="174"/>
      <c r="R25" s="174"/>
      <c r="S25" s="177" t="s">
        <v>2483</v>
      </c>
      <c r="T25" s="177"/>
      <c r="U25" s="177"/>
      <c r="V25" s="174"/>
    </row>
    <row r="26" spans="1:22">
      <c r="A26" s="173">
        <v>25</v>
      </c>
      <c r="B26" s="177" t="s">
        <v>422</v>
      </c>
      <c r="C26" s="175" t="s">
        <v>423</v>
      </c>
      <c r="D26" s="178" t="s">
        <v>20</v>
      </c>
      <c r="E26" s="177" t="s">
        <v>2513</v>
      </c>
      <c r="F26" s="174" t="s">
        <v>2480</v>
      </c>
      <c r="G26" s="177">
        <v>2003</v>
      </c>
      <c r="H26" s="161">
        <v>43.2203266</v>
      </c>
      <c r="I26" s="161">
        <v>142.86347369999999</v>
      </c>
      <c r="J26" s="177" t="s">
        <v>49</v>
      </c>
      <c r="K26" s="174" t="s">
        <v>1577</v>
      </c>
      <c r="L26" s="177" t="s">
        <v>2534</v>
      </c>
      <c r="M26" s="177" t="s">
        <v>2535</v>
      </c>
      <c r="N26" s="177" t="s">
        <v>29</v>
      </c>
      <c r="O26" s="174" t="s">
        <v>1577</v>
      </c>
      <c r="P26" s="174"/>
      <c r="Q26" s="174"/>
      <c r="R26" s="174"/>
      <c r="S26" s="177" t="s">
        <v>2483</v>
      </c>
      <c r="T26" s="177"/>
      <c r="U26" s="177"/>
      <c r="V26" s="174"/>
    </row>
    <row r="27" spans="1:22">
      <c r="A27" s="173">
        <v>26</v>
      </c>
      <c r="B27" s="177" t="s">
        <v>422</v>
      </c>
      <c r="C27" s="175" t="s">
        <v>423</v>
      </c>
      <c r="D27" s="178" t="s">
        <v>20</v>
      </c>
      <c r="E27" s="177" t="s">
        <v>2513</v>
      </c>
      <c r="F27" s="174" t="s">
        <v>2480</v>
      </c>
      <c r="G27" s="177">
        <v>2003</v>
      </c>
      <c r="H27" s="161">
        <v>43.2203266</v>
      </c>
      <c r="I27" s="161">
        <v>142.86347369999999</v>
      </c>
      <c r="J27" s="177" t="s">
        <v>49</v>
      </c>
      <c r="K27" s="174" t="s">
        <v>1577</v>
      </c>
      <c r="L27" s="177" t="s">
        <v>2536</v>
      </c>
      <c r="M27" s="177" t="s">
        <v>2537</v>
      </c>
      <c r="N27" s="177" t="s">
        <v>29</v>
      </c>
      <c r="O27" s="174" t="s">
        <v>1577</v>
      </c>
      <c r="P27" s="174"/>
      <c r="Q27" s="174"/>
      <c r="R27" s="174"/>
      <c r="S27" s="177" t="s">
        <v>2483</v>
      </c>
      <c r="T27" s="177"/>
      <c r="U27" s="177"/>
      <c r="V27" s="174"/>
    </row>
    <row r="28" spans="1:22">
      <c r="A28" s="173">
        <v>27</v>
      </c>
      <c r="B28" s="177" t="s">
        <v>422</v>
      </c>
      <c r="C28" s="175" t="s">
        <v>423</v>
      </c>
      <c r="D28" s="178" t="s">
        <v>20</v>
      </c>
      <c r="E28" s="177" t="s">
        <v>2513</v>
      </c>
      <c r="F28" s="174" t="s">
        <v>2480</v>
      </c>
      <c r="G28" s="177">
        <v>2003</v>
      </c>
      <c r="H28" s="161">
        <v>43.2203266</v>
      </c>
      <c r="I28" s="161">
        <v>142.86347369999999</v>
      </c>
      <c r="J28" s="177" t="s">
        <v>49</v>
      </c>
      <c r="K28" s="174" t="s">
        <v>1577</v>
      </c>
      <c r="L28" s="177" t="s">
        <v>2538</v>
      </c>
      <c r="M28" s="177" t="s">
        <v>2539</v>
      </c>
      <c r="N28" s="177" t="s">
        <v>39</v>
      </c>
      <c r="O28" s="174" t="s">
        <v>1577</v>
      </c>
      <c r="P28" s="174"/>
      <c r="Q28" s="174"/>
      <c r="R28" s="174"/>
      <c r="S28" s="177" t="s">
        <v>2483</v>
      </c>
      <c r="T28" s="177"/>
      <c r="U28" s="177"/>
      <c r="V28" s="174"/>
    </row>
    <row r="29" spans="1:22">
      <c r="A29" s="173">
        <v>28</v>
      </c>
      <c r="B29" s="177" t="s">
        <v>422</v>
      </c>
      <c r="C29" s="175" t="s">
        <v>423</v>
      </c>
      <c r="D29" s="178" t="s">
        <v>20</v>
      </c>
      <c r="E29" s="177" t="s">
        <v>2513</v>
      </c>
      <c r="F29" s="174" t="s">
        <v>2480</v>
      </c>
      <c r="G29" s="177">
        <v>2004</v>
      </c>
      <c r="H29" s="161">
        <v>43.2203266</v>
      </c>
      <c r="I29" s="161">
        <v>142.86347369999999</v>
      </c>
      <c r="J29" s="177" t="s">
        <v>49</v>
      </c>
      <c r="K29" s="174" t="s">
        <v>1577</v>
      </c>
      <c r="L29" s="177" t="s">
        <v>2540</v>
      </c>
      <c r="M29" s="177" t="s">
        <v>2541</v>
      </c>
      <c r="N29" s="177" t="s">
        <v>39</v>
      </c>
      <c r="O29" s="174" t="s">
        <v>1577</v>
      </c>
      <c r="P29" s="174"/>
      <c r="Q29" s="174"/>
      <c r="R29" s="174"/>
      <c r="S29" s="177" t="s">
        <v>2483</v>
      </c>
      <c r="T29" s="177"/>
      <c r="U29" s="177"/>
      <c r="V29" s="174"/>
    </row>
    <row r="30" spans="1:22">
      <c r="A30" s="173">
        <v>29</v>
      </c>
      <c r="B30" s="177" t="s">
        <v>422</v>
      </c>
      <c r="C30" s="175" t="s">
        <v>423</v>
      </c>
      <c r="D30" s="178" t="s">
        <v>20</v>
      </c>
      <c r="E30" s="177" t="s">
        <v>2513</v>
      </c>
      <c r="F30" s="174" t="s">
        <v>2480</v>
      </c>
      <c r="G30" s="177">
        <v>2004</v>
      </c>
      <c r="H30" s="161">
        <v>43.2203266</v>
      </c>
      <c r="I30" s="161">
        <v>142.86347369999999</v>
      </c>
      <c r="J30" s="177" t="s">
        <v>49</v>
      </c>
      <c r="K30" s="174" t="s">
        <v>1577</v>
      </c>
      <c r="L30" s="177" t="s">
        <v>2542</v>
      </c>
      <c r="M30" s="177" t="s">
        <v>2543</v>
      </c>
      <c r="N30" s="177" t="s">
        <v>39</v>
      </c>
      <c r="O30" s="174" t="s">
        <v>1577</v>
      </c>
      <c r="P30" s="174"/>
      <c r="Q30" s="174"/>
      <c r="R30" s="174"/>
      <c r="S30" s="177" t="s">
        <v>2483</v>
      </c>
      <c r="T30" s="177"/>
      <c r="U30" s="177"/>
      <c r="V30" s="174"/>
    </row>
    <row r="31" spans="1:22">
      <c r="A31" s="173">
        <v>30</v>
      </c>
      <c r="B31" s="177" t="s">
        <v>422</v>
      </c>
      <c r="C31" s="175" t="s">
        <v>423</v>
      </c>
      <c r="D31" s="178" t="s">
        <v>20</v>
      </c>
      <c r="E31" s="177" t="s">
        <v>2544</v>
      </c>
      <c r="F31" s="174" t="s">
        <v>2480</v>
      </c>
      <c r="G31" s="177">
        <v>2002</v>
      </c>
      <c r="H31" s="161">
        <v>36.341811200000002</v>
      </c>
      <c r="I31" s="161">
        <v>140.44679350000001</v>
      </c>
      <c r="J31" s="177" t="s">
        <v>49</v>
      </c>
      <c r="K31" s="174" t="s">
        <v>1577</v>
      </c>
      <c r="L31" s="177" t="s">
        <v>2545</v>
      </c>
      <c r="M31" s="177" t="s">
        <v>2546</v>
      </c>
      <c r="N31" s="177" t="s">
        <v>39</v>
      </c>
      <c r="O31" s="174" t="s">
        <v>1577</v>
      </c>
      <c r="P31" s="174"/>
      <c r="Q31" s="174"/>
      <c r="R31" s="174"/>
      <c r="S31" s="177" t="s">
        <v>2483</v>
      </c>
      <c r="T31" s="177"/>
      <c r="U31" s="177"/>
      <c r="V31" s="174"/>
    </row>
    <row r="32" spans="1:22">
      <c r="A32" s="173">
        <v>31</v>
      </c>
      <c r="B32" s="177" t="s">
        <v>422</v>
      </c>
      <c r="C32" s="175" t="s">
        <v>423</v>
      </c>
      <c r="D32" s="178" t="s">
        <v>20</v>
      </c>
      <c r="E32" s="177" t="s">
        <v>2547</v>
      </c>
      <c r="F32" s="174" t="s">
        <v>2480</v>
      </c>
      <c r="G32" s="177">
        <v>2004</v>
      </c>
      <c r="H32" s="161">
        <v>39.703619400000001</v>
      </c>
      <c r="I32" s="161">
        <v>141.1526839</v>
      </c>
      <c r="J32" s="177" t="s">
        <v>49</v>
      </c>
      <c r="K32" s="174" t="s">
        <v>1577</v>
      </c>
      <c r="L32" s="177" t="s">
        <v>2548</v>
      </c>
      <c r="M32" s="177" t="s">
        <v>2549</v>
      </c>
      <c r="N32" s="177" t="s">
        <v>29</v>
      </c>
      <c r="O32" s="174" t="s">
        <v>1577</v>
      </c>
      <c r="P32" s="174"/>
      <c r="Q32" s="174"/>
      <c r="R32" s="174"/>
      <c r="S32" s="177" t="s">
        <v>2483</v>
      </c>
      <c r="T32" s="177"/>
      <c r="U32" s="177"/>
      <c r="V32" s="178" t="s">
        <v>2550</v>
      </c>
    </row>
    <row r="33" spans="1:22">
      <c r="A33" s="173">
        <v>32</v>
      </c>
      <c r="B33" s="177" t="s">
        <v>422</v>
      </c>
      <c r="C33" s="175" t="s">
        <v>423</v>
      </c>
      <c r="D33" s="178" t="s">
        <v>20</v>
      </c>
      <c r="E33" s="177" t="s">
        <v>2547</v>
      </c>
      <c r="F33" s="174" t="s">
        <v>2480</v>
      </c>
      <c r="G33" s="177">
        <v>2004</v>
      </c>
      <c r="H33" s="161">
        <v>39.703619400000001</v>
      </c>
      <c r="I33" s="161">
        <v>141.1526839</v>
      </c>
      <c r="J33" s="177" t="s">
        <v>49</v>
      </c>
      <c r="K33" s="174" t="s">
        <v>1577</v>
      </c>
      <c r="L33" s="177" t="s">
        <v>2551</v>
      </c>
      <c r="M33" s="177" t="s">
        <v>2552</v>
      </c>
      <c r="N33" s="177" t="s">
        <v>39</v>
      </c>
      <c r="O33" s="174" t="s">
        <v>1577</v>
      </c>
      <c r="P33" s="174"/>
      <c r="Q33" s="174"/>
      <c r="R33" s="174"/>
      <c r="S33" s="177" t="s">
        <v>2483</v>
      </c>
      <c r="T33" s="177"/>
      <c r="U33" s="177"/>
      <c r="V33" s="174"/>
    </row>
    <row r="34" spans="1:22">
      <c r="A34" s="173">
        <v>33</v>
      </c>
      <c r="B34" s="177" t="s">
        <v>422</v>
      </c>
      <c r="C34" s="175" t="s">
        <v>423</v>
      </c>
      <c r="D34" s="178" t="s">
        <v>20</v>
      </c>
      <c r="E34" s="177" t="s">
        <v>2547</v>
      </c>
      <c r="F34" s="174" t="s">
        <v>2480</v>
      </c>
      <c r="G34" s="177">
        <v>2004</v>
      </c>
      <c r="H34" s="161">
        <v>39.703619400000001</v>
      </c>
      <c r="I34" s="161">
        <v>141.1526839</v>
      </c>
      <c r="J34" s="177" t="s">
        <v>49</v>
      </c>
      <c r="K34" s="174" t="s">
        <v>1577</v>
      </c>
      <c r="L34" s="177" t="s">
        <v>2553</v>
      </c>
      <c r="M34" s="177" t="s">
        <v>2554</v>
      </c>
      <c r="N34" s="177" t="s">
        <v>39</v>
      </c>
      <c r="O34" s="174" t="s">
        <v>1577</v>
      </c>
      <c r="P34" s="174"/>
      <c r="Q34" s="174"/>
      <c r="R34" s="174"/>
      <c r="S34" s="177" t="s">
        <v>2483</v>
      </c>
      <c r="T34" s="177"/>
      <c r="U34" s="177"/>
      <c r="V34" s="174"/>
    </row>
    <row r="35" spans="1:22">
      <c r="A35" s="173">
        <v>34</v>
      </c>
      <c r="B35" s="177" t="s">
        <v>422</v>
      </c>
      <c r="C35" s="175" t="s">
        <v>423</v>
      </c>
      <c r="D35" s="178" t="s">
        <v>20</v>
      </c>
      <c r="E35" s="177" t="s">
        <v>2547</v>
      </c>
      <c r="F35" s="174" t="s">
        <v>2480</v>
      </c>
      <c r="G35" s="177">
        <v>2004</v>
      </c>
      <c r="H35" s="161">
        <v>39.703619400000001</v>
      </c>
      <c r="I35" s="161">
        <v>141.1526839</v>
      </c>
      <c r="J35" s="177" t="s">
        <v>49</v>
      </c>
      <c r="K35" s="174" t="s">
        <v>1577</v>
      </c>
      <c r="L35" s="177" t="s">
        <v>2555</v>
      </c>
      <c r="M35" s="177" t="s">
        <v>2556</v>
      </c>
      <c r="N35" s="177" t="s">
        <v>39</v>
      </c>
      <c r="O35" s="174" t="s">
        <v>1577</v>
      </c>
      <c r="P35" s="174"/>
      <c r="Q35" s="174"/>
      <c r="R35" s="174"/>
      <c r="S35" s="177" t="s">
        <v>2483</v>
      </c>
      <c r="T35" s="177"/>
      <c r="U35" s="177"/>
      <c r="V35" s="174"/>
    </row>
    <row r="36" spans="1:22">
      <c r="A36" s="173">
        <v>35</v>
      </c>
      <c r="B36" s="177" t="s">
        <v>422</v>
      </c>
      <c r="C36" s="175" t="s">
        <v>423</v>
      </c>
      <c r="D36" s="178" t="s">
        <v>20</v>
      </c>
      <c r="E36" s="177" t="s">
        <v>2547</v>
      </c>
      <c r="F36" s="174" t="s">
        <v>2480</v>
      </c>
      <c r="G36" s="177">
        <v>2004</v>
      </c>
      <c r="H36" s="161">
        <v>39.703619400000001</v>
      </c>
      <c r="I36" s="161">
        <v>141.1526839</v>
      </c>
      <c r="J36" s="177" t="s">
        <v>49</v>
      </c>
      <c r="K36" s="174" t="s">
        <v>1577</v>
      </c>
      <c r="L36" s="177" t="s">
        <v>2557</v>
      </c>
      <c r="M36" s="177" t="s">
        <v>2558</v>
      </c>
      <c r="N36" s="177" t="s">
        <v>39</v>
      </c>
      <c r="O36" s="174" t="s">
        <v>1577</v>
      </c>
      <c r="P36" s="174"/>
      <c r="Q36" s="174"/>
      <c r="R36" s="174"/>
      <c r="S36" s="177" t="s">
        <v>2483</v>
      </c>
      <c r="T36" s="177"/>
      <c r="U36" s="177"/>
      <c r="V36" s="178" t="s">
        <v>2559</v>
      </c>
    </row>
    <row r="37" spans="1:22">
      <c r="A37" s="173">
        <v>36</v>
      </c>
      <c r="B37" s="177" t="s">
        <v>422</v>
      </c>
      <c r="C37" s="175" t="s">
        <v>423</v>
      </c>
      <c r="D37" s="178" t="s">
        <v>20</v>
      </c>
      <c r="E37" s="177" t="s">
        <v>2547</v>
      </c>
      <c r="F37" s="174" t="s">
        <v>2480</v>
      </c>
      <c r="G37" s="177">
        <v>2004</v>
      </c>
      <c r="H37" s="161">
        <v>39.703619400000001</v>
      </c>
      <c r="I37" s="161">
        <v>141.1526839</v>
      </c>
      <c r="J37" s="177" t="s">
        <v>49</v>
      </c>
      <c r="K37" s="174" t="s">
        <v>1577</v>
      </c>
      <c r="L37" s="177" t="s">
        <v>2560</v>
      </c>
      <c r="M37" s="177" t="s">
        <v>2561</v>
      </c>
      <c r="N37" s="177" t="s">
        <v>39</v>
      </c>
      <c r="O37" s="174" t="s">
        <v>1577</v>
      </c>
      <c r="P37" s="174"/>
      <c r="Q37" s="174"/>
      <c r="R37" s="174"/>
      <c r="S37" s="177" t="s">
        <v>2483</v>
      </c>
      <c r="T37" s="177"/>
      <c r="U37" s="177"/>
      <c r="V37" s="174"/>
    </row>
    <row r="38" spans="1:22">
      <c r="A38" s="173">
        <v>37</v>
      </c>
      <c r="B38" s="177" t="s">
        <v>422</v>
      </c>
      <c r="C38" s="175" t="s">
        <v>423</v>
      </c>
      <c r="D38" s="178" t="s">
        <v>20</v>
      </c>
      <c r="E38" s="177" t="s">
        <v>2547</v>
      </c>
      <c r="F38" s="174" t="s">
        <v>2480</v>
      </c>
      <c r="G38" s="177">
        <v>2004</v>
      </c>
      <c r="H38" s="161">
        <v>39.703619400000001</v>
      </c>
      <c r="I38" s="161">
        <v>141.1526839</v>
      </c>
      <c r="J38" s="177" t="s">
        <v>49</v>
      </c>
      <c r="K38" s="174" t="s">
        <v>1577</v>
      </c>
      <c r="L38" s="177" t="s">
        <v>2562</v>
      </c>
      <c r="M38" s="177" t="s">
        <v>2563</v>
      </c>
      <c r="N38" s="177" t="s">
        <v>29</v>
      </c>
      <c r="O38" s="174" t="s">
        <v>1577</v>
      </c>
      <c r="P38" s="174"/>
      <c r="Q38" s="174"/>
      <c r="R38" s="174"/>
      <c r="S38" s="177" t="s">
        <v>2483</v>
      </c>
      <c r="T38" s="177"/>
      <c r="U38" s="177"/>
      <c r="V38" s="174"/>
    </row>
    <row r="39" spans="1:22">
      <c r="A39" s="173">
        <v>38</v>
      </c>
      <c r="B39" s="177" t="s">
        <v>422</v>
      </c>
      <c r="C39" s="175" t="s">
        <v>423</v>
      </c>
      <c r="D39" s="178" t="s">
        <v>20</v>
      </c>
      <c r="E39" s="177" t="s">
        <v>2564</v>
      </c>
      <c r="F39" s="174" t="s">
        <v>2480</v>
      </c>
      <c r="G39" s="177">
        <v>2003</v>
      </c>
      <c r="H39" s="161">
        <v>38.268837300000001</v>
      </c>
      <c r="I39" s="161">
        <v>140.87209999999999</v>
      </c>
      <c r="J39" s="177" t="s">
        <v>49</v>
      </c>
      <c r="K39" s="174" t="s">
        <v>1577</v>
      </c>
      <c r="L39" s="177" t="s">
        <v>2565</v>
      </c>
      <c r="M39" s="177" t="s">
        <v>2566</v>
      </c>
      <c r="N39" s="177" t="s">
        <v>39</v>
      </c>
      <c r="O39" s="174" t="s">
        <v>1577</v>
      </c>
      <c r="P39" s="174"/>
      <c r="Q39" s="174"/>
      <c r="R39" s="174"/>
      <c r="S39" s="177" t="s">
        <v>2483</v>
      </c>
      <c r="T39" s="177"/>
      <c r="U39" s="177"/>
      <c r="V39" s="174"/>
    </row>
    <row r="40" spans="1:22">
      <c r="A40" s="173">
        <v>39</v>
      </c>
      <c r="B40" s="177" t="s">
        <v>422</v>
      </c>
      <c r="C40" s="175" t="s">
        <v>423</v>
      </c>
      <c r="D40" s="178" t="s">
        <v>20</v>
      </c>
      <c r="E40" s="177" t="s">
        <v>2564</v>
      </c>
      <c r="F40" s="174" t="s">
        <v>2480</v>
      </c>
      <c r="G40" s="177">
        <v>2003</v>
      </c>
      <c r="H40" s="161">
        <v>38.268837300000001</v>
      </c>
      <c r="I40" s="161">
        <v>140.87209999999999</v>
      </c>
      <c r="J40" s="177" t="s">
        <v>49</v>
      </c>
      <c r="K40" s="174" t="s">
        <v>1577</v>
      </c>
      <c r="L40" s="177" t="s">
        <v>2567</v>
      </c>
      <c r="M40" s="177" t="s">
        <v>2568</v>
      </c>
      <c r="N40" s="177" t="s">
        <v>39</v>
      </c>
      <c r="O40" s="174" t="s">
        <v>1577</v>
      </c>
      <c r="P40" s="174"/>
      <c r="Q40" s="174"/>
      <c r="R40" s="174"/>
      <c r="S40" s="177" t="s">
        <v>2483</v>
      </c>
      <c r="T40" s="177"/>
      <c r="U40" s="177"/>
      <c r="V40" s="174"/>
    </row>
    <row r="41" spans="1:22">
      <c r="A41" s="173">
        <v>40</v>
      </c>
      <c r="B41" s="177" t="s">
        <v>422</v>
      </c>
      <c r="C41" s="175" t="s">
        <v>423</v>
      </c>
      <c r="D41" s="178" t="s">
        <v>20</v>
      </c>
      <c r="E41" s="177" t="s">
        <v>2564</v>
      </c>
      <c r="F41" s="174" t="s">
        <v>2480</v>
      </c>
      <c r="G41" s="177">
        <v>2003</v>
      </c>
      <c r="H41" s="161">
        <v>38.268837300000001</v>
      </c>
      <c r="I41" s="161">
        <v>140.87209999999999</v>
      </c>
      <c r="J41" s="177" t="s">
        <v>49</v>
      </c>
      <c r="K41" s="174" t="s">
        <v>1577</v>
      </c>
      <c r="L41" s="177" t="s">
        <v>2569</v>
      </c>
      <c r="M41" s="177" t="s">
        <v>2570</v>
      </c>
      <c r="N41" s="177" t="s">
        <v>39</v>
      </c>
      <c r="O41" s="174" t="s">
        <v>1577</v>
      </c>
      <c r="P41" s="174"/>
      <c r="Q41" s="174"/>
      <c r="R41" s="174"/>
      <c r="S41" s="177" t="s">
        <v>2483</v>
      </c>
      <c r="T41" s="177"/>
      <c r="U41" s="177"/>
      <c r="V41" s="174"/>
    </row>
    <row r="42" spans="1:22">
      <c r="A42" s="173">
        <v>41</v>
      </c>
      <c r="B42" s="177" t="s">
        <v>422</v>
      </c>
      <c r="C42" s="175" t="s">
        <v>423</v>
      </c>
      <c r="D42" s="178" t="s">
        <v>20</v>
      </c>
      <c r="E42" s="177" t="s">
        <v>2571</v>
      </c>
      <c r="F42" s="174" t="s">
        <v>2480</v>
      </c>
      <c r="G42" s="177">
        <v>2003</v>
      </c>
      <c r="H42" s="161">
        <v>36.648582900000001</v>
      </c>
      <c r="I42" s="161">
        <v>138.19477090000001</v>
      </c>
      <c r="J42" s="177" t="s">
        <v>49</v>
      </c>
      <c r="K42" s="174" t="s">
        <v>1577</v>
      </c>
      <c r="L42" s="177" t="s">
        <v>2572</v>
      </c>
      <c r="M42" s="177" t="s">
        <v>2573</v>
      </c>
      <c r="N42" s="177" t="s">
        <v>29</v>
      </c>
      <c r="O42" s="174" t="s">
        <v>1577</v>
      </c>
      <c r="P42" s="174"/>
      <c r="Q42" s="174"/>
      <c r="R42" s="174"/>
      <c r="S42" s="177" t="s">
        <v>2483</v>
      </c>
      <c r="T42" s="177"/>
      <c r="U42" s="177"/>
      <c r="V42" s="174"/>
    </row>
    <row r="43" spans="1:22">
      <c r="A43" s="173">
        <v>42</v>
      </c>
      <c r="B43" s="177" t="s">
        <v>422</v>
      </c>
      <c r="C43" s="175" t="s">
        <v>423</v>
      </c>
      <c r="D43" s="178" t="s">
        <v>20</v>
      </c>
      <c r="E43" s="177" t="s">
        <v>2571</v>
      </c>
      <c r="F43" s="174" t="s">
        <v>2480</v>
      </c>
      <c r="G43" s="177">
        <v>2003</v>
      </c>
      <c r="H43" s="161">
        <v>36.648582900000001</v>
      </c>
      <c r="I43" s="161">
        <v>138.19477090000001</v>
      </c>
      <c r="J43" s="177" t="s">
        <v>49</v>
      </c>
      <c r="K43" s="174" t="s">
        <v>1577</v>
      </c>
      <c r="L43" s="177" t="s">
        <v>2574</v>
      </c>
      <c r="M43" s="177" t="s">
        <v>2575</v>
      </c>
      <c r="N43" s="177" t="s">
        <v>39</v>
      </c>
      <c r="O43" s="174" t="s">
        <v>1577</v>
      </c>
      <c r="P43" s="174"/>
      <c r="Q43" s="174"/>
      <c r="R43" s="174"/>
      <c r="S43" s="177" t="s">
        <v>2483</v>
      </c>
      <c r="T43" s="177"/>
      <c r="U43" s="177"/>
      <c r="V43" s="174"/>
    </row>
    <row r="44" spans="1:22">
      <c r="A44" s="173">
        <v>43</v>
      </c>
      <c r="B44" s="177" t="s">
        <v>422</v>
      </c>
      <c r="C44" s="175" t="s">
        <v>423</v>
      </c>
      <c r="D44" s="178" t="s">
        <v>20</v>
      </c>
      <c r="E44" s="177" t="s">
        <v>2571</v>
      </c>
      <c r="F44" s="174" t="s">
        <v>2480</v>
      </c>
      <c r="G44" s="177">
        <v>2003</v>
      </c>
      <c r="H44" s="161">
        <v>36.648582900000001</v>
      </c>
      <c r="I44" s="161">
        <v>138.19477090000001</v>
      </c>
      <c r="J44" s="177" t="s">
        <v>49</v>
      </c>
      <c r="K44" s="174" t="s">
        <v>1577</v>
      </c>
      <c r="L44" s="177" t="s">
        <v>2576</v>
      </c>
      <c r="M44" s="177" t="s">
        <v>2577</v>
      </c>
      <c r="N44" s="177" t="s">
        <v>29</v>
      </c>
      <c r="O44" s="174" t="s">
        <v>1577</v>
      </c>
      <c r="P44" s="174"/>
      <c r="Q44" s="174"/>
      <c r="R44" s="174"/>
      <c r="S44" s="177" t="s">
        <v>2483</v>
      </c>
      <c r="T44" s="177"/>
      <c r="U44" s="177"/>
      <c r="V44" s="174"/>
    </row>
    <row r="45" spans="1:22">
      <c r="A45" s="173">
        <v>44</v>
      </c>
      <c r="B45" s="177" t="s">
        <v>422</v>
      </c>
      <c r="C45" s="175" t="s">
        <v>423</v>
      </c>
      <c r="D45" s="178" t="s">
        <v>20</v>
      </c>
      <c r="E45" s="177" t="s">
        <v>2571</v>
      </c>
      <c r="F45" s="174" t="s">
        <v>2480</v>
      </c>
      <c r="G45" s="177">
        <v>2003</v>
      </c>
      <c r="H45" s="161">
        <v>36.648582900000001</v>
      </c>
      <c r="I45" s="161">
        <v>138.19477090000001</v>
      </c>
      <c r="J45" s="177" t="s">
        <v>49</v>
      </c>
      <c r="K45" s="174" t="s">
        <v>1577</v>
      </c>
      <c r="L45" s="177" t="s">
        <v>2578</v>
      </c>
      <c r="M45" s="177" t="s">
        <v>2579</v>
      </c>
      <c r="N45" s="177" t="s">
        <v>39</v>
      </c>
      <c r="O45" s="174" t="s">
        <v>1577</v>
      </c>
      <c r="P45" s="174"/>
      <c r="Q45" s="174"/>
      <c r="R45" s="174"/>
      <c r="S45" s="177" t="s">
        <v>2483</v>
      </c>
      <c r="T45" s="177"/>
      <c r="U45" s="177"/>
      <c r="V45" s="174"/>
    </row>
    <row r="46" spans="1:22">
      <c r="A46" s="173">
        <v>45</v>
      </c>
      <c r="B46" s="177" t="s">
        <v>422</v>
      </c>
      <c r="C46" s="175" t="s">
        <v>423</v>
      </c>
      <c r="D46" s="178" t="s">
        <v>20</v>
      </c>
      <c r="E46" s="177" t="s">
        <v>2571</v>
      </c>
      <c r="F46" s="174" t="s">
        <v>2480</v>
      </c>
      <c r="G46" s="177">
        <v>2003</v>
      </c>
      <c r="H46" s="161">
        <v>36.648582900000001</v>
      </c>
      <c r="I46" s="161">
        <v>138.19477090000001</v>
      </c>
      <c r="J46" s="177" t="s">
        <v>49</v>
      </c>
      <c r="K46" s="174" t="s">
        <v>1577</v>
      </c>
      <c r="L46" s="177" t="s">
        <v>2580</v>
      </c>
      <c r="M46" s="177" t="s">
        <v>2581</v>
      </c>
      <c r="N46" s="177" t="s">
        <v>29</v>
      </c>
      <c r="O46" s="174" t="s">
        <v>1577</v>
      </c>
      <c r="P46" s="174"/>
      <c r="Q46" s="174"/>
      <c r="R46" s="174"/>
      <c r="S46" s="177" t="s">
        <v>2483</v>
      </c>
      <c r="T46" s="177"/>
      <c r="U46" s="177"/>
      <c r="V46" s="174"/>
    </row>
    <row r="47" spans="1:22">
      <c r="A47" s="173">
        <v>46</v>
      </c>
      <c r="B47" s="177" t="s">
        <v>422</v>
      </c>
      <c r="C47" s="175" t="s">
        <v>423</v>
      </c>
      <c r="D47" s="178" t="s">
        <v>20</v>
      </c>
      <c r="E47" s="177" t="s">
        <v>2582</v>
      </c>
      <c r="F47" s="174" t="s">
        <v>2480</v>
      </c>
      <c r="G47" s="177">
        <v>2004</v>
      </c>
      <c r="H47" s="161">
        <v>38.240435499999997</v>
      </c>
      <c r="I47" s="161">
        <v>140.3636333</v>
      </c>
      <c r="J47" s="177" t="s">
        <v>49</v>
      </c>
      <c r="K47" s="174" t="s">
        <v>1577</v>
      </c>
      <c r="L47" s="177" t="s">
        <v>2583</v>
      </c>
      <c r="M47" s="177" t="s">
        <v>2584</v>
      </c>
      <c r="N47" s="177" t="s">
        <v>39</v>
      </c>
      <c r="O47" s="174" t="s">
        <v>1577</v>
      </c>
      <c r="P47" s="174"/>
      <c r="Q47" s="174"/>
      <c r="R47" s="174"/>
      <c r="S47" s="177" t="s">
        <v>2483</v>
      </c>
      <c r="T47" s="177"/>
      <c r="U47" s="177"/>
      <c r="V47" s="17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6"/>
  <sheetViews>
    <sheetView workbookViewId="0">
      <selection sqref="A1:XFD1"/>
    </sheetView>
  </sheetViews>
  <sheetFormatPr baseColWidth="10" defaultColWidth="8.83203125" defaultRowHeight="14" x14ac:dyDescent="0"/>
  <cols>
    <col min="1" max="1" width="5.5" style="161" customWidth="1"/>
    <col min="2" max="4" width="8.83203125" style="161"/>
    <col min="5" max="5" width="22.1640625" style="161" customWidth="1"/>
    <col min="6" max="10" width="8.83203125" style="161"/>
    <col min="11" max="11" width="10.6640625" style="161" customWidth="1"/>
    <col min="12" max="12" width="8.83203125" style="161"/>
    <col min="13" max="13" width="10.83203125" style="161" customWidth="1"/>
    <col min="14" max="14" width="8.83203125" style="161"/>
    <col min="15" max="15" width="12.5" style="161" customWidth="1"/>
    <col min="16" max="16" width="11.1640625" style="161" customWidth="1"/>
    <col min="17" max="17" width="13.5" style="161" customWidth="1"/>
    <col min="18" max="18" width="13" style="161" customWidth="1"/>
    <col min="19" max="21" width="19.33203125" style="161" customWidth="1"/>
    <col min="22" max="22" width="12" style="161" customWidth="1"/>
    <col min="23" max="16384" width="8.83203125" style="161"/>
  </cols>
  <sheetData>
    <row r="1" spans="1:24" customFormat="1" ht="45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 t="s">
        <v>5</v>
      </c>
      <c r="G1" s="166" t="s">
        <v>258</v>
      </c>
      <c r="H1" s="166" t="s">
        <v>7</v>
      </c>
      <c r="I1" s="166" t="s">
        <v>8</v>
      </c>
      <c r="J1" s="166" t="s">
        <v>259</v>
      </c>
      <c r="K1" s="166" t="s">
        <v>10</v>
      </c>
      <c r="L1" s="166" t="s">
        <v>11</v>
      </c>
      <c r="M1" s="166" t="s">
        <v>12</v>
      </c>
      <c r="N1" s="166" t="s">
        <v>260</v>
      </c>
      <c r="O1" s="166" t="s">
        <v>14</v>
      </c>
      <c r="P1" s="166" t="s">
        <v>15</v>
      </c>
      <c r="Q1" s="166" t="s">
        <v>16</v>
      </c>
      <c r="R1" s="166" t="s">
        <v>17</v>
      </c>
      <c r="S1" s="166" t="s">
        <v>1573</v>
      </c>
      <c r="T1" s="166" t="s">
        <v>1572</v>
      </c>
      <c r="U1" s="171" t="s">
        <v>1574</v>
      </c>
      <c r="V1" s="166" t="s">
        <v>261</v>
      </c>
    </row>
    <row r="2" spans="1:24">
      <c r="A2" s="173">
        <v>1</v>
      </c>
      <c r="B2" s="177" t="s">
        <v>422</v>
      </c>
      <c r="C2" s="177" t="s">
        <v>423</v>
      </c>
      <c r="D2" s="157" t="s">
        <v>20</v>
      </c>
      <c r="E2" s="177" t="s">
        <v>2585</v>
      </c>
      <c r="F2" s="177" t="s">
        <v>2586</v>
      </c>
      <c r="G2" s="177">
        <v>1998</v>
      </c>
      <c r="H2" s="161">
        <v>52.982379999999999</v>
      </c>
      <c r="I2" s="161">
        <v>-105.4320697</v>
      </c>
      <c r="J2" s="177" t="s">
        <v>49</v>
      </c>
      <c r="K2" s="177" t="s">
        <v>1577</v>
      </c>
      <c r="L2" s="177" t="s">
        <v>2587</v>
      </c>
      <c r="M2" s="177">
        <v>37170</v>
      </c>
      <c r="N2" s="174" t="s">
        <v>29</v>
      </c>
      <c r="O2" s="177" t="s">
        <v>1577</v>
      </c>
      <c r="P2" s="177"/>
      <c r="Q2" s="177"/>
      <c r="R2" s="177"/>
      <c r="S2" s="177" t="s">
        <v>1714</v>
      </c>
      <c r="T2" s="177"/>
      <c r="U2" s="177"/>
      <c r="V2" s="177"/>
      <c r="W2" s="177"/>
      <c r="X2" s="178"/>
    </row>
    <row r="3" spans="1:24">
      <c r="A3" s="173">
        <v>2</v>
      </c>
      <c r="B3" s="177" t="s">
        <v>422</v>
      </c>
      <c r="C3" s="177" t="s">
        <v>423</v>
      </c>
      <c r="D3" s="157" t="s">
        <v>20</v>
      </c>
      <c r="E3" s="177" t="s">
        <v>2585</v>
      </c>
      <c r="F3" s="177" t="s">
        <v>2586</v>
      </c>
      <c r="G3" s="177">
        <v>1998</v>
      </c>
      <c r="H3" s="161">
        <v>52.982379999999999</v>
      </c>
      <c r="I3" s="161">
        <v>-105.4320697</v>
      </c>
      <c r="J3" s="177" t="s">
        <v>49</v>
      </c>
      <c r="K3" s="177" t="s">
        <v>1577</v>
      </c>
      <c r="L3" s="177" t="s">
        <v>2588</v>
      </c>
      <c r="M3" s="177">
        <v>37171</v>
      </c>
      <c r="N3" s="174" t="s">
        <v>29</v>
      </c>
      <c r="O3" s="177" t="s">
        <v>1577</v>
      </c>
      <c r="P3" s="177"/>
      <c r="Q3" s="177"/>
      <c r="R3" s="177"/>
      <c r="S3" s="177" t="s">
        <v>1714</v>
      </c>
      <c r="T3" s="177"/>
      <c r="U3" s="177"/>
      <c r="V3" s="177"/>
      <c r="W3" s="177"/>
      <c r="X3" s="178"/>
    </row>
    <row r="4" spans="1:24">
      <c r="A4" s="173">
        <v>3</v>
      </c>
      <c r="B4" s="177" t="s">
        <v>422</v>
      </c>
      <c r="C4" s="177" t="s">
        <v>423</v>
      </c>
      <c r="D4" s="157" t="s">
        <v>20</v>
      </c>
      <c r="E4" s="177" t="s">
        <v>2589</v>
      </c>
      <c r="F4" s="177" t="s">
        <v>2586</v>
      </c>
      <c r="G4" s="177">
        <v>1998</v>
      </c>
      <c r="H4" s="161">
        <v>52.396110999999998</v>
      </c>
      <c r="I4" s="161">
        <v>-101.103889</v>
      </c>
      <c r="J4" s="177" t="s">
        <v>49</v>
      </c>
      <c r="K4" s="177" t="s">
        <v>1577</v>
      </c>
      <c r="L4" s="177" t="s">
        <v>2590</v>
      </c>
      <c r="M4" s="177">
        <v>37172</v>
      </c>
      <c r="N4" s="174" t="s">
        <v>29</v>
      </c>
      <c r="O4" s="177" t="s">
        <v>1577</v>
      </c>
      <c r="P4" s="177"/>
      <c r="Q4" s="177"/>
      <c r="R4" s="177"/>
      <c r="S4" s="177" t="s">
        <v>1714</v>
      </c>
      <c r="T4" s="177"/>
      <c r="U4" s="177"/>
      <c r="V4" s="177"/>
      <c r="W4" s="177"/>
      <c r="X4" s="178"/>
    </row>
    <row r="5" spans="1:24">
      <c r="A5" s="173">
        <v>4</v>
      </c>
      <c r="B5" s="177" t="s">
        <v>422</v>
      </c>
      <c r="C5" s="177" t="s">
        <v>423</v>
      </c>
      <c r="D5" s="157" t="s">
        <v>20</v>
      </c>
      <c r="E5" s="177" t="s">
        <v>2591</v>
      </c>
      <c r="F5" s="177" t="s">
        <v>2586</v>
      </c>
      <c r="G5" s="177">
        <v>1998</v>
      </c>
      <c r="H5" s="161">
        <v>50.422125399999999</v>
      </c>
      <c r="I5" s="161">
        <v>-101.0449519</v>
      </c>
      <c r="J5" s="177" t="s">
        <v>49</v>
      </c>
      <c r="K5" s="177" t="s">
        <v>1577</v>
      </c>
      <c r="L5" s="177" t="s">
        <v>2592</v>
      </c>
      <c r="M5" s="177">
        <v>37173</v>
      </c>
      <c r="N5" s="174" t="s">
        <v>29</v>
      </c>
      <c r="O5" s="177" t="s">
        <v>1577</v>
      </c>
      <c r="P5" s="177"/>
      <c r="Q5" s="177"/>
      <c r="R5" s="177"/>
      <c r="S5" s="177" t="s">
        <v>1714</v>
      </c>
      <c r="T5" s="177"/>
      <c r="U5" s="177"/>
      <c r="V5" s="177"/>
      <c r="W5" s="177"/>
      <c r="X5" s="178"/>
    </row>
    <row r="6" spans="1:24">
      <c r="A6" s="173">
        <v>5</v>
      </c>
      <c r="B6" s="177" t="s">
        <v>422</v>
      </c>
      <c r="C6" s="177" t="s">
        <v>423</v>
      </c>
      <c r="D6" s="157" t="s">
        <v>20</v>
      </c>
      <c r="E6" s="177" t="s">
        <v>2593</v>
      </c>
      <c r="F6" s="177" t="s">
        <v>2586</v>
      </c>
      <c r="G6" s="177">
        <v>1998</v>
      </c>
      <c r="H6" s="161">
        <v>52.829725699999997</v>
      </c>
      <c r="I6" s="161">
        <v>-106.8801788</v>
      </c>
      <c r="J6" s="177" t="s">
        <v>49</v>
      </c>
      <c r="K6" s="177" t="s">
        <v>1577</v>
      </c>
      <c r="L6" s="177" t="s">
        <v>2594</v>
      </c>
      <c r="M6" s="177">
        <v>37174</v>
      </c>
      <c r="N6" s="174" t="s">
        <v>29</v>
      </c>
      <c r="O6" s="177" t="s">
        <v>1577</v>
      </c>
      <c r="P6" s="177"/>
      <c r="Q6" s="177"/>
      <c r="R6" s="177"/>
      <c r="S6" s="177" t="s">
        <v>1714</v>
      </c>
      <c r="T6" s="177"/>
      <c r="U6" s="177"/>
      <c r="V6" s="177"/>
      <c r="W6" s="177"/>
      <c r="X6" s="178"/>
    </row>
    <row r="7" spans="1:24">
      <c r="A7" s="173">
        <v>6</v>
      </c>
      <c r="B7" s="177" t="s">
        <v>422</v>
      </c>
      <c r="C7" s="177" t="s">
        <v>423</v>
      </c>
      <c r="D7" s="157" t="s">
        <v>20</v>
      </c>
      <c r="E7" s="177" t="s">
        <v>2595</v>
      </c>
      <c r="F7" s="177" t="s">
        <v>2586</v>
      </c>
      <c r="G7" s="177">
        <v>1998</v>
      </c>
      <c r="H7" s="161">
        <v>49.230436500000003</v>
      </c>
      <c r="I7" s="161">
        <v>-100.0595039</v>
      </c>
      <c r="J7" s="177" t="s">
        <v>49</v>
      </c>
      <c r="K7" s="177" t="s">
        <v>1577</v>
      </c>
      <c r="L7" s="177" t="s">
        <v>2596</v>
      </c>
      <c r="M7" s="177">
        <v>37175</v>
      </c>
      <c r="N7" s="174" t="s">
        <v>29</v>
      </c>
      <c r="O7" s="177" t="s">
        <v>1577</v>
      </c>
      <c r="P7" s="177"/>
      <c r="Q7" s="177"/>
      <c r="R7" s="177"/>
      <c r="S7" s="177" t="s">
        <v>1714</v>
      </c>
      <c r="T7" s="177"/>
      <c r="U7" s="177"/>
      <c r="V7" s="177"/>
      <c r="W7" s="177"/>
      <c r="X7" s="178"/>
    </row>
    <row r="8" spans="1:24">
      <c r="A8" s="173">
        <v>7</v>
      </c>
      <c r="B8" s="177" t="s">
        <v>422</v>
      </c>
      <c r="C8" s="177" t="s">
        <v>423</v>
      </c>
      <c r="D8" s="157" t="s">
        <v>20</v>
      </c>
      <c r="E8" s="177" t="s">
        <v>2597</v>
      </c>
      <c r="F8" s="177" t="s">
        <v>2586</v>
      </c>
      <c r="G8" s="177">
        <v>1998</v>
      </c>
      <c r="H8" s="161">
        <v>52.161306799999998</v>
      </c>
      <c r="I8" s="161">
        <v>-106.6751601</v>
      </c>
      <c r="J8" s="177" t="s">
        <v>49</v>
      </c>
      <c r="K8" s="177" t="s">
        <v>1577</v>
      </c>
      <c r="L8" s="177" t="s">
        <v>2598</v>
      </c>
      <c r="M8" s="177">
        <v>37176</v>
      </c>
      <c r="N8" s="174" t="s">
        <v>29</v>
      </c>
      <c r="O8" s="177" t="s">
        <v>1577</v>
      </c>
      <c r="P8" s="177"/>
      <c r="Q8" s="177"/>
      <c r="R8" s="177"/>
      <c r="S8" s="177" t="s">
        <v>1714</v>
      </c>
      <c r="T8" s="177"/>
      <c r="U8" s="177"/>
      <c r="V8" s="177"/>
      <c r="W8" s="177"/>
      <c r="X8" s="178"/>
    </row>
    <row r="9" spans="1:24">
      <c r="A9" s="173">
        <v>8</v>
      </c>
      <c r="B9" s="177" t="s">
        <v>422</v>
      </c>
      <c r="C9" s="177" t="s">
        <v>423</v>
      </c>
      <c r="D9" s="157" t="s">
        <v>20</v>
      </c>
      <c r="E9" s="177" t="s">
        <v>2599</v>
      </c>
      <c r="F9" s="177" t="s">
        <v>2586</v>
      </c>
      <c r="G9" s="177">
        <v>1998</v>
      </c>
      <c r="H9" s="161">
        <v>49.869621000000002</v>
      </c>
      <c r="I9" s="161">
        <v>-111.3770987</v>
      </c>
      <c r="J9" s="177" t="s">
        <v>49</v>
      </c>
      <c r="K9" s="177" t="s">
        <v>1577</v>
      </c>
      <c r="L9" s="177" t="s">
        <v>2600</v>
      </c>
      <c r="M9" s="177">
        <v>37177</v>
      </c>
      <c r="N9" s="174" t="s">
        <v>29</v>
      </c>
      <c r="O9" s="177" t="s">
        <v>1577</v>
      </c>
      <c r="P9" s="177"/>
      <c r="Q9" s="177"/>
      <c r="R9" s="177"/>
      <c r="S9" s="177" t="s">
        <v>1714</v>
      </c>
      <c r="T9" s="177"/>
      <c r="U9" s="177"/>
      <c r="V9" s="177"/>
      <c r="W9" s="177"/>
      <c r="X9" s="178"/>
    </row>
    <row r="10" spans="1:24">
      <c r="A10" s="173">
        <v>9</v>
      </c>
      <c r="B10" s="177" t="s">
        <v>422</v>
      </c>
      <c r="C10" s="177" t="s">
        <v>423</v>
      </c>
      <c r="D10" s="157" t="s">
        <v>20</v>
      </c>
      <c r="E10" s="177" t="s">
        <v>2599</v>
      </c>
      <c r="F10" s="177" t="s">
        <v>2586</v>
      </c>
      <c r="G10" s="177">
        <v>1998</v>
      </c>
      <c r="H10" s="161">
        <v>49.869621000000002</v>
      </c>
      <c r="I10" s="161">
        <v>-111.3770987</v>
      </c>
      <c r="J10" s="177" t="s">
        <v>49</v>
      </c>
      <c r="K10" s="177" t="s">
        <v>1577</v>
      </c>
      <c r="L10" s="177" t="s">
        <v>2601</v>
      </c>
      <c r="M10" s="177">
        <v>37178</v>
      </c>
      <c r="N10" s="174" t="s">
        <v>29</v>
      </c>
      <c r="O10" s="177" t="s">
        <v>1577</v>
      </c>
      <c r="P10" s="177"/>
      <c r="Q10" s="177"/>
      <c r="R10" s="177"/>
      <c r="S10" s="177" t="s">
        <v>1714</v>
      </c>
      <c r="T10" s="177"/>
      <c r="U10" s="177"/>
      <c r="V10" s="177"/>
      <c r="W10" s="177"/>
      <c r="X10" s="178"/>
    </row>
    <row r="11" spans="1:24">
      <c r="A11" s="173">
        <v>10</v>
      </c>
      <c r="B11" s="177" t="s">
        <v>422</v>
      </c>
      <c r="C11" s="177" t="s">
        <v>423</v>
      </c>
      <c r="D11" s="157" t="s">
        <v>20</v>
      </c>
      <c r="E11" s="177" t="s">
        <v>2599</v>
      </c>
      <c r="F11" s="177" t="s">
        <v>2586</v>
      </c>
      <c r="G11" s="177">
        <v>1998</v>
      </c>
      <c r="H11" s="161">
        <v>49.869621000000002</v>
      </c>
      <c r="I11" s="161">
        <v>-111.3770987</v>
      </c>
      <c r="J11" s="177" t="s">
        <v>49</v>
      </c>
      <c r="K11" s="177" t="s">
        <v>1577</v>
      </c>
      <c r="L11" s="177" t="s">
        <v>2602</v>
      </c>
      <c r="M11" s="177">
        <v>37179</v>
      </c>
      <c r="N11" s="174" t="s">
        <v>29</v>
      </c>
      <c r="O11" s="177" t="s">
        <v>1577</v>
      </c>
      <c r="P11" s="177"/>
      <c r="Q11" s="177"/>
      <c r="R11" s="177"/>
      <c r="S11" s="177" t="s">
        <v>1714</v>
      </c>
      <c r="T11" s="177"/>
      <c r="U11" s="177"/>
      <c r="V11" s="177"/>
      <c r="W11" s="177"/>
      <c r="X11" s="178"/>
    </row>
    <row r="12" spans="1:24">
      <c r="A12" s="173">
        <v>11</v>
      </c>
      <c r="B12" s="177" t="s">
        <v>422</v>
      </c>
      <c r="C12" s="177" t="s">
        <v>423</v>
      </c>
      <c r="D12" s="157" t="s">
        <v>20</v>
      </c>
      <c r="E12" s="177" t="s">
        <v>2599</v>
      </c>
      <c r="F12" s="177" t="s">
        <v>2586</v>
      </c>
      <c r="G12" s="177">
        <v>1998</v>
      </c>
      <c r="H12" s="161">
        <v>49.869621000000002</v>
      </c>
      <c r="I12" s="161">
        <v>-111.3770987</v>
      </c>
      <c r="J12" s="177" t="s">
        <v>49</v>
      </c>
      <c r="K12" s="177" t="s">
        <v>1577</v>
      </c>
      <c r="L12" s="177" t="s">
        <v>2603</v>
      </c>
      <c r="M12" s="177">
        <v>37180</v>
      </c>
      <c r="N12" s="174" t="s">
        <v>29</v>
      </c>
      <c r="O12" s="177" t="s">
        <v>1577</v>
      </c>
      <c r="P12" s="177"/>
      <c r="Q12" s="177"/>
      <c r="R12" s="177"/>
      <c r="S12" s="177" t="s">
        <v>1714</v>
      </c>
      <c r="T12" s="177"/>
      <c r="U12" s="177"/>
      <c r="V12" s="177"/>
      <c r="W12" s="177"/>
      <c r="X12" s="178"/>
    </row>
    <row r="13" spans="1:24">
      <c r="A13" s="173">
        <v>12</v>
      </c>
      <c r="B13" s="177" t="s">
        <v>422</v>
      </c>
      <c r="C13" s="177" t="s">
        <v>423</v>
      </c>
      <c r="D13" s="157" t="s">
        <v>20</v>
      </c>
      <c r="E13" s="177" t="s">
        <v>2599</v>
      </c>
      <c r="F13" s="177" t="s">
        <v>2586</v>
      </c>
      <c r="G13" s="177">
        <v>1998</v>
      </c>
      <c r="H13" s="161">
        <v>49.869621000000002</v>
      </c>
      <c r="I13" s="161">
        <v>-111.3770987</v>
      </c>
      <c r="J13" s="177" t="s">
        <v>49</v>
      </c>
      <c r="K13" s="177" t="s">
        <v>1577</v>
      </c>
      <c r="L13" s="177" t="s">
        <v>2604</v>
      </c>
      <c r="M13" s="177">
        <v>37181</v>
      </c>
      <c r="N13" s="174" t="s">
        <v>29</v>
      </c>
      <c r="O13" s="177" t="s">
        <v>1577</v>
      </c>
      <c r="P13" s="177"/>
      <c r="Q13" s="177"/>
      <c r="R13" s="177"/>
      <c r="S13" s="177" t="s">
        <v>1714</v>
      </c>
      <c r="T13" s="177"/>
      <c r="U13" s="177"/>
      <c r="V13" s="177"/>
      <c r="W13" s="177"/>
      <c r="X13" s="178"/>
    </row>
    <row r="14" spans="1:24">
      <c r="A14" s="173">
        <v>13</v>
      </c>
      <c r="B14" s="177" t="s">
        <v>422</v>
      </c>
      <c r="C14" s="177" t="s">
        <v>423</v>
      </c>
      <c r="D14" s="157" t="s">
        <v>20</v>
      </c>
      <c r="E14" s="177" t="s">
        <v>2599</v>
      </c>
      <c r="F14" s="177" t="s">
        <v>2586</v>
      </c>
      <c r="G14" s="177">
        <v>1998</v>
      </c>
      <c r="H14" s="161">
        <v>49.869621000000002</v>
      </c>
      <c r="I14" s="161">
        <v>-111.3770987</v>
      </c>
      <c r="J14" s="177" t="s">
        <v>49</v>
      </c>
      <c r="K14" s="177" t="s">
        <v>1577</v>
      </c>
      <c r="L14" s="177" t="s">
        <v>2605</v>
      </c>
      <c r="M14" s="177">
        <v>37182</v>
      </c>
      <c r="N14" s="174" t="s">
        <v>29</v>
      </c>
      <c r="O14" s="177" t="s">
        <v>1577</v>
      </c>
      <c r="P14" s="177"/>
      <c r="Q14" s="177"/>
      <c r="R14" s="177"/>
      <c r="S14" s="177" t="s">
        <v>1714</v>
      </c>
      <c r="T14" s="177"/>
      <c r="U14" s="177"/>
      <c r="V14" s="177"/>
      <c r="W14" s="177"/>
      <c r="X14" s="178"/>
    </row>
    <row r="15" spans="1:24">
      <c r="A15" s="173">
        <v>14</v>
      </c>
      <c r="B15" s="177" t="s">
        <v>422</v>
      </c>
      <c r="C15" s="177" t="s">
        <v>423</v>
      </c>
      <c r="D15" s="157" t="s">
        <v>20</v>
      </c>
      <c r="E15" s="177" t="s">
        <v>2599</v>
      </c>
      <c r="F15" s="177" t="s">
        <v>2586</v>
      </c>
      <c r="G15" s="177">
        <v>1998</v>
      </c>
      <c r="H15" s="161">
        <v>49.869621000000002</v>
      </c>
      <c r="I15" s="161">
        <v>-111.3770987</v>
      </c>
      <c r="J15" s="177" t="s">
        <v>49</v>
      </c>
      <c r="K15" s="177" t="s">
        <v>1577</v>
      </c>
      <c r="L15" s="177" t="s">
        <v>2606</v>
      </c>
      <c r="M15" s="177">
        <v>37183</v>
      </c>
      <c r="N15" s="174" t="s">
        <v>29</v>
      </c>
      <c r="O15" s="177" t="s">
        <v>1577</v>
      </c>
      <c r="P15" s="177"/>
      <c r="Q15" s="177"/>
      <c r="R15" s="177"/>
      <c r="S15" s="177" t="s">
        <v>1714</v>
      </c>
      <c r="T15" s="177"/>
      <c r="U15" s="177"/>
      <c r="V15" s="177"/>
      <c r="W15" s="177"/>
      <c r="X15" s="178"/>
    </row>
    <row r="16" spans="1:24">
      <c r="A16" s="173">
        <v>15</v>
      </c>
      <c r="B16" s="177" t="s">
        <v>422</v>
      </c>
      <c r="C16" s="177" t="s">
        <v>423</v>
      </c>
      <c r="D16" s="157" t="s">
        <v>20</v>
      </c>
      <c r="E16" s="177" t="s">
        <v>2607</v>
      </c>
      <c r="F16" s="177" t="s">
        <v>2586</v>
      </c>
      <c r="G16" s="177">
        <v>1998</v>
      </c>
      <c r="H16" s="161">
        <v>52.237116499999999</v>
      </c>
      <c r="I16" s="161">
        <v>-101.2085115</v>
      </c>
      <c r="J16" s="177" t="s">
        <v>49</v>
      </c>
      <c r="K16" s="177" t="s">
        <v>1577</v>
      </c>
      <c r="L16" s="177" t="s">
        <v>2608</v>
      </c>
      <c r="M16" s="177">
        <v>37184</v>
      </c>
      <c r="N16" s="174" t="s">
        <v>29</v>
      </c>
      <c r="O16" s="177" t="s">
        <v>1577</v>
      </c>
      <c r="P16" s="177"/>
      <c r="Q16" s="177"/>
      <c r="R16" s="177"/>
      <c r="S16" s="177" t="s">
        <v>1714</v>
      </c>
      <c r="T16" s="177"/>
      <c r="U16" s="177"/>
      <c r="V16" s="177"/>
      <c r="W16" s="177"/>
      <c r="X16" s="178"/>
    </row>
    <row r="17" spans="1:24">
      <c r="A17" s="173">
        <v>16</v>
      </c>
      <c r="B17" s="177" t="s">
        <v>422</v>
      </c>
      <c r="C17" s="177" t="s">
        <v>423</v>
      </c>
      <c r="D17" s="157" t="s">
        <v>20</v>
      </c>
      <c r="E17" s="177" t="s">
        <v>2607</v>
      </c>
      <c r="F17" s="177" t="s">
        <v>2586</v>
      </c>
      <c r="G17" s="177">
        <v>1998</v>
      </c>
      <c r="H17" s="161">
        <v>52.237116499999999</v>
      </c>
      <c r="I17" s="161">
        <v>-101.2085115</v>
      </c>
      <c r="J17" s="177" t="s">
        <v>49</v>
      </c>
      <c r="K17" s="177" t="s">
        <v>1577</v>
      </c>
      <c r="L17" s="177" t="s">
        <v>2609</v>
      </c>
      <c r="M17" s="177">
        <v>37185</v>
      </c>
      <c r="N17" s="174" t="s">
        <v>29</v>
      </c>
      <c r="O17" s="177" t="s">
        <v>1577</v>
      </c>
      <c r="P17" s="177"/>
      <c r="Q17" s="177"/>
      <c r="R17" s="177"/>
      <c r="S17" s="177" t="s">
        <v>1714</v>
      </c>
      <c r="T17" s="177"/>
      <c r="U17" s="177"/>
      <c r="V17" s="177"/>
      <c r="W17" s="177"/>
      <c r="X17" s="178"/>
    </row>
    <row r="18" spans="1:24">
      <c r="A18" s="173">
        <v>17</v>
      </c>
      <c r="B18" s="177" t="s">
        <v>422</v>
      </c>
      <c r="C18" s="177" t="s">
        <v>423</v>
      </c>
      <c r="D18" s="157" t="s">
        <v>20</v>
      </c>
      <c r="E18" s="177" t="s">
        <v>2610</v>
      </c>
      <c r="F18" s="177" t="s">
        <v>2586</v>
      </c>
      <c r="G18" s="177">
        <v>1998</v>
      </c>
      <c r="H18" s="161">
        <v>54.587259899999999</v>
      </c>
      <c r="I18" s="161">
        <v>-112.8037966</v>
      </c>
      <c r="J18" s="177" t="s">
        <v>49</v>
      </c>
      <c r="K18" s="177" t="s">
        <v>1577</v>
      </c>
      <c r="L18" s="177" t="s">
        <v>2611</v>
      </c>
      <c r="M18" s="177">
        <v>37186</v>
      </c>
      <c r="N18" s="174" t="s">
        <v>29</v>
      </c>
      <c r="O18" s="177" t="s">
        <v>1577</v>
      </c>
      <c r="P18" s="177"/>
      <c r="Q18" s="177"/>
      <c r="R18" s="177"/>
      <c r="S18" s="177" t="s">
        <v>1714</v>
      </c>
      <c r="T18" s="177"/>
      <c r="U18" s="177"/>
      <c r="V18" s="177"/>
      <c r="W18" s="177"/>
      <c r="X18" s="178"/>
    </row>
    <row r="19" spans="1:24">
      <c r="A19" s="173">
        <v>18</v>
      </c>
      <c r="B19" s="177" t="s">
        <v>422</v>
      </c>
      <c r="C19" s="177" t="s">
        <v>423</v>
      </c>
      <c r="D19" s="157" t="s">
        <v>20</v>
      </c>
      <c r="E19" s="177" t="s">
        <v>2610</v>
      </c>
      <c r="F19" s="177" t="s">
        <v>2586</v>
      </c>
      <c r="G19" s="177">
        <v>1998</v>
      </c>
      <c r="H19" s="161">
        <v>54.587259899999999</v>
      </c>
      <c r="I19" s="161">
        <v>-112.8037966</v>
      </c>
      <c r="J19" s="177" t="s">
        <v>49</v>
      </c>
      <c r="K19" s="177" t="s">
        <v>1577</v>
      </c>
      <c r="L19" s="177" t="s">
        <v>2612</v>
      </c>
      <c r="M19" s="177">
        <v>37187</v>
      </c>
      <c r="N19" s="174" t="s">
        <v>29</v>
      </c>
      <c r="O19" s="177" t="s">
        <v>1577</v>
      </c>
      <c r="P19" s="177"/>
      <c r="Q19" s="177"/>
      <c r="R19" s="177"/>
      <c r="S19" s="177" t="s">
        <v>1714</v>
      </c>
      <c r="T19" s="177"/>
      <c r="U19" s="177"/>
      <c r="V19" s="177"/>
      <c r="W19" s="177"/>
      <c r="X19" s="178"/>
    </row>
    <row r="20" spans="1:24">
      <c r="A20" s="173">
        <v>19</v>
      </c>
      <c r="B20" s="177" t="s">
        <v>422</v>
      </c>
      <c r="C20" s="177" t="s">
        <v>423</v>
      </c>
      <c r="D20" s="157" t="s">
        <v>20</v>
      </c>
      <c r="E20" s="177" t="s">
        <v>2613</v>
      </c>
      <c r="F20" s="177" t="s">
        <v>2586</v>
      </c>
      <c r="G20" s="177">
        <v>1998</v>
      </c>
      <c r="H20" s="161">
        <v>49.178229199999997</v>
      </c>
      <c r="I20" s="161">
        <v>-108.09474299999999</v>
      </c>
      <c r="J20" s="177" t="s">
        <v>49</v>
      </c>
      <c r="K20" s="177" t="s">
        <v>1577</v>
      </c>
      <c r="L20" s="177" t="s">
        <v>2614</v>
      </c>
      <c r="M20" s="177">
        <v>37188</v>
      </c>
      <c r="N20" s="174" t="s">
        <v>29</v>
      </c>
      <c r="O20" s="177" t="s">
        <v>1577</v>
      </c>
      <c r="P20" s="177"/>
      <c r="Q20" s="177"/>
      <c r="R20" s="177"/>
      <c r="S20" s="177" t="s">
        <v>1714</v>
      </c>
      <c r="T20" s="177"/>
      <c r="U20" s="177"/>
      <c r="V20" s="177"/>
      <c r="W20" s="177"/>
      <c r="X20" s="178"/>
    </row>
    <row r="21" spans="1:24">
      <c r="A21" s="173">
        <v>20</v>
      </c>
      <c r="B21" s="177" t="s">
        <v>422</v>
      </c>
      <c r="C21" s="177" t="s">
        <v>423</v>
      </c>
      <c r="D21" s="157" t="s">
        <v>20</v>
      </c>
      <c r="E21" s="177" t="s">
        <v>2613</v>
      </c>
      <c r="F21" s="177" t="s">
        <v>2586</v>
      </c>
      <c r="G21" s="177">
        <v>1998</v>
      </c>
      <c r="H21" s="161">
        <v>49.178229199999997</v>
      </c>
      <c r="I21" s="161">
        <v>-108.09474299999999</v>
      </c>
      <c r="J21" s="177" t="s">
        <v>49</v>
      </c>
      <c r="K21" s="177" t="s">
        <v>1577</v>
      </c>
      <c r="L21" s="177" t="s">
        <v>2615</v>
      </c>
      <c r="M21" s="177">
        <v>37189</v>
      </c>
      <c r="N21" s="174" t="s">
        <v>29</v>
      </c>
      <c r="O21" s="177" t="s">
        <v>1577</v>
      </c>
      <c r="P21" s="177"/>
      <c r="Q21" s="177"/>
      <c r="R21" s="177"/>
      <c r="S21" s="177" t="s">
        <v>1714</v>
      </c>
      <c r="T21" s="177"/>
      <c r="U21" s="177"/>
      <c r="V21" s="177"/>
      <c r="W21" s="177"/>
      <c r="X21" s="178"/>
    </row>
    <row r="22" spans="1:24">
      <c r="A22" s="173">
        <v>21</v>
      </c>
      <c r="B22" s="177" t="s">
        <v>422</v>
      </c>
      <c r="C22" s="177" t="s">
        <v>423</v>
      </c>
      <c r="D22" s="157" t="s">
        <v>20</v>
      </c>
      <c r="E22" s="177" t="s">
        <v>2613</v>
      </c>
      <c r="F22" s="177" t="s">
        <v>2586</v>
      </c>
      <c r="G22" s="177">
        <v>1998</v>
      </c>
      <c r="H22" s="161">
        <v>49.178229199999997</v>
      </c>
      <c r="I22" s="161">
        <v>-108.09474299999999</v>
      </c>
      <c r="J22" s="177" t="s">
        <v>49</v>
      </c>
      <c r="K22" s="177" t="s">
        <v>1577</v>
      </c>
      <c r="L22" s="177" t="s">
        <v>2616</v>
      </c>
      <c r="M22" s="177">
        <v>37190</v>
      </c>
      <c r="N22" s="174" t="s">
        <v>29</v>
      </c>
      <c r="O22" s="177" t="s">
        <v>1577</v>
      </c>
      <c r="P22" s="177"/>
      <c r="Q22" s="177"/>
      <c r="R22" s="177"/>
      <c r="S22" s="177" t="s">
        <v>1714</v>
      </c>
      <c r="T22" s="177"/>
      <c r="U22" s="177"/>
      <c r="V22" s="177"/>
      <c r="W22" s="177"/>
      <c r="X22" s="178"/>
    </row>
    <row r="23" spans="1:24">
      <c r="A23" s="173">
        <v>360</v>
      </c>
      <c r="B23" s="177" t="s">
        <v>422</v>
      </c>
      <c r="C23" s="177" t="s">
        <v>423</v>
      </c>
      <c r="D23" s="157" t="s">
        <v>20</v>
      </c>
      <c r="E23" s="177" t="s">
        <v>2617</v>
      </c>
      <c r="F23" s="177" t="s">
        <v>2586</v>
      </c>
      <c r="G23" s="177">
        <v>1998</v>
      </c>
      <c r="H23" s="161">
        <v>49.848471000000004</v>
      </c>
      <c r="I23" s="161">
        <v>-99.950090399999993</v>
      </c>
      <c r="J23" s="177" t="s">
        <v>49</v>
      </c>
      <c r="K23" s="177" t="s">
        <v>1577</v>
      </c>
      <c r="L23" s="177" t="s">
        <v>2618</v>
      </c>
      <c r="M23" s="177">
        <v>37191</v>
      </c>
      <c r="N23" s="177" t="s">
        <v>39</v>
      </c>
      <c r="O23" s="177" t="s">
        <v>1577</v>
      </c>
      <c r="P23" s="177"/>
      <c r="Q23" s="177"/>
      <c r="R23" s="177"/>
      <c r="S23" s="177" t="s">
        <v>1714</v>
      </c>
      <c r="T23" s="177"/>
      <c r="U23" s="177"/>
      <c r="V23" s="177"/>
      <c r="W23" s="177"/>
      <c r="X23" s="178"/>
    </row>
    <row r="24" spans="1:24">
      <c r="A24" s="173">
        <v>22</v>
      </c>
      <c r="B24" s="177" t="s">
        <v>422</v>
      </c>
      <c r="C24" s="177" t="s">
        <v>423</v>
      </c>
      <c r="D24" s="157" t="s">
        <v>20</v>
      </c>
      <c r="E24" s="177" t="s">
        <v>2619</v>
      </c>
      <c r="F24" s="177" t="s">
        <v>2586</v>
      </c>
      <c r="G24" s="177">
        <v>1998</v>
      </c>
      <c r="H24" s="161">
        <v>50.165439900000003</v>
      </c>
      <c r="I24" s="161">
        <v>-105.26088660000001</v>
      </c>
      <c r="J24" s="177" t="s">
        <v>49</v>
      </c>
      <c r="K24" s="177" t="s">
        <v>1577</v>
      </c>
      <c r="L24" s="177" t="s">
        <v>2620</v>
      </c>
      <c r="M24" s="177">
        <v>37192</v>
      </c>
      <c r="N24" s="174" t="s">
        <v>29</v>
      </c>
      <c r="O24" s="177" t="s">
        <v>1577</v>
      </c>
      <c r="P24" s="177"/>
      <c r="Q24" s="177"/>
      <c r="R24" s="177"/>
      <c r="S24" s="177" t="s">
        <v>1714</v>
      </c>
      <c r="T24" s="177"/>
      <c r="U24" s="177"/>
      <c r="V24" s="177"/>
      <c r="W24" s="177"/>
      <c r="X24" s="178"/>
    </row>
    <row r="25" spans="1:24">
      <c r="A25" s="173">
        <v>23</v>
      </c>
      <c r="B25" s="177" t="s">
        <v>422</v>
      </c>
      <c r="C25" s="177" t="s">
        <v>423</v>
      </c>
      <c r="D25" s="157" t="s">
        <v>20</v>
      </c>
      <c r="E25" s="177" t="s">
        <v>2621</v>
      </c>
      <c r="F25" s="177" t="s">
        <v>2586</v>
      </c>
      <c r="G25" s="177">
        <v>1998</v>
      </c>
      <c r="H25" s="161">
        <v>51.489113600000003</v>
      </c>
      <c r="I25" s="161">
        <v>-106.9178122</v>
      </c>
      <c r="J25" s="177" t="s">
        <v>49</v>
      </c>
      <c r="K25" s="177" t="s">
        <v>1577</v>
      </c>
      <c r="L25" s="177" t="s">
        <v>2622</v>
      </c>
      <c r="M25" s="177">
        <v>37193</v>
      </c>
      <c r="N25" s="174" t="s">
        <v>29</v>
      </c>
      <c r="O25" s="177" t="s">
        <v>1577</v>
      </c>
      <c r="P25" s="177"/>
      <c r="Q25" s="177"/>
      <c r="R25" s="177"/>
      <c r="S25" s="177" t="s">
        <v>1714</v>
      </c>
      <c r="T25" s="177"/>
      <c r="U25" s="177"/>
      <c r="V25" s="177"/>
      <c r="W25" s="177"/>
      <c r="X25" s="178"/>
    </row>
    <row r="26" spans="1:24">
      <c r="A26" s="173">
        <v>24</v>
      </c>
      <c r="B26" s="177" t="s">
        <v>422</v>
      </c>
      <c r="C26" s="177" t="s">
        <v>423</v>
      </c>
      <c r="D26" s="157" t="s">
        <v>20</v>
      </c>
      <c r="E26" s="177" t="s">
        <v>2621</v>
      </c>
      <c r="F26" s="177" t="s">
        <v>2586</v>
      </c>
      <c r="G26" s="177">
        <v>1998</v>
      </c>
      <c r="H26" s="161">
        <v>51.489113600000003</v>
      </c>
      <c r="I26" s="161">
        <v>-106.9178122</v>
      </c>
      <c r="J26" s="177" t="s">
        <v>49</v>
      </c>
      <c r="K26" s="177" t="s">
        <v>1577</v>
      </c>
      <c r="L26" s="177" t="s">
        <v>2623</v>
      </c>
      <c r="M26" s="177">
        <v>37194</v>
      </c>
      <c r="N26" s="174" t="s">
        <v>29</v>
      </c>
      <c r="O26" s="177" t="s">
        <v>1577</v>
      </c>
      <c r="P26" s="177"/>
      <c r="Q26" s="177"/>
      <c r="R26" s="177"/>
      <c r="S26" s="177" t="s">
        <v>1714</v>
      </c>
      <c r="T26" s="177"/>
      <c r="U26" s="177"/>
      <c r="V26" s="177"/>
      <c r="W26" s="177"/>
      <c r="X26" s="178"/>
    </row>
    <row r="27" spans="1:24">
      <c r="A27" s="173">
        <v>25</v>
      </c>
      <c r="B27" s="177" t="s">
        <v>422</v>
      </c>
      <c r="C27" s="177" t="s">
        <v>423</v>
      </c>
      <c r="D27" s="157" t="s">
        <v>20</v>
      </c>
      <c r="E27" s="177" t="s">
        <v>2624</v>
      </c>
      <c r="F27" s="177" t="s">
        <v>2586</v>
      </c>
      <c r="G27" s="177">
        <v>1998</v>
      </c>
      <c r="H27" s="161">
        <v>50.565975199999997</v>
      </c>
      <c r="I27" s="161">
        <v>-111.8991668</v>
      </c>
      <c r="J27" s="177" t="s">
        <v>49</v>
      </c>
      <c r="K27" s="177" t="s">
        <v>1577</v>
      </c>
      <c r="L27" s="177" t="s">
        <v>2625</v>
      </c>
      <c r="M27" s="177">
        <v>37195</v>
      </c>
      <c r="N27" s="174" t="s">
        <v>29</v>
      </c>
      <c r="O27" s="177" t="s">
        <v>1577</v>
      </c>
      <c r="P27" s="177"/>
      <c r="Q27" s="177"/>
      <c r="R27" s="177"/>
      <c r="S27" s="177" t="s">
        <v>1714</v>
      </c>
      <c r="T27" s="177"/>
      <c r="U27" s="177"/>
      <c r="V27" s="177"/>
      <c r="W27" s="177"/>
      <c r="X27" s="178"/>
    </row>
    <row r="28" spans="1:24">
      <c r="A28" s="173">
        <v>26</v>
      </c>
      <c r="B28" s="177" t="s">
        <v>422</v>
      </c>
      <c r="C28" s="177" t="s">
        <v>423</v>
      </c>
      <c r="D28" s="157" t="s">
        <v>20</v>
      </c>
      <c r="E28" s="177" t="s">
        <v>2624</v>
      </c>
      <c r="F28" s="177" t="s">
        <v>2586</v>
      </c>
      <c r="G28" s="177">
        <v>1998</v>
      </c>
      <c r="H28" s="161">
        <v>50.565975199999997</v>
      </c>
      <c r="I28" s="161">
        <v>-111.8991668</v>
      </c>
      <c r="J28" s="177" t="s">
        <v>49</v>
      </c>
      <c r="K28" s="177" t="s">
        <v>1577</v>
      </c>
      <c r="L28" s="177" t="s">
        <v>2626</v>
      </c>
      <c r="M28" s="177">
        <v>37196</v>
      </c>
      <c r="N28" s="174" t="s">
        <v>29</v>
      </c>
      <c r="O28" s="177" t="s">
        <v>1577</v>
      </c>
      <c r="P28" s="177"/>
      <c r="Q28" s="177"/>
      <c r="R28" s="177"/>
      <c r="S28" s="177" t="s">
        <v>1714</v>
      </c>
      <c r="T28" s="177"/>
      <c r="U28" s="177"/>
      <c r="V28" s="177"/>
      <c r="W28" s="177"/>
      <c r="X28" s="178"/>
    </row>
    <row r="29" spans="1:24">
      <c r="A29" s="173">
        <v>27</v>
      </c>
      <c r="B29" s="177" t="s">
        <v>422</v>
      </c>
      <c r="C29" s="177" t="s">
        <v>423</v>
      </c>
      <c r="D29" s="157" t="s">
        <v>20</v>
      </c>
      <c r="E29" s="177" t="s">
        <v>2624</v>
      </c>
      <c r="F29" s="177" t="s">
        <v>2586</v>
      </c>
      <c r="G29" s="177">
        <v>1998</v>
      </c>
      <c r="H29" s="161">
        <v>50.565975199999997</v>
      </c>
      <c r="I29" s="161">
        <v>-111.8991668</v>
      </c>
      <c r="J29" s="177" t="s">
        <v>49</v>
      </c>
      <c r="K29" s="177" t="s">
        <v>1577</v>
      </c>
      <c r="L29" s="177" t="s">
        <v>2627</v>
      </c>
      <c r="M29" s="177">
        <v>37197</v>
      </c>
      <c r="N29" s="174" t="s">
        <v>29</v>
      </c>
      <c r="O29" s="177" t="s">
        <v>1577</v>
      </c>
      <c r="P29" s="177"/>
      <c r="Q29" s="177"/>
      <c r="R29" s="177"/>
      <c r="S29" s="177" t="s">
        <v>1714</v>
      </c>
      <c r="T29" s="177"/>
      <c r="U29" s="177"/>
      <c r="V29" s="177"/>
      <c r="W29" s="177"/>
      <c r="X29" s="178"/>
    </row>
    <row r="30" spans="1:24">
      <c r="A30" s="173">
        <v>28</v>
      </c>
      <c r="B30" s="177" t="s">
        <v>422</v>
      </c>
      <c r="C30" s="177" t="s">
        <v>423</v>
      </c>
      <c r="D30" s="157" t="s">
        <v>20</v>
      </c>
      <c r="E30" s="177" t="s">
        <v>2624</v>
      </c>
      <c r="F30" s="177" t="s">
        <v>2586</v>
      </c>
      <c r="G30" s="177">
        <v>1998</v>
      </c>
      <c r="H30" s="161">
        <v>50.565975199999997</v>
      </c>
      <c r="I30" s="161">
        <v>-111.8991668</v>
      </c>
      <c r="J30" s="177" t="s">
        <v>49</v>
      </c>
      <c r="K30" s="177" t="s">
        <v>1577</v>
      </c>
      <c r="L30" s="177" t="s">
        <v>2628</v>
      </c>
      <c r="M30" s="177">
        <v>37198</v>
      </c>
      <c r="N30" s="174" t="s">
        <v>29</v>
      </c>
      <c r="O30" s="177" t="s">
        <v>1577</v>
      </c>
      <c r="P30" s="177"/>
      <c r="Q30" s="177"/>
      <c r="R30" s="177"/>
      <c r="S30" s="177" t="s">
        <v>1714</v>
      </c>
      <c r="T30" s="177"/>
      <c r="U30" s="177"/>
      <c r="V30" s="177"/>
      <c r="W30" s="177"/>
      <c r="X30" s="178"/>
    </row>
    <row r="31" spans="1:24">
      <c r="A31" s="173">
        <v>29</v>
      </c>
      <c r="B31" s="177" t="s">
        <v>422</v>
      </c>
      <c r="C31" s="177" t="s">
        <v>423</v>
      </c>
      <c r="D31" s="157" t="s">
        <v>20</v>
      </c>
      <c r="E31" s="177" t="s">
        <v>2629</v>
      </c>
      <c r="F31" s="177" t="s">
        <v>2586</v>
      </c>
      <c r="G31" s="177">
        <v>1998</v>
      </c>
      <c r="H31" s="161">
        <v>52.998547000000002</v>
      </c>
      <c r="I31" s="161">
        <v>-104.32550310000001</v>
      </c>
      <c r="J31" s="177" t="s">
        <v>49</v>
      </c>
      <c r="K31" s="177" t="s">
        <v>1577</v>
      </c>
      <c r="L31" s="177" t="s">
        <v>2630</v>
      </c>
      <c r="M31" s="177">
        <v>37199</v>
      </c>
      <c r="N31" s="174" t="s">
        <v>29</v>
      </c>
      <c r="O31" s="177" t="s">
        <v>1577</v>
      </c>
      <c r="P31" s="177"/>
      <c r="Q31" s="177"/>
      <c r="R31" s="177"/>
      <c r="S31" s="177" t="s">
        <v>1714</v>
      </c>
      <c r="T31" s="177"/>
      <c r="U31" s="177"/>
      <c r="V31" s="177"/>
      <c r="W31" s="177"/>
      <c r="X31" s="178"/>
    </row>
    <row r="32" spans="1:24">
      <c r="A32" s="173">
        <v>30</v>
      </c>
      <c r="B32" s="177" t="s">
        <v>422</v>
      </c>
      <c r="C32" s="177" t="s">
        <v>423</v>
      </c>
      <c r="D32" s="157" t="s">
        <v>20</v>
      </c>
      <c r="E32" s="177" t="s">
        <v>2631</v>
      </c>
      <c r="F32" s="177" t="s">
        <v>2586</v>
      </c>
      <c r="G32" s="177">
        <v>1998</v>
      </c>
      <c r="H32" s="161">
        <v>49.592179000000002</v>
      </c>
      <c r="I32" s="161">
        <v>-97.574629000000002</v>
      </c>
      <c r="J32" s="177" t="s">
        <v>49</v>
      </c>
      <c r="K32" s="177" t="s">
        <v>1577</v>
      </c>
      <c r="L32" s="177" t="s">
        <v>2632</v>
      </c>
      <c r="M32" s="177">
        <v>37200</v>
      </c>
      <c r="N32" s="174" t="s">
        <v>29</v>
      </c>
      <c r="O32" s="177" t="s">
        <v>1577</v>
      </c>
      <c r="P32" s="177"/>
      <c r="Q32" s="177"/>
      <c r="R32" s="177"/>
      <c r="S32" s="177" t="s">
        <v>1714</v>
      </c>
      <c r="T32" s="177"/>
      <c r="U32" s="177"/>
      <c r="V32" s="177"/>
      <c r="W32" s="177"/>
      <c r="X32" s="178"/>
    </row>
    <row r="33" spans="1:24">
      <c r="A33" s="173">
        <v>31</v>
      </c>
      <c r="B33" s="177" t="s">
        <v>422</v>
      </c>
      <c r="C33" s="177" t="s">
        <v>423</v>
      </c>
      <c r="D33" s="157" t="s">
        <v>20</v>
      </c>
      <c r="E33" s="177" t="s">
        <v>2633</v>
      </c>
      <c r="F33" s="177" t="s">
        <v>2586</v>
      </c>
      <c r="G33" s="177">
        <v>1998</v>
      </c>
      <c r="H33" s="161">
        <v>49.833084900000003</v>
      </c>
      <c r="I33" s="161">
        <v>-111.5213349</v>
      </c>
      <c r="J33" s="177" t="s">
        <v>49</v>
      </c>
      <c r="K33" s="177" t="s">
        <v>1577</v>
      </c>
      <c r="L33" s="177" t="s">
        <v>2634</v>
      </c>
      <c r="M33" s="177">
        <v>37201</v>
      </c>
      <c r="N33" s="174" t="s">
        <v>29</v>
      </c>
      <c r="O33" s="177" t="s">
        <v>1577</v>
      </c>
      <c r="P33" s="177"/>
      <c r="Q33" s="177"/>
      <c r="R33" s="177"/>
      <c r="S33" s="177" t="s">
        <v>1714</v>
      </c>
      <c r="T33" s="177"/>
      <c r="U33" s="177"/>
      <c r="V33" s="177"/>
      <c r="W33" s="177"/>
      <c r="X33" s="178"/>
    </row>
    <row r="34" spans="1:24">
      <c r="A34" s="173">
        <v>32</v>
      </c>
      <c r="B34" s="177" t="s">
        <v>422</v>
      </c>
      <c r="C34" s="177" t="s">
        <v>423</v>
      </c>
      <c r="D34" s="157" t="s">
        <v>20</v>
      </c>
      <c r="E34" s="177" t="s">
        <v>2633</v>
      </c>
      <c r="F34" s="177" t="s">
        <v>2586</v>
      </c>
      <c r="G34" s="177">
        <v>1998</v>
      </c>
      <c r="H34" s="161">
        <v>49.833084900000003</v>
      </c>
      <c r="I34" s="161">
        <v>-111.5213349</v>
      </c>
      <c r="J34" s="177" t="s">
        <v>49</v>
      </c>
      <c r="K34" s="177" t="s">
        <v>1577</v>
      </c>
      <c r="L34" s="177" t="s">
        <v>2635</v>
      </c>
      <c r="M34" s="177">
        <v>37202</v>
      </c>
      <c r="N34" s="174" t="s">
        <v>29</v>
      </c>
      <c r="O34" s="177" t="s">
        <v>1577</v>
      </c>
      <c r="P34" s="177"/>
      <c r="Q34" s="177"/>
      <c r="R34" s="177"/>
      <c r="S34" s="177" t="s">
        <v>1714</v>
      </c>
      <c r="T34" s="177"/>
      <c r="U34" s="177"/>
      <c r="V34" s="177"/>
      <c r="W34" s="177"/>
      <c r="X34" s="178"/>
    </row>
    <row r="35" spans="1:24">
      <c r="A35" s="173">
        <v>33</v>
      </c>
      <c r="B35" s="177" t="s">
        <v>422</v>
      </c>
      <c r="C35" s="177" t="s">
        <v>423</v>
      </c>
      <c r="D35" s="157" t="s">
        <v>20</v>
      </c>
      <c r="E35" s="177" t="s">
        <v>2633</v>
      </c>
      <c r="F35" s="177" t="s">
        <v>2586</v>
      </c>
      <c r="G35" s="177">
        <v>1998</v>
      </c>
      <c r="H35" s="161">
        <v>49.833084900000003</v>
      </c>
      <c r="I35" s="161">
        <v>-111.5213349</v>
      </c>
      <c r="J35" s="177" t="s">
        <v>49</v>
      </c>
      <c r="K35" s="177" t="s">
        <v>1577</v>
      </c>
      <c r="L35" s="177" t="s">
        <v>2636</v>
      </c>
      <c r="M35" s="177">
        <v>37203</v>
      </c>
      <c r="N35" s="174" t="s">
        <v>29</v>
      </c>
      <c r="O35" s="177" t="s">
        <v>1577</v>
      </c>
      <c r="P35" s="177"/>
      <c r="Q35" s="177"/>
      <c r="R35" s="177"/>
      <c r="S35" s="177" t="s">
        <v>1714</v>
      </c>
      <c r="T35" s="177"/>
      <c r="U35" s="177"/>
      <c r="V35" s="177"/>
      <c r="W35" s="177"/>
      <c r="X35" s="178"/>
    </row>
    <row r="36" spans="1:24">
      <c r="A36" s="173">
        <v>34</v>
      </c>
      <c r="B36" s="177" t="s">
        <v>422</v>
      </c>
      <c r="C36" s="177" t="s">
        <v>423</v>
      </c>
      <c r="D36" s="157" t="s">
        <v>20</v>
      </c>
      <c r="E36" s="177" t="s">
        <v>2633</v>
      </c>
      <c r="F36" s="177" t="s">
        <v>2586</v>
      </c>
      <c r="G36" s="177">
        <v>1998</v>
      </c>
      <c r="H36" s="161">
        <v>49.833084900000003</v>
      </c>
      <c r="I36" s="161">
        <v>-111.5213349</v>
      </c>
      <c r="J36" s="177" t="s">
        <v>49</v>
      </c>
      <c r="K36" s="177" t="s">
        <v>1577</v>
      </c>
      <c r="L36" s="177" t="s">
        <v>2637</v>
      </c>
      <c r="M36" s="177">
        <v>37204</v>
      </c>
      <c r="N36" s="174" t="s">
        <v>29</v>
      </c>
      <c r="O36" s="177" t="s">
        <v>1577</v>
      </c>
      <c r="P36" s="177"/>
      <c r="Q36" s="177"/>
      <c r="R36" s="177"/>
      <c r="S36" s="177" t="s">
        <v>1714</v>
      </c>
      <c r="T36" s="177"/>
      <c r="U36" s="177"/>
      <c r="V36" s="177"/>
      <c r="W36" s="177"/>
      <c r="X36" s="178"/>
    </row>
    <row r="37" spans="1:24">
      <c r="A37" s="173">
        <v>35</v>
      </c>
      <c r="B37" s="177" t="s">
        <v>422</v>
      </c>
      <c r="C37" s="177" t="s">
        <v>423</v>
      </c>
      <c r="D37" s="157" t="s">
        <v>20</v>
      </c>
      <c r="E37" s="177" t="s">
        <v>2633</v>
      </c>
      <c r="F37" s="177" t="s">
        <v>2586</v>
      </c>
      <c r="G37" s="177">
        <v>1998</v>
      </c>
      <c r="H37" s="161">
        <v>49.833084900000003</v>
      </c>
      <c r="I37" s="161">
        <v>-111.5213349</v>
      </c>
      <c r="J37" s="177" t="s">
        <v>49</v>
      </c>
      <c r="K37" s="177" t="s">
        <v>1577</v>
      </c>
      <c r="L37" s="177" t="s">
        <v>2638</v>
      </c>
      <c r="M37" s="177">
        <v>37205</v>
      </c>
      <c r="N37" s="174" t="s">
        <v>29</v>
      </c>
      <c r="O37" s="177" t="s">
        <v>1577</v>
      </c>
      <c r="P37" s="177"/>
      <c r="Q37" s="177"/>
      <c r="R37" s="177"/>
      <c r="S37" s="177" t="s">
        <v>1714</v>
      </c>
      <c r="T37" s="177"/>
      <c r="U37" s="177"/>
      <c r="V37" s="177"/>
      <c r="W37" s="177"/>
      <c r="X37" s="178"/>
    </row>
    <row r="38" spans="1:24">
      <c r="A38" s="173">
        <v>36</v>
      </c>
      <c r="B38" s="177" t="s">
        <v>422</v>
      </c>
      <c r="C38" s="177" t="s">
        <v>423</v>
      </c>
      <c r="D38" s="157" t="s">
        <v>20</v>
      </c>
      <c r="E38" s="177" t="s">
        <v>2633</v>
      </c>
      <c r="F38" s="177" t="s">
        <v>2586</v>
      </c>
      <c r="G38" s="177">
        <v>1998</v>
      </c>
      <c r="H38" s="161">
        <v>49.833084900000003</v>
      </c>
      <c r="I38" s="161">
        <v>-111.5213349</v>
      </c>
      <c r="J38" s="177" t="s">
        <v>49</v>
      </c>
      <c r="K38" s="177" t="s">
        <v>1577</v>
      </c>
      <c r="L38" s="177" t="s">
        <v>2639</v>
      </c>
      <c r="M38" s="177">
        <v>37206</v>
      </c>
      <c r="N38" s="174" t="s">
        <v>29</v>
      </c>
      <c r="O38" s="177" t="s">
        <v>1577</v>
      </c>
      <c r="P38" s="177"/>
      <c r="Q38" s="177"/>
      <c r="R38" s="177"/>
      <c r="S38" s="177" t="s">
        <v>1714</v>
      </c>
      <c r="T38" s="177"/>
      <c r="U38" s="177"/>
      <c r="V38" s="177"/>
      <c r="W38" s="177"/>
      <c r="X38" s="178"/>
    </row>
    <row r="39" spans="1:24">
      <c r="A39" s="173">
        <v>37</v>
      </c>
      <c r="B39" s="177" t="s">
        <v>422</v>
      </c>
      <c r="C39" s="177" t="s">
        <v>423</v>
      </c>
      <c r="D39" s="157" t="s">
        <v>20</v>
      </c>
      <c r="E39" s="177" t="s">
        <v>2633</v>
      </c>
      <c r="F39" s="177" t="s">
        <v>2586</v>
      </c>
      <c r="G39" s="177">
        <v>1998</v>
      </c>
      <c r="H39" s="161">
        <v>49.833084900000003</v>
      </c>
      <c r="I39" s="161">
        <v>-111.5213349</v>
      </c>
      <c r="J39" s="177" t="s">
        <v>49</v>
      </c>
      <c r="K39" s="177" t="s">
        <v>1577</v>
      </c>
      <c r="L39" s="177" t="s">
        <v>2640</v>
      </c>
      <c r="M39" s="177">
        <v>37207</v>
      </c>
      <c r="N39" s="174" t="s">
        <v>29</v>
      </c>
      <c r="O39" s="177" t="s">
        <v>1577</v>
      </c>
      <c r="P39" s="177"/>
      <c r="Q39" s="177"/>
      <c r="R39" s="177"/>
      <c r="S39" s="177" t="s">
        <v>1714</v>
      </c>
      <c r="T39" s="177"/>
      <c r="U39" s="177"/>
      <c r="V39" s="177"/>
      <c r="W39" s="177"/>
      <c r="X39" s="178"/>
    </row>
    <row r="40" spans="1:24">
      <c r="A40" s="173">
        <v>38</v>
      </c>
      <c r="B40" s="177" t="s">
        <v>422</v>
      </c>
      <c r="C40" s="177" t="s">
        <v>423</v>
      </c>
      <c r="D40" s="157" t="s">
        <v>20</v>
      </c>
      <c r="E40" s="177" t="s">
        <v>2633</v>
      </c>
      <c r="F40" s="177" t="s">
        <v>2586</v>
      </c>
      <c r="G40" s="177">
        <v>1998</v>
      </c>
      <c r="H40" s="161">
        <v>49.833084900000003</v>
      </c>
      <c r="I40" s="161">
        <v>-111.5213349</v>
      </c>
      <c r="J40" s="177" t="s">
        <v>49</v>
      </c>
      <c r="K40" s="177" t="s">
        <v>1577</v>
      </c>
      <c r="L40" s="177" t="s">
        <v>2641</v>
      </c>
      <c r="M40" s="177">
        <v>37208</v>
      </c>
      <c r="N40" s="174" t="s">
        <v>29</v>
      </c>
      <c r="O40" s="177" t="s">
        <v>1577</v>
      </c>
      <c r="P40" s="177"/>
      <c r="Q40" s="177"/>
      <c r="R40" s="177"/>
      <c r="S40" s="177" t="s">
        <v>1714</v>
      </c>
      <c r="T40" s="177"/>
      <c r="U40" s="177"/>
      <c r="V40" s="177"/>
      <c r="W40" s="177"/>
      <c r="X40" s="178"/>
    </row>
    <row r="41" spans="1:24">
      <c r="A41" s="173">
        <v>39</v>
      </c>
      <c r="B41" s="177" t="s">
        <v>422</v>
      </c>
      <c r="C41" s="177" t="s">
        <v>423</v>
      </c>
      <c r="D41" s="157" t="s">
        <v>20</v>
      </c>
      <c r="E41" s="177" t="s">
        <v>2642</v>
      </c>
      <c r="F41" s="177" t="s">
        <v>2586</v>
      </c>
      <c r="G41" s="177">
        <v>1998</v>
      </c>
      <c r="H41" s="161">
        <v>50.655320099999997</v>
      </c>
      <c r="I41" s="161">
        <v>-109.9090034</v>
      </c>
      <c r="J41" s="177" t="s">
        <v>49</v>
      </c>
      <c r="K41" s="177" t="s">
        <v>1577</v>
      </c>
      <c r="L41" s="177" t="s">
        <v>2643</v>
      </c>
      <c r="M41" s="177">
        <v>37209</v>
      </c>
      <c r="N41" s="174" t="s">
        <v>29</v>
      </c>
      <c r="O41" s="177" t="s">
        <v>1577</v>
      </c>
      <c r="P41" s="177"/>
      <c r="Q41" s="177"/>
      <c r="R41" s="177"/>
      <c r="S41" s="177" t="s">
        <v>1714</v>
      </c>
      <c r="T41" s="177"/>
      <c r="U41" s="177"/>
      <c r="V41" s="177"/>
      <c r="W41" s="177"/>
      <c r="X41" s="178"/>
    </row>
    <row r="42" spans="1:24">
      <c r="A42" s="173">
        <v>40</v>
      </c>
      <c r="B42" s="177" t="s">
        <v>422</v>
      </c>
      <c r="C42" s="177" t="s">
        <v>423</v>
      </c>
      <c r="D42" s="157" t="s">
        <v>20</v>
      </c>
      <c r="E42" s="177" t="s">
        <v>2644</v>
      </c>
      <c r="F42" s="177" t="s">
        <v>2586</v>
      </c>
      <c r="G42" s="177">
        <v>1998</v>
      </c>
      <c r="H42" s="161">
        <v>51.048615099999999</v>
      </c>
      <c r="I42" s="161">
        <v>-114.07084589999999</v>
      </c>
      <c r="J42" s="177" t="s">
        <v>49</v>
      </c>
      <c r="K42" s="177" t="s">
        <v>1577</v>
      </c>
      <c r="L42" s="177" t="s">
        <v>2645</v>
      </c>
      <c r="M42" s="177">
        <v>37210</v>
      </c>
      <c r="N42" s="174" t="s">
        <v>29</v>
      </c>
      <c r="O42" s="177" t="s">
        <v>1577</v>
      </c>
      <c r="P42" s="177"/>
      <c r="Q42" s="177"/>
      <c r="R42" s="177"/>
      <c r="S42" s="177" t="s">
        <v>1714</v>
      </c>
      <c r="T42" s="177"/>
      <c r="U42" s="177"/>
      <c r="V42" s="177"/>
      <c r="W42" s="177"/>
      <c r="X42" s="178"/>
    </row>
    <row r="43" spans="1:24">
      <c r="A43" s="173">
        <v>41</v>
      </c>
      <c r="B43" s="177" t="s">
        <v>422</v>
      </c>
      <c r="C43" s="177" t="s">
        <v>423</v>
      </c>
      <c r="D43" s="157" t="s">
        <v>20</v>
      </c>
      <c r="E43" s="177" t="s">
        <v>2644</v>
      </c>
      <c r="F43" s="177" t="s">
        <v>2586</v>
      </c>
      <c r="G43" s="177">
        <v>1998</v>
      </c>
      <c r="H43" s="161">
        <v>51.048615099999999</v>
      </c>
      <c r="I43" s="161">
        <v>-114.07084589999999</v>
      </c>
      <c r="J43" s="177" t="s">
        <v>49</v>
      </c>
      <c r="K43" s="177" t="s">
        <v>1577</v>
      </c>
      <c r="L43" s="177" t="s">
        <v>2646</v>
      </c>
      <c r="M43" s="177">
        <v>37211</v>
      </c>
      <c r="N43" s="174" t="s">
        <v>29</v>
      </c>
      <c r="O43" s="177" t="s">
        <v>1577</v>
      </c>
      <c r="P43" s="177"/>
      <c r="Q43" s="177"/>
      <c r="R43" s="177"/>
      <c r="S43" s="177" t="s">
        <v>1714</v>
      </c>
      <c r="T43" s="177"/>
      <c r="U43" s="177"/>
      <c r="V43" s="177"/>
      <c r="W43" s="177"/>
      <c r="X43" s="178"/>
    </row>
    <row r="44" spans="1:24">
      <c r="A44" s="173">
        <v>42</v>
      </c>
      <c r="B44" s="177" t="s">
        <v>422</v>
      </c>
      <c r="C44" s="177" t="s">
        <v>423</v>
      </c>
      <c r="D44" s="157" t="s">
        <v>20</v>
      </c>
      <c r="E44" s="177" t="s">
        <v>2647</v>
      </c>
      <c r="F44" s="177" t="s">
        <v>2586</v>
      </c>
      <c r="G44" s="177">
        <v>1998</v>
      </c>
      <c r="H44" s="161">
        <v>53.3590236</v>
      </c>
      <c r="I44" s="161">
        <v>-106.6020899</v>
      </c>
      <c r="J44" s="177" t="s">
        <v>49</v>
      </c>
      <c r="K44" s="177" t="s">
        <v>1577</v>
      </c>
      <c r="L44" s="177" t="s">
        <v>2648</v>
      </c>
      <c r="M44" s="177">
        <v>37212</v>
      </c>
      <c r="N44" s="174" t="s">
        <v>29</v>
      </c>
      <c r="O44" s="177" t="s">
        <v>1577</v>
      </c>
      <c r="P44" s="177"/>
      <c r="Q44" s="177"/>
      <c r="R44" s="177"/>
      <c r="S44" s="177" t="s">
        <v>1714</v>
      </c>
      <c r="T44" s="177"/>
      <c r="U44" s="177"/>
      <c r="V44" s="177"/>
      <c r="W44" s="177"/>
      <c r="X44" s="178"/>
    </row>
    <row r="45" spans="1:24">
      <c r="A45" s="173">
        <v>43</v>
      </c>
      <c r="B45" s="177" t="s">
        <v>422</v>
      </c>
      <c r="C45" s="177" t="s">
        <v>423</v>
      </c>
      <c r="D45" s="157" t="s">
        <v>20</v>
      </c>
      <c r="E45" s="177" t="s">
        <v>2647</v>
      </c>
      <c r="F45" s="177" t="s">
        <v>2586</v>
      </c>
      <c r="G45" s="177">
        <v>1998</v>
      </c>
      <c r="H45" s="161">
        <v>53.3590236</v>
      </c>
      <c r="I45" s="161">
        <v>-106.6020899</v>
      </c>
      <c r="J45" s="177" t="s">
        <v>49</v>
      </c>
      <c r="K45" s="177" t="s">
        <v>1577</v>
      </c>
      <c r="L45" s="177" t="s">
        <v>2649</v>
      </c>
      <c r="M45" s="177">
        <v>37213</v>
      </c>
      <c r="N45" s="174" t="s">
        <v>29</v>
      </c>
      <c r="O45" s="177" t="s">
        <v>1577</v>
      </c>
      <c r="P45" s="177"/>
      <c r="Q45" s="177"/>
      <c r="R45" s="177"/>
      <c r="S45" s="177" t="s">
        <v>1714</v>
      </c>
      <c r="T45" s="177"/>
      <c r="U45" s="177"/>
      <c r="V45" s="177"/>
      <c r="W45" s="177"/>
      <c r="X45" s="178"/>
    </row>
    <row r="46" spans="1:24">
      <c r="A46" s="173">
        <v>44</v>
      </c>
      <c r="B46" s="177" t="s">
        <v>422</v>
      </c>
      <c r="C46" s="177" t="s">
        <v>423</v>
      </c>
      <c r="D46" s="157" t="s">
        <v>20</v>
      </c>
      <c r="E46" s="177" t="s">
        <v>2647</v>
      </c>
      <c r="F46" s="177" t="s">
        <v>2586</v>
      </c>
      <c r="G46" s="177">
        <v>1998</v>
      </c>
      <c r="H46" s="161">
        <v>53.3590236</v>
      </c>
      <c r="I46" s="161">
        <v>-106.6020899</v>
      </c>
      <c r="J46" s="177" t="s">
        <v>49</v>
      </c>
      <c r="K46" s="177" t="s">
        <v>1577</v>
      </c>
      <c r="L46" s="177" t="s">
        <v>2650</v>
      </c>
      <c r="M46" s="177">
        <v>37214</v>
      </c>
      <c r="N46" s="174" t="s">
        <v>29</v>
      </c>
      <c r="O46" s="177" t="s">
        <v>1577</v>
      </c>
      <c r="P46" s="177"/>
      <c r="Q46" s="177"/>
      <c r="R46" s="177"/>
      <c r="S46" s="177" t="s">
        <v>1714</v>
      </c>
      <c r="T46" s="177"/>
      <c r="U46" s="177"/>
      <c r="V46" s="177"/>
      <c r="W46" s="177"/>
      <c r="X46" s="178"/>
    </row>
    <row r="47" spans="1:24">
      <c r="A47" s="173">
        <v>45</v>
      </c>
      <c r="B47" s="177" t="s">
        <v>422</v>
      </c>
      <c r="C47" s="177" t="s">
        <v>423</v>
      </c>
      <c r="D47" s="157" t="s">
        <v>20</v>
      </c>
      <c r="E47" s="177" t="s">
        <v>2651</v>
      </c>
      <c r="F47" s="177" t="s">
        <v>2586</v>
      </c>
      <c r="G47" s="177">
        <v>1998</v>
      </c>
      <c r="H47" s="161">
        <v>49.867704099999997</v>
      </c>
      <c r="I47" s="161">
        <v>-99.3601764</v>
      </c>
      <c r="J47" s="177" t="s">
        <v>49</v>
      </c>
      <c r="K47" s="177" t="s">
        <v>1577</v>
      </c>
      <c r="L47" s="177" t="s">
        <v>2652</v>
      </c>
      <c r="M47" s="177">
        <v>37215</v>
      </c>
      <c r="N47" s="174" t="s">
        <v>29</v>
      </c>
      <c r="O47" s="177" t="s">
        <v>1577</v>
      </c>
      <c r="P47" s="177"/>
      <c r="Q47" s="177"/>
      <c r="R47" s="177"/>
      <c r="S47" s="177" t="s">
        <v>1714</v>
      </c>
      <c r="T47" s="177"/>
      <c r="U47" s="177"/>
      <c r="V47" s="177"/>
      <c r="W47" s="177"/>
      <c r="X47" s="178"/>
    </row>
    <row r="48" spans="1:24">
      <c r="A48" s="173">
        <v>46</v>
      </c>
      <c r="B48" s="177" t="s">
        <v>422</v>
      </c>
      <c r="C48" s="177" t="s">
        <v>423</v>
      </c>
      <c r="D48" s="157" t="s">
        <v>20</v>
      </c>
      <c r="E48" s="177" t="s">
        <v>2651</v>
      </c>
      <c r="F48" s="177" t="s">
        <v>2586</v>
      </c>
      <c r="G48" s="177">
        <v>1998</v>
      </c>
      <c r="H48" s="161">
        <v>49.867704099999997</v>
      </c>
      <c r="I48" s="161">
        <v>-99.3601764</v>
      </c>
      <c r="J48" s="177" t="s">
        <v>49</v>
      </c>
      <c r="K48" s="177" t="s">
        <v>1577</v>
      </c>
      <c r="L48" s="177" t="s">
        <v>2653</v>
      </c>
      <c r="M48" s="177">
        <v>37216</v>
      </c>
      <c r="N48" s="174" t="s">
        <v>29</v>
      </c>
      <c r="O48" s="177" t="s">
        <v>1577</v>
      </c>
      <c r="P48" s="177"/>
      <c r="Q48" s="177"/>
      <c r="R48" s="177"/>
      <c r="S48" s="177" t="s">
        <v>1714</v>
      </c>
      <c r="T48" s="177"/>
      <c r="U48" s="177"/>
      <c r="V48" s="177"/>
      <c r="W48" s="177"/>
      <c r="X48" s="178"/>
    </row>
    <row r="49" spans="1:24">
      <c r="A49" s="173">
        <v>47</v>
      </c>
      <c r="B49" s="177" t="s">
        <v>422</v>
      </c>
      <c r="C49" s="177" t="s">
        <v>423</v>
      </c>
      <c r="D49" s="157" t="s">
        <v>20</v>
      </c>
      <c r="E49" s="177" t="s">
        <v>2654</v>
      </c>
      <c r="F49" s="177" t="s">
        <v>2586</v>
      </c>
      <c r="G49" s="177">
        <v>1998</v>
      </c>
      <c r="H49" s="161">
        <v>49.443348</v>
      </c>
      <c r="I49" s="161">
        <v>-97.052518000000006</v>
      </c>
      <c r="J49" s="177" t="s">
        <v>49</v>
      </c>
      <c r="K49" s="177" t="s">
        <v>1577</v>
      </c>
      <c r="L49" s="177" t="s">
        <v>2655</v>
      </c>
      <c r="M49" s="177">
        <v>37217</v>
      </c>
      <c r="N49" s="174" t="s">
        <v>29</v>
      </c>
      <c r="O49" s="177" t="s">
        <v>1577</v>
      </c>
      <c r="P49" s="177"/>
      <c r="Q49" s="177"/>
      <c r="R49" s="177"/>
      <c r="S49" s="177" t="s">
        <v>1714</v>
      </c>
      <c r="T49" s="177"/>
      <c r="U49" s="177"/>
      <c r="V49" s="177"/>
      <c r="W49" s="177"/>
      <c r="X49" s="178"/>
    </row>
    <row r="50" spans="1:24">
      <c r="A50" s="173">
        <v>48</v>
      </c>
      <c r="B50" s="177" t="s">
        <v>422</v>
      </c>
      <c r="C50" s="177" t="s">
        <v>423</v>
      </c>
      <c r="D50" s="157" t="s">
        <v>20</v>
      </c>
      <c r="E50" s="177" t="s">
        <v>2654</v>
      </c>
      <c r="F50" s="177" t="s">
        <v>2586</v>
      </c>
      <c r="G50" s="177">
        <v>1998</v>
      </c>
      <c r="H50" s="161">
        <v>49.443348</v>
      </c>
      <c r="I50" s="161">
        <v>-97.052518000000006</v>
      </c>
      <c r="J50" s="177" t="s">
        <v>49</v>
      </c>
      <c r="K50" s="177" t="s">
        <v>1577</v>
      </c>
      <c r="L50" s="177" t="s">
        <v>2656</v>
      </c>
      <c r="M50" s="177">
        <v>37218</v>
      </c>
      <c r="N50" s="174" t="s">
        <v>29</v>
      </c>
      <c r="O50" s="177" t="s">
        <v>1577</v>
      </c>
      <c r="P50" s="177"/>
      <c r="Q50" s="177"/>
      <c r="R50" s="177"/>
      <c r="S50" s="177" t="s">
        <v>1714</v>
      </c>
      <c r="T50" s="177"/>
      <c r="U50" s="177"/>
      <c r="V50" s="177"/>
      <c r="W50" s="177"/>
      <c r="X50" s="178"/>
    </row>
    <row r="51" spans="1:24">
      <c r="A51" s="173">
        <v>49</v>
      </c>
      <c r="B51" s="177" t="s">
        <v>422</v>
      </c>
      <c r="C51" s="177" t="s">
        <v>423</v>
      </c>
      <c r="D51" s="157" t="s">
        <v>20</v>
      </c>
      <c r="E51" s="177" t="s">
        <v>2657</v>
      </c>
      <c r="F51" s="177" t="s">
        <v>2586</v>
      </c>
      <c r="G51" s="177">
        <v>1998</v>
      </c>
      <c r="H51" s="161">
        <v>49.175441900000003</v>
      </c>
      <c r="I51" s="161">
        <v>-101.630253</v>
      </c>
      <c r="J51" s="177" t="s">
        <v>49</v>
      </c>
      <c r="K51" s="177" t="s">
        <v>1577</v>
      </c>
      <c r="L51" s="177" t="s">
        <v>2658</v>
      </c>
      <c r="M51" s="177">
        <v>37219</v>
      </c>
      <c r="N51" s="174" t="s">
        <v>29</v>
      </c>
      <c r="O51" s="177" t="s">
        <v>1577</v>
      </c>
      <c r="P51" s="177"/>
      <c r="Q51" s="177"/>
      <c r="R51" s="177"/>
      <c r="S51" s="177" t="s">
        <v>1714</v>
      </c>
      <c r="T51" s="177"/>
      <c r="U51" s="177"/>
      <c r="V51" s="177"/>
      <c r="W51" s="177"/>
      <c r="X51" s="178"/>
    </row>
    <row r="52" spans="1:24">
      <c r="A52" s="173">
        <v>50</v>
      </c>
      <c r="B52" s="177" t="s">
        <v>422</v>
      </c>
      <c r="C52" s="177" t="s">
        <v>423</v>
      </c>
      <c r="D52" s="157" t="s">
        <v>20</v>
      </c>
      <c r="E52" s="177" t="s">
        <v>2657</v>
      </c>
      <c r="F52" s="177" t="s">
        <v>2586</v>
      </c>
      <c r="G52" s="177">
        <v>1998</v>
      </c>
      <c r="H52" s="161">
        <v>49.175441900000003</v>
      </c>
      <c r="I52" s="161">
        <v>-101.630253</v>
      </c>
      <c r="J52" s="177" t="s">
        <v>49</v>
      </c>
      <c r="K52" s="177" t="s">
        <v>1577</v>
      </c>
      <c r="L52" s="177" t="s">
        <v>2659</v>
      </c>
      <c r="M52" s="177">
        <v>37220</v>
      </c>
      <c r="N52" s="174" t="s">
        <v>29</v>
      </c>
      <c r="O52" s="177" t="s">
        <v>1577</v>
      </c>
      <c r="P52" s="177"/>
      <c r="Q52" s="177"/>
      <c r="R52" s="177"/>
      <c r="S52" s="177" t="s">
        <v>1714</v>
      </c>
      <c r="T52" s="177"/>
      <c r="U52" s="177"/>
      <c r="V52" s="177"/>
      <c r="W52" s="177"/>
      <c r="X52" s="178"/>
    </row>
    <row r="53" spans="1:24">
      <c r="A53" s="173">
        <v>51</v>
      </c>
      <c r="B53" s="177" t="s">
        <v>422</v>
      </c>
      <c r="C53" s="177" t="s">
        <v>423</v>
      </c>
      <c r="D53" s="157" t="s">
        <v>20</v>
      </c>
      <c r="E53" s="177" t="s">
        <v>2657</v>
      </c>
      <c r="F53" s="177" t="s">
        <v>2586</v>
      </c>
      <c r="G53" s="177">
        <v>1998</v>
      </c>
      <c r="H53" s="161">
        <v>49.175441900000003</v>
      </c>
      <c r="I53" s="161">
        <v>-101.630253</v>
      </c>
      <c r="J53" s="177" t="s">
        <v>49</v>
      </c>
      <c r="K53" s="177" t="s">
        <v>1577</v>
      </c>
      <c r="L53" s="177" t="s">
        <v>2660</v>
      </c>
      <c r="M53" s="177">
        <v>37221</v>
      </c>
      <c r="N53" s="174" t="s">
        <v>29</v>
      </c>
      <c r="O53" s="177" t="s">
        <v>1577</v>
      </c>
      <c r="P53" s="177"/>
      <c r="Q53" s="177"/>
      <c r="R53" s="177"/>
      <c r="S53" s="177" t="s">
        <v>1714</v>
      </c>
      <c r="T53" s="177"/>
      <c r="U53" s="177"/>
      <c r="V53" s="177"/>
      <c r="W53" s="177"/>
      <c r="X53" s="178"/>
    </row>
    <row r="54" spans="1:24">
      <c r="A54" s="173">
        <v>52</v>
      </c>
      <c r="B54" s="177" t="s">
        <v>422</v>
      </c>
      <c r="C54" s="177" t="s">
        <v>423</v>
      </c>
      <c r="D54" s="157" t="s">
        <v>20</v>
      </c>
      <c r="E54" s="177" t="s">
        <v>2661</v>
      </c>
      <c r="F54" s="177" t="s">
        <v>2586</v>
      </c>
      <c r="G54" s="177">
        <v>1998</v>
      </c>
      <c r="H54" s="161">
        <v>49.173937899999999</v>
      </c>
      <c r="I54" s="161">
        <v>-101.7958095</v>
      </c>
      <c r="J54" s="177" t="s">
        <v>49</v>
      </c>
      <c r="K54" s="177" t="s">
        <v>1577</v>
      </c>
      <c r="L54" s="177" t="s">
        <v>2662</v>
      </c>
      <c r="M54" s="177">
        <v>37222</v>
      </c>
      <c r="N54" s="174" t="s">
        <v>29</v>
      </c>
      <c r="O54" s="177" t="s">
        <v>1577</v>
      </c>
      <c r="P54" s="177"/>
      <c r="Q54" s="177"/>
      <c r="R54" s="177"/>
      <c r="S54" s="177" t="s">
        <v>1714</v>
      </c>
      <c r="T54" s="177"/>
      <c r="U54" s="177"/>
      <c r="V54" s="177"/>
      <c r="W54" s="177"/>
      <c r="X54" s="178"/>
    </row>
    <row r="55" spans="1:24">
      <c r="A55" s="173">
        <v>53</v>
      </c>
      <c r="B55" s="177" t="s">
        <v>422</v>
      </c>
      <c r="C55" s="177" t="s">
        <v>423</v>
      </c>
      <c r="D55" s="157" t="s">
        <v>20</v>
      </c>
      <c r="E55" s="177" t="s">
        <v>2663</v>
      </c>
      <c r="F55" s="177" t="s">
        <v>2586</v>
      </c>
      <c r="G55" s="177">
        <v>1998</v>
      </c>
      <c r="H55" s="161">
        <v>53.280208600000002</v>
      </c>
      <c r="I55" s="161">
        <v>-103.58752610000001</v>
      </c>
      <c r="J55" s="177" t="s">
        <v>49</v>
      </c>
      <c r="K55" s="177" t="s">
        <v>1577</v>
      </c>
      <c r="L55" s="177" t="s">
        <v>2664</v>
      </c>
      <c r="M55" s="177">
        <v>37223</v>
      </c>
      <c r="N55" s="174" t="s">
        <v>29</v>
      </c>
      <c r="O55" s="177" t="s">
        <v>1577</v>
      </c>
      <c r="P55" s="177"/>
      <c r="Q55" s="177"/>
      <c r="R55" s="177"/>
      <c r="S55" s="177" t="s">
        <v>1714</v>
      </c>
      <c r="T55" s="177"/>
      <c r="U55" s="177"/>
      <c r="V55" s="177"/>
      <c r="W55" s="177"/>
      <c r="X55" s="178"/>
    </row>
    <row r="56" spans="1:24">
      <c r="A56" s="173">
        <v>54</v>
      </c>
      <c r="B56" s="177" t="s">
        <v>422</v>
      </c>
      <c r="C56" s="177" t="s">
        <v>423</v>
      </c>
      <c r="D56" s="157" t="s">
        <v>20</v>
      </c>
      <c r="E56" s="177" t="s">
        <v>2665</v>
      </c>
      <c r="F56" s="177" t="s">
        <v>2586</v>
      </c>
      <c r="G56" s="177">
        <v>1998</v>
      </c>
      <c r="H56" s="161">
        <v>50.852276199999999</v>
      </c>
      <c r="I56" s="161">
        <v>-113.4696912</v>
      </c>
      <c r="J56" s="177" t="s">
        <v>49</v>
      </c>
      <c r="K56" s="177" t="s">
        <v>1577</v>
      </c>
      <c r="L56" s="177" t="s">
        <v>2666</v>
      </c>
      <c r="M56" s="177">
        <v>37224</v>
      </c>
      <c r="N56" s="174" t="s">
        <v>29</v>
      </c>
      <c r="O56" s="177" t="s">
        <v>1577</v>
      </c>
      <c r="P56" s="177"/>
      <c r="Q56" s="177"/>
      <c r="R56" s="177"/>
      <c r="S56" s="177" t="s">
        <v>1714</v>
      </c>
      <c r="T56" s="177"/>
      <c r="U56" s="177"/>
      <c r="V56" s="177"/>
      <c r="W56" s="177"/>
      <c r="X56" s="178"/>
    </row>
    <row r="57" spans="1:24">
      <c r="A57" s="173">
        <v>55</v>
      </c>
      <c r="B57" s="177" t="s">
        <v>422</v>
      </c>
      <c r="C57" s="177" t="s">
        <v>423</v>
      </c>
      <c r="D57" s="157" t="s">
        <v>20</v>
      </c>
      <c r="E57" s="177" t="s">
        <v>2667</v>
      </c>
      <c r="F57" s="177" t="s">
        <v>2586</v>
      </c>
      <c r="G57" s="177">
        <v>1998</v>
      </c>
      <c r="H57" s="161">
        <v>49.093895799999999</v>
      </c>
      <c r="I57" s="161">
        <v>-99.341466999999994</v>
      </c>
      <c r="J57" s="177" t="s">
        <v>49</v>
      </c>
      <c r="K57" s="177" t="s">
        <v>1577</v>
      </c>
      <c r="L57" s="177" t="s">
        <v>2668</v>
      </c>
      <c r="M57" s="177">
        <v>37225</v>
      </c>
      <c r="N57" s="174" t="s">
        <v>29</v>
      </c>
      <c r="O57" s="177" t="s">
        <v>1577</v>
      </c>
      <c r="P57" s="177"/>
      <c r="Q57" s="177"/>
      <c r="R57" s="177"/>
      <c r="S57" s="177" t="s">
        <v>1714</v>
      </c>
      <c r="T57" s="177"/>
      <c r="U57" s="177"/>
      <c r="V57" s="177"/>
      <c r="W57" s="177"/>
      <c r="X57" s="178"/>
    </row>
    <row r="58" spans="1:24">
      <c r="A58" s="173">
        <v>56</v>
      </c>
      <c r="B58" s="177" t="s">
        <v>422</v>
      </c>
      <c r="C58" s="177" t="s">
        <v>423</v>
      </c>
      <c r="D58" s="157" t="s">
        <v>20</v>
      </c>
      <c r="E58" s="177" t="s">
        <v>2669</v>
      </c>
      <c r="F58" s="177" t="s">
        <v>2586</v>
      </c>
      <c r="G58" s="177">
        <v>1998</v>
      </c>
      <c r="H58" s="161">
        <v>50.586613</v>
      </c>
      <c r="I58" s="161">
        <v>-112.0357509</v>
      </c>
      <c r="J58" s="177" t="s">
        <v>49</v>
      </c>
      <c r="K58" s="177" t="s">
        <v>1577</v>
      </c>
      <c r="L58" s="177" t="s">
        <v>2670</v>
      </c>
      <c r="M58" s="177">
        <v>37226</v>
      </c>
      <c r="N58" s="174" t="s">
        <v>29</v>
      </c>
      <c r="O58" s="177" t="s">
        <v>1577</v>
      </c>
      <c r="P58" s="177"/>
      <c r="Q58" s="177"/>
      <c r="R58" s="177"/>
      <c r="S58" s="177" t="s">
        <v>1714</v>
      </c>
      <c r="T58" s="177"/>
      <c r="U58" s="177"/>
      <c r="V58" s="177"/>
      <c r="W58" s="177"/>
      <c r="X58" s="178"/>
    </row>
    <row r="59" spans="1:24">
      <c r="A59" s="173">
        <v>57</v>
      </c>
      <c r="B59" s="177" t="s">
        <v>422</v>
      </c>
      <c r="C59" s="177" t="s">
        <v>423</v>
      </c>
      <c r="D59" s="157" t="s">
        <v>20</v>
      </c>
      <c r="E59" s="177" t="s">
        <v>2669</v>
      </c>
      <c r="F59" s="177" t="s">
        <v>2586</v>
      </c>
      <c r="G59" s="177">
        <v>1998</v>
      </c>
      <c r="H59" s="161">
        <v>50.586613</v>
      </c>
      <c r="I59" s="161">
        <v>-112.0357509</v>
      </c>
      <c r="J59" s="177" t="s">
        <v>49</v>
      </c>
      <c r="K59" s="177" t="s">
        <v>1577</v>
      </c>
      <c r="L59" s="177" t="s">
        <v>2671</v>
      </c>
      <c r="M59" s="177">
        <v>37227</v>
      </c>
      <c r="N59" s="174" t="s">
        <v>29</v>
      </c>
      <c r="O59" s="177" t="s">
        <v>1577</v>
      </c>
      <c r="P59" s="177"/>
      <c r="Q59" s="177"/>
      <c r="R59" s="177"/>
      <c r="S59" s="177" t="s">
        <v>1714</v>
      </c>
      <c r="T59" s="177"/>
      <c r="U59" s="177"/>
      <c r="V59" s="177"/>
      <c r="W59" s="177"/>
      <c r="X59" s="178"/>
    </row>
    <row r="60" spans="1:24">
      <c r="A60" s="173">
        <v>58</v>
      </c>
      <c r="B60" s="177" t="s">
        <v>422</v>
      </c>
      <c r="C60" s="177" t="s">
        <v>423</v>
      </c>
      <c r="D60" s="157" t="s">
        <v>20</v>
      </c>
      <c r="E60" s="177" t="s">
        <v>2669</v>
      </c>
      <c r="F60" s="177" t="s">
        <v>2586</v>
      </c>
      <c r="G60" s="177">
        <v>1998</v>
      </c>
      <c r="H60" s="161">
        <v>50.586613</v>
      </c>
      <c r="I60" s="161">
        <v>-112.0357509</v>
      </c>
      <c r="J60" s="177" t="s">
        <v>49</v>
      </c>
      <c r="K60" s="177" t="s">
        <v>1577</v>
      </c>
      <c r="L60" s="177" t="s">
        <v>2672</v>
      </c>
      <c r="M60" s="177">
        <v>37228</v>
      </c>
      <c r="N60" s="174" t="s">
        <v>29</v>
      </c>
      <c r="O60" s="177" t="s">
        <v>1577</v>
      </c>
      <c r="P60" s="177"/>
      <c r="Q60" s="177"/>
      <c r="R60" s="177"/>
      <c r="S60" s="177" t="s">
        <v>1714</v>
      </c>
      <c r="T60" s="177"/>
      <c r="U60" s="177"/>
      <c r="V60" s="177"/>
      <c r="W60" s="177"/>
      <c r="X60" s="178"/>
    </row>
    <row r="61" spans="1:24">
      <c r="A61" s="173">
        <v>59</v>
      </c>
      <c r="B61" s="177" t="s">
        <v>422</v>
      </c>
      <c r="C61" s="177" t="s">
        <v>423</v>
      </c>
      <c r="D61" s="157" t="s">
        <v>20</v>
      </c>
      <c r="E61" s="177" t="s">
        <v>2669</v>
      </c>
      <c r="F61" s="177" t="s">
        <v>2586</v>
      </c>
      <c r="G61" s="177">
        <v>1998</v>
      </c>
      <c r="H61" s="161">
        <v>50.586613</v>
      </c>
      <c r="I61" s="161">
        <v>-112.0357509</v>
      </c>
      <c r="J61" s="177" t="s">
        <v>49</v>
      </c>
      <c r="K61" s="177" t="s">
        <v>1577</v>
      </c>
      <c r="L61" s="177" t="s">
        <v>2673</v>
      </c>
      <c r="M61" s="177">
        <v>37229</v>
      </c>
      <c r="N61" s="174" t="s">
        <v>29</v>
      </c>
      <c r="O61" s="177" t="s">
        <v>1577</v>
      </c>
      <c r="P61" s="177"/>
      <c r="Q61" s="177"/>
      <c r="R61" s="177"/>
      <c r="S61" s="177" t="s">
        <v>1714</v>
      </c>
      <c r="T61" s="177"/>
      <c r="U61" s="177"/>
      <c r="V61" s="177"/>
      <c r="W61" s="177"/>
      <c r="X61" s="178"/>
    </row>
    <row r="62" spans="1:24">
      <c r="A62" s="173">
        <v>60</v>
      </c>
      <c r="B62" s="177" t="s">
        <v>422</v>
      </c>
      <c r="C62" s="177" t="s">
        <v>423</v>
      </c>
      <c r="D62" s="157" t="s">
        <v>20</v>
      </c>
      <c r="E62" s="177" t="s">
        <v>2669</v>
      </c>
      <c r="F62" s="177" t="s">
        <v>2586</v>
      </c>
      <c r="G62" s="177">
        <v>1998</v>
      </c>
      <c r="H62" s="161">
        <v>50.586613</v>
      </c>
      <c r="I62" s="161">
        <v>-112.0357509</v>
      </c>
      <c r="J62" s="177" t="s">
        <v>49</v>
      </c>
      <c r="K62" s="177" t="s">
        <v>1577</v>
      </c>
      <c r="L62" s="177" t="s">
        <v>2674</v>
      </c>
      <c r="M62" s="177">
        <v>37230</v>
      </c>
      <c r="N62" s="174" t="s">
        <v>29</v>
      </c>
      <c r="O62" s="177" t="s">
        <v>1577</v>
      </c>
      <c r="P62" s="177"/>
      <c r="Q62" s="177"/>
      <c r="R62" s="177"/>
      <c r="S62" s="177" t="s">
        <v>1714</v>
      </c>
      <c r="T62" s="177"/>
      <c r="U62" s="177"/>
      <c r="V62" s="177"/>
      <c r="W62" s="177"/>
      <c r="X62" s="178"/>
    </row>
    <row r="63" spans="1:24">
      <c r="A63" s="173">
        <v>61</v>
      </c>
      <c r="B63" s="177" t="s">
        <v>422</v>
      </c>
      <c r="C63" s="177" t="s">
        <v>423</v>
      </c>
      <c r="D63" s="157" t="s">
        <v>20</v>
      </c>
      <c r="E63" s="177" t="s">
        <v>2675</v>
      </c>
      <c r="F63" s="177" t="s">
        <v>2586</v>
      </c>
      <c r="G63" s="177">
        <v>1998</v>
      </c>
      <c r="H63" s="161">
        <v>50.461854299999999</v>
      </c>
      <c r="I63" s="161">
        <v>-106.6594182</v>
      </c>
      <c r="J63" s="177" t="s">
        <v>49</v>
      </c>
      <c r="K63" s="177" t="s">
        <v>1577</v>
      </c>
      <c r="L63" s="177" t="s">
        <v>2676</v>
      </c>
      <c r="M63" s="177">
        <v>37231</v>
      </c>
      <c r="N63" s="174" t="s">
        <v>29</v>
      </c>
      <c r="O63" s="177" t="s">
        <v>1577</v>
      </c>
      <c r="P63" s="177"/>
      <c r="Q63" s="177"/>
      <c r="R63" s="177"/>
      <c r="S63" s="177" t="s">
        <v>1714</v>
      </c>
      <c r="T63" s="177"/>
      <c r="U63" s="177"/>
      <c r="V63" s="177"/>
      <c r="W63" s="177"/>
      <c r="X63" s="178"/>
    </row>
    <row r="64" spans="1:24">
      <c r="A64" s="173">
        <v>62</v>
      </c>
      <c r="B64" s="177" t="s">
        <v>422</v>
      </c>
      <c r="C64" s="177" t="s">
        <v>423</v>
      </c>
      <c r="D64" s="157" t="s">
        <v>20</v>
      </c>
      <c r="E64" s="177" t="s">
        <v>2677</v>
      </c>
      <c r="F64" s="177" t="s">
        <v>2586</v>
      </c>
      <c r="G64" s="177">
        <v>1998</v>
      </c>
      <c r="H64" s="161">
        <v>50.019191599999999</v>
      </c>
      <c r="I64" s="161">
        <v>-113.58376800000001</v>
      </c>
      <c r="J64" s="177" t="s">
        <v>49</v>
      </c>
      <c r="K64" s="177" t="s">
        <v>1577</v>
      </c>
      <c r="L64" s="177" t="s">
        <v>2678</v>
      </c>
      <c r="M64" s="177">
        <v>37232</v>
      </c>
      <c r="N64" s="174" t="s">
        <v>29</v>
      </c>
      <c r="O64" s="177" t="s">
        <v>1577</v>
      </c>
      <c r="P64" s="177"/>
      <c r="Q64" s="177"/>
      <c r="R64" s="177"/>
      <c r="S64" s="177" t="s">
        <v>1714</v>
      </c>
      <c r="T64" s="177"/>
      <c r="U64" s="177"/>
      <c r="V64" s="177"/>
      <c r="W64" s="177"/>
      <c r="X64" s="178"/>
    </row>
    <row r="65" spans="1:24">
      <c r="A65" s="173">
        <v>63</v>
      </c>
      <c r="B65" s="177" t="s">
        <v>422</v>
      </c>
      <c r="C65" s="177" t="s">
        <v>423</v>
      </c>
      <c r="D65" s="157" t="s">
        <v>20</v>
      </c>
      <c r="E65" s="177" t="s">
        <v>2677</v>
      </c>
      <c r="F65" s="177" t="s">
        <v>2586</v>
      </c>
      <c r="G65" s="177">
        <v>1998</v>
      </c>
      <c r="H65" s="161">
        <v>50.019191599999999</v>
      </c>
      <c r="I65" s="161">
        <v>-113.58376800000001</v>
      </c>
      <c r="J65" s="177" t="s">
        <v>49</v>
      </c>
      <c r="K65" s="177" t="s">
        <v>1577</v>
      </c>
      <c r="L65" s="177" t="s">
        <v>2679</v>
      </c>
      <c r="M65" s="177">
        <v>37233</v>
      </c>
      <c r="N65" s="174" t="s">
        <v>29</v>
      </c>
      <c r="O65" s="177" t="s">
        <v>1577</v>
      </c>
      <c r="P65" s="177"/>
      <c r="Q65" s="177"/>
      <c r="R65" s="177"/>
      <c r="S65" s="177" t="s">
        <v>1714</v>
      </c>
      <c r="T65" s="177"/>
      <c r="U65" s="177"/>
      <c r="V65" s="177"/>
      <c r="W65" s="177"/>
      <c r="X65" s="178"/>
    </row>
    <row r="66" spans="1:24">
      <c r="A66" s="173">
        <v>64</v>
      </c>
      <c r="B66" s="177" t="s">
        <v>422</v>
      </c>
      <c r="C66" s="177" t="s">
        <v>423</v>
      </c>
      <c r="D66" s="157" t="s">
        <v>20</v>
      </c>
      <c r="E66" s="177" t="s">
        <v>2680</v>
      </c>
      <c r="F66" s="177" t="s">
        <v>2586</v>
      </c>
      <c r="G66" s="177">
        <v>1998</v>
      </c>
      <c r="H66" s="161">
        <v>49.134269000000003</v>
      </c>
      <c r="I66" s="161">
        <v>-99.036259999999999</v>
      </c>
      <c r="J66" s="177" t="s">
        <v>49</v>
      </c>
      <c r="K66" s="177" t="s">
        <v>1577</v>
      </c>
      <c r="L66" s="177" t="s">
        <v>2681</v>
      </c>
      <c r="M66" s="177">
        <v>37234</v>
      </c>
      <c r="N66" s="174" t="s">
        <v>29</v>
      </c>
      <c r="O66" s="177" t="s">
        <v>1577</v>
      </c>
      <c r="P66" s="177"/>
      <c r="Q66" s="177"/>
      <c r="R66" s="177"/>
      <c r="S66" s="177" t="s">
        <v>1714</v>
      </c>
      <c r="T66" s="177"/>
      <c r="U66" s="177"/>
      <c r="V66" s="177"/>
      <c r="W66" s="177"/>
      <c r="X66" s="178"/>
    </row>
    <row r="67" spans="1:24">
      <c r="A67" s="173">
        <v>65</v>
      </c>
      <c r="B67" s="177" t="s">
        <v>422</v>
      </c>
      <c r="C67" s="177" t="s">
        <v>423</v>
      </c>
      <c r="D67" s="157" t="s">
        <v>20</v>
      </c>
      <c r="E67" s="177" t="s">
        <v>2680</v>
      </c>
      <c r="F67" s="177" t="s">
        <v>2586</v>
      </c>
      <c r="G67" s="177">
        <v>1998</v>
      </c>
      <c r="H67" s="161">
        <v>49.134269000000003</v>
      </c>
      <c r="I67" s="161">
        <v>-99.036259999999999</v>
      </c>
      <c r="J67" s="177" t="s">
        <v>49</v>
      </c>
      <c r="K67" s="177" t="s">
        <v>1577</v>
      </c>
      <c r="L67" s="177" t="s">
        <v>2682</v>
      </c>
      <c r="M67" s="177">
        <v>37235</v>
      </c>
      <c r="N67" s="174" t="s">
        <v>29</v>
      </c>
      <c r="O67" s="177" t="s">
        <v>1577</v>
      </c>
      <c r="P67" s="177"/>
      <c r="Q67" s="177"/>
      <c r="R67" s="177"/>
      <c r="S67" s="177" t="s">
        <v>1714</v>
      </c>
      <c r="T67" s="177"/>
      <c r="U67" s="177"/>
      <c r="V67" s="177"/>
      <c r="W67" s="177"/>
      <c r="X67" s="178"/>
    </row>
    <row r="68" spans="1:24">
      <c r="A68" s="173">
        <v>66</v>
      </c>
      <c r="B68" s="177" t="s">
        <v>422</v>
      </c>
      <c r="C68" s="177" t="s">
        <v>423</v>
      </c>
      <c r="D68" s="157" t="s">
        <v>20</v>
      </c>
      <c r="E68" s="177" t="s">
        <v>2683</v>
      </c>
      <c r="F68" s="177" t="s">
        <v>2586</v>
      </c>
      <c r="G68" s="177">
        <v>1998</v>
      </c>
      <c r="H68" s="161">
        <v>49.727520200000001</v>
      </c>
      <c r="I68" s="161">
        <v>-112.61790929999999</v>
      </c>
      <c r="J68" s="177" t="s">
        <v>49</v>
      </c>
      <c r="K68" s="177" t="s">
        <v>1577</v>
      </c>
      <c r="L68" s="177" t="s">
        <v>2684</v>
      </c>
      <c r="M68" s="177">
        <v>37236</v>
      </c>
      <c r="N68" s="174" t="s">
        <v>29</v>
      </c>
      <c r="O68" s="177" t="s">
        <v>1577</v>
      </c>
      <c r="P68" s="177"/>
      <c r="Q68" s="177"/>
      <c r="R68" s="177"/>
      <c r="S68" s="177" t="s">
        <v>1714</v>
      </c>
      <c r="T68" s="177"/>
      <c r="U68" s="177"/>
      <c r="V68" s="177"/>
      <c r="W68" s="177"/>
      <c r="X68" s="178"/>
    </row>
    <row r="69" spans="1:24">
      <c r="A69" s="173">
        <v>67</v>
      </c>
      <c r="B69" s="177" t="s">
        <v>422</v>
      </c>
      <c r="C69" s="177" t="s">
        <v>423</v>
      </c>
      <c r="D69" s="157" t="s">
        <v>20</v>
      </c>
      <c r="E69" s="177" t="s">
        <v>2683</v>
      </c>
      <c r="F69" s="177" t="s">
        <v>2586</v>
      </c>
      <c r="G69" s="177">
        <v>1998</v>
      </c>
      <c r="H69" s="161">
        <v>49.727520200000001</v>
      </c>
      <c r="I69" s="161">
        <v>-112.61790929999999</v>
      </c>
      <c r="J69" s="177" t="s">
        <v>49</v>
      </c>
      <c r="K69" s="177" t="s">
        <v>1577</v>
      </c>
      <c r="L69" s="177" t="s">
        <v>2685</v>
      </c>
      <c r="M69" s="177">
        <v>37237</v>
      </c>
      <c r="N69" s="174" t="s">
        <v>29</v>
      </c>
      <c r="O69" s="177" t="s">
        <v>1577</v>
      </c>
      <c r="P69" s="177"/>
      <c r="Q69" s="177"/>
      <c r="R69" s="177"/>
      <c r="S69" s="177" t="s">
        <v>1714</v>
      </c>
      <c r="T69" s="177"/>
      <c r="U69" s="177"/>
      <c r="V69" s="177"/>
      <c r="W69" s="177"/>
      <c r="X69" s="178"/>
    </row>
    <row r="70" spans="1:24">
      <c r="A70" s="173">
        <v>68</v>
      </c>
      <c r="B70" s="177" t="s">
        <v>422</v>
      </c>
      <c r="C70" s="177" t="s">
        <v>423</v>
      </c>
      <c r="D70" s="157" t="s">
        <v>20</v>
      </c>
      <c r="E70" s="177" t="s">
        <v>2686</v>
      </c>
      <c r="F70" s="177" t="s">
        <v>2586</v>
      </c>
      <c r="G70" s="177">
        <v>1998</v>
      </c>
      <c r="H70" s="161">
        <v>49.75694</v>
      </c>
      <c r="I70" s="161">
        <v>-106.02585000000001</v>
      </c>
      <c r="J70" s="177" t="s">
        <v>49</v>
      </c>
      <c r="K70" s="177" t="s">
        <v>1577</v>
      </c>
      <c r="L70" s="177" t="s">
        <v>2687</v>
      </c>
      <c r="M70" s="177">
        <v>37238</v>
      </c>
      <c r="N70" s="174" t="s">
        <v>29</v>
      </c>
      <c r="O70" s="177" t="s">
        <v>1577</v>
      </c>
      <c r="P70" s="177"/>
      <c r="Q70" s="177"/>
      <c r="R70" s="177"/>
      <c r="S70" s="177" t="s">
        <v>1714</v>
      </c>
      <c r="T70" s="177"/>
      <c r="U70" s="177"/>
      <c r="V70" s="177"/>
      <c r="W70" s="177"/>
      <c r="X70" s="178"/>
    </row>
    <row r="71" spans="1:24">
      <c r="A71" s="173">
        <v>69</v>
      </c>
      <c r="B71" s="177" t="s">
        <v>422</v>
      </c>
      <c r="C71" s="177" t="s">
        <v>423</v>
      </c>
      <c r="D71" s="157" t="s">
        <v>20</v>
      </c>
      <c r="E71" s="177" t="s">
        <v>2688</v>
      </c>
      <c r="F71" s="177" t="s">
        <v>2586</v>
      </c>
      <c r="G71" s="177">
        <v>1998</v>
      </c>
      <c r="H71" s="161">
        <v>49.113643199999999</v>
      </c>
      <c r="I71" s="161">
        <v>-105.5230905</v>
      </c>
      <c r="J71" s="177" t="s">
        <v>49</v>
      </c>
      <c r="K71" s="177" t="s">
        <v>1577</v>
      </c>
      <c r="L71" s="177" t="s">
        <v>2689</v>
      </c>
      <c r="M71" s="177">
        <v>37239</v>
      </c>
      <c r="N71" s="174" t="s">
        <v>29</v>
      </c>
      <c r="O71" s="177" t="s">
        <v>1577</v>
      </c>
      <c r="P71" s="177"/>
      <c r="Q71" s="177"/>
      <c r="R71" s="177"/>
      <c r="S71" s="177" t="s">
        <v>1714</v>
      </c>
      <c r="T71" s="177"/>
      <c r="U71" s="177"/>
      <c r="V71" s="177"/>
      <c r="W71" s="177"/>
      <c r="X71" s="178"/>
    </row>
    <row r="72" spans="1:24">
      <c r="A72" s="173">
        <v>70</v>
      </c>
      <c r="B72" s="177" t="s">
        <v>422</v>
      </c>
      <c r="C72" s="177" t="s">
        <v>423</v>
      </c>
      <c r="D72" s="157" t="s">
        <v>20</v>
      </c>
      <c r="E72" s="177" t="s">
        <v>2690</v>
      </c>
      <c r="F72" s="177" t="s">
        <v>2586</v>
      </c>
      <c r="G72" s="177">
        <v>1998</v>
      </c>
      <c r="H72" s="161">
        <v>49.819451600000001</v>
      </c>
      <c r="I72" s="161">
        <v>-103.30692550000001</v>
      </c>
      <c r="J72" s="177" t="s">
        <v>49</v>
      </c>
      <c r="K72" s="177" t="s">
        <v>1577</v>
      </c>
      <c r="L72" s="177" t="s">
        <v>2691</v>
      </c>
      <c r="M72" s="177">
        <v>37240</v>
      </c>
      <c r="N72" s="174" t="s">
        <v>29</v>
      </c>
      <c r="O72" s="177" t="s">
        <v>1577</v>
      </c>
      <c r="P72" s="177"/>
      <c r="Q72" s="177"/>
      <c r="R72" s="177"/>
      <c r="S72" s="177" t="s">
        <v>1714</v>
      </c>
      <c r="T72" s="177"/>
      <c r="U72" s="177"/>
      <c r="V72" s="177"/>
      <c r="W72" s="177"/>
      <c r="X72" s="178"/>
    </row>
    <row r="73" spans="1:24">
      <c r="A73" s="173">
        <v>71</v>
      </c>
      <c r="B73" s="177" t="s">
        <v>422</v>
      </c>
      <c r="C73" s="177" t="s">
        <v>423</v>
      </c>
      <c r="D73" s="157" t="s">
        <v>20</v>
      </c>
      <c r="E73" s="177" t="s">
        <v>2692</v>
      </c>
      <c r="F73" s="177" t="s">
        <v>2586</v>
      </c>
      <c r="G73" s="177">
        <v>1998</v>
      </c>
      <c r="H73" s="161">
        <v>49.731352000000001</v>
      </c>
      <c r="I73" s="161">
        <v>-101.23519400000001</v>
      </c>
      <c r="J73" s="177" t="s">
        <v>49</v>
      </c>
      <c r="K73" s="177" t="s">
        <v>1577</v>
      </c>
      <c r="L73" s="177" t="s">
        <v>2693</v>
      </c>
      <c r="M73" s="177">
        <v>37241</v>
      </c>
      <c r="N73" s="174" t="s">
        <v>29</v>
      </c>
      <c r="O73" s="177" t="s">
        <v>1577</v>
      </c>
      <c r="P73" s="177"/>
      <c r="Q73" s="177"/>
      <c r="R73" s="177"/>
      <c r="S73" s="177" t="s">
        <v>1714</v>
      </c>
      <c r="T73" s="177"/>
      <c r="U73" s="177"/>
      <c r="V73" s="177"/>
      <c r="W73" s="177"/>
      <c r="X73" s="178"/>
    </row>
    <row r="74" spans="1:24">
      <c r="A74" s="173">
        <v>72</v>
      </c>
      <c r="B74" s="177" t="s">
        <v>422</v>
      </c>
      <c r="C74" s="177" t="s">
        <v>423</v>
      </c>
      <c r="D74" s="157" t="s">
        <v>20</v>
      </c>
      <c r="E74" s="177" t="s">
        <v>2692</v>
      </c>
      <c r="F74" s="177" t="s">
        <v>2586</v>
      </c>
      <c r="G74" s="177">
        <v>1998</v>
      </c>
      <c r="H74" s="161">
        <v>49.731352000000001</v>
      </c>
      <c r="I74" s="161">
        <v>-101.23519400000001</v>
      </c>
      <c r="J74" s="177" t="s">
        <v>49</v>
      </c>
      <c r="K74" s="177" t="s">
        <v>1577</v>
      </c>
      <c r="L74" s="177" t="s">
        <v>2694</v>
      </c>
      <c r="M74" s="177">
        <v>37242</v>
      </c>
      <c r="N74" s="174" t="s">
        <v>29</v>
      </c>
      <c r="O74" s="177" t="s">
        <v>1577</v>
      </c>
      <c r="P74" s="177"/>
      <c r="Q74" s="177"/>
      <c r="R74" s="177"/>
      <c r="S74" s="177" t="s">
        <v>1714</v>
      </c>
      <c r="T74" s="177"/>
      <c r="U74" s="177"/>
      <c r="V74" s="177"/>
      <c r="W74" s="177"/>
      <c r="X74" s="178"/>
    </row>
    <row r="75" spans="1:24">
      <c r="A75" s="173">
        <v>73</v>
      </c>
      <c r="B75" s="177" t="s">
        <v>422</v>
      </c>
      <c r="C75" s="177" t="s">
        <v>423</v>
      </c>
      <c r="D75" s="157" t="s">
        <v>20</v>
      </c>
      <c r="E75" s="177" t="s">
        <v>2695</v>
      </c>
      <c r="F75" s="177" t="s">
        <v>2586</v>
      </c>
      <c r="G75" s="177">
        <v>1998</v>
      </c>
      <c r="H75" s="161">
        <v>52.852874</v>
      </c>
      <c r="I75" s="161">
        <v>-103.725021</v>
      </c>
      <c r="J75" s="177" t="s">
        <v>49</v>
      </c>
      <c r="K75" s="177" t="s">
        <v>1577</v>
      </c>
      <c r="L75" s="177" t="s">
        <v>2696</v>
      </c>
      <c r="M75" s="177">
        <v>37243</v>
      </c>
      <c r="N75" s="174" t="s">
        <v>29</v>
      </c>
      <c r="O75" s="177" t="s">
        <v>1577</v>
      </c>
      <c r="P75" s="177"/>
      <c r="Q75" s="177"/>
      <c r="R75" s="177"/>
      <c r="S75" s="177" t="s">
        <v>1714</v>
      </c>
      <c r="T75" s="177"/>
      <c r="U75" s="177"/>
      <c r="V75" s="177"/>
      <c r="W75" s="177"/>
      <c r="X75" s="178"/>
    </row>
    <row r="76" spans="1:24">
      <c r="A76" s="173">
        <v>74</v>
      </c>
      <c r="B76" s="177" t="s">
        <v>422</v>
      </c>
      <c r="C76" s="177" t="s">
        <v>423</v>
      </c>
      <c r="D76" s="157" t="s">
        <v>20</v>
      </c>
      <c r="E76" s="177" t="s">
        <v>2697</v>
      </c>
      <c r="F76" s="177" t="s">
        <v>2586</v>
      </c>
      <c r="G76" s="177">
        <v>1998</v>
      </c>
      <c r="H76" s="161">
        <v>52.633226000000001</v>
      </c>
      <c r="I76" s="161">
        <v>-105.74646300000001</v>
      </c>
      <c r="J76" s="177" t="s">
        <v>49</v>
      </c>
      <c r="K76" s="177" t="s">
        <v>1577</v>
      </c>
      <c r="L76" s="177" t="s">
        <v>2698</v>
      </c>
      <c r="M76" s="177">
        <v>37244</v>
      </c>
      <c r="N76" s="174" t="s">
        <v>29</v>
      </c>
      <c r="O76" s="177" t="s">
        <v>1577</v>
      </c>
      <c r="P76" s="177"/>
      <c r="Q76" s="177"/>
      <c r="R76" s="177"/>
      <c r="S76" s="177" t="s">
        <v>1714</v>
      </c>
      <c r="T76" s="177"/>
      <c r="U76" s="177"/>
      <c r="V76" s="177"/>
      <c r="W76" s="177"/>
      <c r="X76" s="178"/>
    </row>
    <row r="77" spans="1:24">
      <c r="A77" s="173">
        <v>75</v>
      </c>
      <c r="B77" s="177" t="s">
        <v>422</v>
      </c>
      <c r="C77" s="177" t="s">
        <v>423</v>
      </c>
      <c r="D77" s="157" t="s">
        <v>20</v>
      </c>
      <c r="E77" s="177" t="s">
        <v>2699</v>
      </c>
      <c r="F77" s="177" t="s">
        <v>2586</v>
      </c>
      <c r="G77" s="177">
        <v>1998</v>
      </c>
      <c r="H77" s="161">
        <v>30.222670900000001</v>
      </c>
      <c r="I77" s="161">
        <v>-92.378696899999994</v>
      </c>
      <c r="J77" s="177" t="s">
        <v>49</v>
      </c>
      <c r="K77" s="177" t="s">
        <v>1577</v>
      </c>
      <c r="L77" s="177" t="s">
        <v>2700</v>
      </c>
      <c r="M77" s="177">
        <v>37245</v>
      </c>
      <c r="N77" s="174" t="s">
        <v>29</v>
      </c>
      <c r="O77" s="177" t="s">
        <v>1577</v>
      </c>
      <c r="P77" s="177"/>
      <c r="Q77" s="177"/>
      <c r="R77" s="177"/>
      <c r="S77" s="177" t="s">
        <v>1714</v>
      </c>
      <c r="T77" s="177"/>
      <c r="U77" s="177"/>
      <c r="V77" s="177"/>
      <c r="W77" s="177"/>
      <c r="X77" s="178"/>
    </row>
    <row r="78" spans="1:24">
      <c r="A78" s="173">
        <v>76</v>
      </c>
      <c r="B78" s="177" t="s">
        <v>422</v>
      </c>
      <c r="C78" s="177" t="s">
        <v>423</v>
      </c>
      <c r="D78" s="157" t="s">
        <v>20</v>
      </c>
      <c r="E78" s="177" t="s">
        <v>2699</v>
      </c>
      <c r="F78" s="177" t="s">
        <v>2586</v>
      </c>
      <c r="G78" s="177">
        <v>1998</v>
      </c>
      <c r="H78" s="161">
        <v>30.222670900000001</v>
      </c>
      <c r="I78" s="161">
        <v>-92.378696899999994</v>
      </c>
      <c r="J78" s="177" t="s">
        <v>49</v>
      </c>
      <c r="K78" s="177" t="s">
        <v>1577</v>
      </c>
      <c r="L78" s="177" t="s">
        <v>2701</v>
      </c>
      <c r="M78" s="177">
        <v>37246</v>
      </c>
      <c r="N78" s="174" t="s">
        <v>29</v>
      </c>
      <c r="O78" s="177" t="s">
        <v>1577</v>
      </c>
      <c r="P78" s="177"/>
      <c r="Q78" s="177"/>
      <c r="R78" s="177"/>
      <c r="S78" s="177" t="s">
        <v>1714</v>
      </c>
      <c r="T78" s="177"/>
      <c r="U78" s="177"/>
      <c r="V78" s="177"/>
      <c r="W78" s="177"/>
      <c r="X78" s="178"/>
    </row>
    <row r="79" spans="1:24">
      <c r="A79" s="173">
        <v>77</v>
      </c>
      <c r="B79" s="177" t="s">
        <v>422</v>
      </c>
      <c r="C79" s="177" t="s">
        <v>423</v>
      </c>
      <c r="D79" s="157" t="s">
        <v>20</v>
      </c>
      <c r="E79" s="177" t="s">
        <v>2699</v>
      </c>
      <c r="F79" s="177" t="s">
        <v>2586</v>
      </c>
      <c r="G79" s="177">
        <v>1998</v>
      </c>
      <c r="H79" s="161">
        <v>30.222670900000001</v>
      </c>
      <c r="I79" s="161">
        <v>-92.378696899999994</v>
      </c>
      <c r="J79" s="177" t="s">
        <v>49</v>
      </c>
      <c r="K79" s="177" t="s">
        <v>1577</v>
      </c>
      <c r="L79" s="177" t="s">
        <v>2702</v>
      </c>
      <c r="M79" s="177">
        <v>37247</v>
      </c>
      <c r="N79" s="174" t="s">
        <v>29</v>
      </c>
      <c r="O79" s="177" t="s">
        <v>1577</v>
      </c>
      <c r="P79" s="177"/>
      <c r="Q79" s="177"/>
      <c r="R79" s="177"/>
      <c r="S79" s="177" t="s">
        <v>1714</v>
      </c>
      <c r="T79" s="177"/>
      <c r="U79" s="177"/>
      <c r="V79" s="177"/>
      <c r="W79" s="177"/>
      <c r="X79" s="178"/>
    </row>
    <row r="80" spans="1:24">
      <c r="A80" s="173">
        <v>78</v>
      </c>
      <c r="B80" s="177" t="s">
        <v>422</v>
      </c>
      <c r="C80" s="177" t="s">
        <v>423</v>
      </c>
      <c r="D80" s="157" t="s">
        <v>20</v>
      </c>
      <c r="E80" s="177" t="s">
        <v>2699</v>
      </c>
      <c r="F80" s="177" t="s">
        <v>2586</v>
      </c>
      <c r="G80" s="177">
        <v>1998</v>
      </c>
      <c r="H80" s="161">
        <v>30.222670900000001</v>
      </c>
      <c r="I80" s="161">
        <v>-92.378696899999994</v>
      </c>
      <c r="J80" s="177" t="s">
        <v>49</v>
      </c>
      <c r="K80" s="177" t="s">
        <v>1577</v>
      </c>
      <c r="L80" s="177" t="s">
        <v>2703</v>
      </c>
      <c r="M80" s="177">
        <v>37248</v>
      </c>
      <c r="N80" s="174" t="s">
        <v>29</v>
      </c>
      <c r="O80" s="177" t="s">
        <v>1577</v>
      </c>
      <c r="P80" s="177"/>
      <c r="Q80" s="177"/>
      <c r="R80" s="177"/>
      <c r="S80" s="177" t="s">
        <v>1714</v>
      </c>
      <c r="T80" s="177"/>
      <c r="U80" s="177"/>
      <c r="V80" s="177"/>
      <c r="W80" s="177"/>
      <c r="X80" s="178"/>
    </row>
    <row r="81" spans="1:24">
      <c r="A81" s="173">
        <v>79</v>
      </c>
      <c r="B81" s="177" t="s">
        <v>422</v>
      </c>
      <c r="C81" s="177" t="s">
        <v>423</v>
      </c>
      <c r="D81" s="157" t="s">
        <v>20</v>
      </c>
      <c r="E81" s="177" t="s">
        <v>2704</v>
      </c>
      <c r="F81" s="177" t="s">
        <v>2586</v>
      </c>
      <c r="G81" s="177">
        <v>1998</v>
      </c>
      <c r="H81" s="161">
        <v>49.205029000000003</v>
      </c>
      <c r="I81" s="161">
        <v>-98.377663999999996</v>
      </c>
      <c r="J81" s="177" t="s">
        <v>49</v>
      </c>
      <c r="K81" s="177" t="s">
        <v>1577</v>
      </c>
      <c r="L81" s="177" t="s">
        <v>2705</v>
      </c>
      <c r="M81" s="177">
        <v>37249</v>
      </c>
      <c r="N81" s="174" t="s">
        <v>29</v>
      </c>
      <c r="O81" s="177" t="s">
        <v>1577</v>
      </c>
      <c r="P81" s="177"/>
      <c r="Q81" s="177"/>
      <c r="R81" s="177"/>
      <c r="S81" s="177" t="s">
        <v>1714</v>
      </c>
      <c r="T81" s="177"/>
      <c r="U81" s="177"/>
      <c r="V81" s="177"/>
      <c r="W81" s="177"/>
      <c r="X81" s="178"/>
    </row>
    <row r="82" spans="1:24">
      <c r="A82" s="173">
        <v>80</v>
      </c>
      <c r="B82" s="177" t="s">
        <v>422</v>
      </c>
      <c r="C82" s="177" t="s">
        <v>423</v>
      </c>
      <c r="D82" s="157" t="s">
        <v>20</v>
      </c>
      <c r="E82" s="177" t="s">
        <v>2706</v>
      </c>
      <c r="F82" s="177" t="s">
        <v>2586</v>
      </c>
      <c r="G82" s="177">
        <v>1998</v>
      </c>
      <c r="H82" s="161">
        <v>51.150037400000002</v>
      </c>
      <c r="I82" s="161">
        <v>-100.04970040000001</v>
      </c>
      <c r="J82" s="177" t="s">
        <v>49</v>
      </c>
      <c r="K82" s="177" t="s">
        <v>1577</v>
      </c>
      <c r="L82" s="177" t="s">
        <v>2707</v>
      </c>
      <c r="M82" s="177">
        <v>37250</v>
      </c>
      <c r="N82" s="174" t="s">
        <v>29</v>
      </c>
      <c r="O82" s="177" t="s">
        <v>1577</v>
      </c>
      <c r="P82" s="177"/>
      <c r="Q82" s="177"/>
      <c r="R82" s="177"/>
      <c r="S82" s="177" t="s">
        <v>1714</v>
      </c>
      <c r="T82" s="177"/>
      <c r="U82" s="177"/>
      <c r="V82" s="177"/>
      <c r="W82" s="177"/>
      <c r="X82" s="178"/>
    </row>
    <row r="83" spans="1:24">
      <c r="A83" s="173">
        <v>81</v>
      </c>
      <c r="B83" s="177" t="s">
        <v>422</v>
      </c>
      <c r="C83" s="177" t="s">
        <v>423</v>
      </c>
      <c r="D83" s="157" t="s">
        <v>20</v>
      </c>
      <c r="E83" s="177" t="s">
        <v>2706</v>
      </c>
      <c r="F83" s="177" t="s">
        <v>2586</v>
      </c>
      <c r="G83" s="177">
        <v>1998</v>
      </c>
      <c r="H83" s="161">
        <v>51.150037400000002</v>
      </c>
      <c r="I83" s="161">
        <v>-100.04970040000001</v>
      </c>
      <c r="J83" s="177" t="s">
        <v>49</v>
      </c>
      <c r="K83" s="177" t="s">
        <v>1577</v>
      </c>
      <c r="L83" s="177" t="s">
        <v>2708</v>
      </c>
      <c r="M83" s="177">
        <v>37251</v>
      </c>
      <c r="N83" s="174" t="s">
        <v>29</v>
      </c>
      <c r="O83" s="177" t="s">
        <v>1577</v>
      </c>
      <c r="P83" s="177"/>
      <c r="Q83" s="177"/>
      <c r="R83" s="177"/>
      <c r="S83" s="177" t="s">
        <v>1714</v>
      </c>
      <c r="T83" s="177"/>
      <c r="U83" s="177"/>
      <c r="V83" s="177"/>
      <c r="W83" s="177"/>
      <c r="X83" s="178"/>
    </row>
    <row r="84" spans="1:24">
      <c r="A84" s="173">
        <v>82</v>
      </c>
      <c r="B84" s="177" t="s">
        <v>422</v>
      </c>
      <c r="C84" s="177" t="s">
        <v>423</v>
      </c>
      <c r="D84" s="157" t="s">
        <v>20</v>
      </c>
      <c r="E84" s="177" t="s">
        <v>2706</v>
      </c>
      <c r="F84" s="177" t="s">
        <v>2586</v>
      </c>
      <c r="G84" s="177">
        <v>1998</v>
      </c>
      <c r="H84" s="161">
        <v>51.150037400000002</v>
      </c>
      <c r="I84" s="161">
        <v>-100.04970040000001</v>
      </c>
      <c r="J84" s="177" t="s">
        <v>49</v>
      </c>
      <c r="K84" s="177" t="s">
        <v>1577</v>
      </c>
      <c r="L84" s="177" t="s">
        <v>2709</v>
      </c>
      <c r="M84" s="177">
        <v>37252</v>
      </c>
      <c r="N84" s="174" t="s">
        <v>29</v>
      </c>
      <c r="O84" s="177" t="s">
        <v>1577</v>
      </c>
      <c r="P84" s="177"/>
      <c r="Q84" s="177"/>
      <c r="R84" s="177"/>
      <c r="S84" s="177" t="s">
        <v>1714</v>
      </c>
      <c r="T84" s="177"/>
      <c r="U84" s="177"/>
      <c r="V84" s="177"/>
      <c r="W84" s="177"/>
      <c r="X84" s="178"/>
    </row>
    <row r="85" spans="1:24">
      <c r="A85" s="173">
        <v>83</v>
      </c>
      <c r="B85" s="177" t="s">
        <v>422</v>
      </c>
      <c r="C85" s="177" t="s">
        <v>423</v>
      </c>
      <c r="D85" s="157" t="s">
        <v>20</v>
      </c>
      <c r="E85" s="177" t="s">
        <v>2706</v>
      </c>
      <c r="F85" s="177" t="s">
        <v>2586</v>
      </c>
      <c r="G85" s="177">
        <v>1998</v>
      </c>
      <c r="H85" s="161">
        <v>51.150037400000002</v>
      </c>
      <c r="I85" s="161">
        <v>-100.04970040000001</v>
      </c>
      <c r="J85" s="177" t="s">
        <v>49</v>
      </c>
      <c r="K85" s="177" t="s">
        <v>1577</v>
      </c>
      <c r="L85" s="177" t="s">
        <v>2710</v>
      </c>
      <c r="M85" s="177">
        <v>37253</v>
      </c>
      <c r="N85" s="174" t="s">
        <v>29</v>
      </c>
      <c r="O85" s="177" t="s">
        <v>1577</v>
      </c>
      <c r="P85" s="177"/>
      <c r="Q85" s="177"/>
      <c r="R85" s="177"/>
      <c r="S85" s="177" t="s">
        <v>1714</v>
      </c>
      <c r="T85" s="177"/>
      <c r="U85" s="177"/>
      <c r="V85" s="177"/>
      <c r="W85" s="177"/>
      <c r="X85" s="178"/>
    </row>
    <row r="86" spans="1:24">
      <c r="A86" s="173">
        <v>361</v>
      </c>
      <c r="B86" s="177" t="s">
        <v>422</v>
      </c>
      <c r="C86" s="177" t="s">
        <v>423</v>
      </c>
      <c r="D86" s="157" t="s">
        <v>20</v>
      </c>
      <c r="E86" s="177" t="s">
        <v>2706</v>
      </c>
      <c r="F86" s="177" t="s">
        <v>2586</v>
      </c>
      <c r="G86" s="177">
        <v>1998</v>
      </c>
      <c r="H86" s="161">
        <v>51.150037400000002</v>
      </c>
      <c r="I86" s="161">
        <v>-100.04970040000001</v>
      </c>
      <c r="J86" s="177" t="s">
        <v>49</v>
      </c>
      <c r="K86" s="177" t="s">
        <v>1577</v>
      </c>
      <c r="L86" s="177" t="s">
        <v>2711</v>
      </c>
      <c r="M86" s="177">
        <v>37254</v>
      </c>
      <c r="N86" s="177" t="s">
        <v>39</v>
      </c>
      <c r="O86" s="177" t="s">
        <v>1577</v>
      </c>
      <c r="P86" s="177"/>
      <c r="Q86" s="177"/>
      <c r="R86" s="177"/>
      <c r="S86" s="177" t="s">
        <v>1714</v>
      </c>
      <c r="T86" s="177"/>
      <c r="U86" s="177"/>
      <c r="V86" s="177"/>
      <c r="W86" s="177"/>
      <c r="X86" s="178"/>
    </row>
    <row r="87" spans="1:24">
      <c r="A87" s="173">
        <v>84</v>
      </c>
      <c r="B87" s="177" t="s">
        <v>422</v>
      </c>
      <c r="C87" s="177" t="s">
        <v>423</v>
      </c>
      <c r="D87" s="157" t="s">
        <v>20</v>
      </c>
      <c r="E87" s="177" t="s">
        <v>2712</v>
      </c>
      <c r="F87" s="177" t="s">
        <v>2586</v>
      </c>
      <c r="G87" s="177">
        <v>1998</v>
      </c>
      <c r="H87" s="161">
        <v>55.759627399999999</v>
      </c>
      <c r="I87" s="161">
        <v>-120.2376623</v>
      </c>
      <c r="J87" s="177" t="s">
        <v>49</v>
      </c>
      <c r="K87" s="177" t="s">
        <v>1577</v>
      </c>
      <c r="L87" s="177" t="s">
        <v>2713</v>
      </c>
      <c r="M87" s="177">
        <v>37255</v>
      </c>
      <c r="N87" s="174" t="s">
        <v>29</v>
      </c>
      <c r="O87" s="177" t="s">
        <v>1577</v>
      </c>
      <c r="P87" s="177"/>
      <c r="Q87" s="177"/>
      <c r="R87" s="177"/>
      <c r="S87" s="177" t="s">
        <v>1714</v>
      </c>
      <c r="T87" s="177"/>
      <c r="U87" s="177"/>
      <c r="V87" s="177"/>
      <c r="W87" s="177"/>
      <c r="X87" s="178"/>
    </row>
    <row r="88" spans="1:24">
      <c r="A88" s="173">
        <v>85</v>
      </c>
      <c r="B88" s="177" t="s">
        <v>422</v>
      </c>
      <c r="C88" s="177" t="s">
        <v>423</v>
      </c>
      <c r="D88" s="157" t="s">
        <v>20</v>
      </c>
      <c r="E88" s="177" t="s">
        <v>2714</v>
      </c>
      <c r="F88" s="177" t="s">
        <v>2586</v>
      </c>
      <c r="G88" s="177">
        <v>1998</v>
      </c>
      <c r="H88" s="161">
        <v>52.201934000000001</v>
      </c>
      <c r="I88" s="161">
        <v>-105.218024</v>
      </c>
      <c r="J88" s="177" t="s">
        <v>49</v>
      </c>
      <c r="K88" s="177" t="s">
        <v>1577</v>
      </c>
      <c r="L88" s="177" t="s">
        <v>2715</v>
      </c>
      <c r="M88" s="177">
        <v>37256</v>
      </c>
      <c r="N88" s="174" t="s">
        <v>29</v>
      </c>
      <c r="O88" s="177" t="s">
        <v>1577</v>
      </c>
      <c r="P88" s="177"/>
      <c r="Q88" s="177"/>
      <c r="R88" s="177"/>
      <c r="S88" s="177" t="s">
        <v>1714</v>
      </c>
      <c r="T88" s="177"/>
      <c r="U88" s="177"/>
      <c r="V88" s="177"/>
      <c r="W88" s="177"/>
      <c r="X88" s="178"/>
    </row>
    <row r="89" spans="1:24">
      <c r="A89" s="173">
        <v>86</v>
      </c>
      <c r="B89" s="177" t="s">
        <v>422</v>
      </c>
      <c r="C89" s="177" t="s">
        <v>423</v>
      </c>
      <c r="D89" s="157" t="s">
        <v>20</v>
      </c>
      <c r="E89" s="177" t="s">
        <v>2714</v>
      </c>
      <c r="F89" s="177" t="s">
        <v>2586</v>
      </c>
      <c r="G89" s="177">
        <v>1998</v>
      </c>
      <c r="H89" s="161">
        <v>52.201934000000001</v>
      </c>
      <c r="I89" s="161">
        <v>-105.218024</v>
      </c>
      <c r="J89" s="177" t="s">
        <v>49</v>
      </c>
      <c r="K89" s="177" t="s">
        <v>1577</v>
      </c>
      <c r="L89" s="177" t="s">
        <v>2716</v>
      </c>
      <c r="M89" s="177">
        <v>37257</v>
      </c>
      <c r="N89" s="174" t="s">
        <v>29</v>
      </c>
      <c r="O89" s="177" t="s">
        <v>1577</v>
      </c>
      <c r="P89" s="177"/>
      <c r="Q89" s="177"/>
      <c r="R89" s="177"/>
      <c r="S89" s="177" t="s">
        <v>1714</v>
      </c>
      <c r="T89" s="177"/>
      <c r="U89" s="177"/>
      <c r="V89" s="177"/>
      <c r="W89" s="177"/>
      <c r="X89" s="178"/>
    </row>
    <row r="90" spans="1:24">
      <c r="A90" s="173">
        <v>87</v>
      </c>
      <c r="B90" s="177" t="s">
        <v>422</v>
      </c>
      <c r="C90" s="177" t="s">
        <v>423</v>
      </c>
      <c r="D90" s="157" t="s">
        <v>20</v>
      </c>
      <c r="E90" s="177" t="s">
        <v>2717</v>
      </c>
      <c r="F90" s="177" t="s">
        <v>2586</v>
      </c>
      <c r="G90" s="177">
        <v>1998</v>
      </c>
      <c r="H90" s="161">
        <v>49.141928999999998</v>
      </c>
      <c r="I90" s="161">
        <v>-97.155422000000002</v>
      </c>
      <c r="J90" s="177" t="s">
        <v>49</v>
      </c>
      <c r="K90" s="177" t="s">
        <v>1577</v>
      </c>
      <c r="L90" s="177" t="s">
        <v>2718</v>
      </c>
      <c r="M90" s="177">
        <v>37258</v>
      </c>
      <c r="N90" s="174" t="s">
        <v>29</v>
      </c>
      <c r="O90" s="177" t="s">
        <v>1577</v>
      </c>
      <c r="P90" s="177"/>
      <c r="Q90" s="177"/>
      <c r="R90" s="177"/>
      <c r="S90" s="177" t="s">
        <v>1714</v>
      </c>
      <c r="T90" s="177"/>
      <c r="U90" s="177"/>
      <c r="V90" s="177"/>
      <c r="W90" s="177"/>
      <c r="X90" s="178"/>
    </row>
    <row r="91" spans="1:24">
      <c r="A91" s="173">
        <v>88</v>
      </c>
      <c r="B91" s="177" t="s">
        <v>422</v>
      </c>
      <c r="C91" s="177" t="s">
        <v>423</v>
      </c>
      <c r="D91" s="157" t="s">
        <v>20</v>
      </c>
      <c r="E91" s="177" t="s">
        <v>2719</v>
      </c>
      <c r="F91" s="177" t="s">
        <v>2586</v>
      </c>
      <c r="G91" s="177">
        <v>1998</v>
      </c>
      <c r="H91" s="161">
        <v>51.745891899999997</v>
      </c>
      <c r="I91" s="161">
        <v>-105.01261460000001</v>
      </c>
      <c r="J91" s="177" t="s">
        <v>49</v>
      </c>
      <c r="K91" s="177" t="s">
        <v>1577</v>
      </c>
      <c r="L91" s="177" t="s">
        <v>2720</v>
      </c>
      <c r="M91" s="177">
        <v>37259</v>
      </c>
      <c r="N91" s="174" t="s">
        <v>29</v>
      </c>
      <c r="O91" s="177" t="s">
        <v>1577</v>
      </c>
      <c r="P91" s="177"/>
      <c r="Q91" s="177"/>
      <c r="R91" s="177"/>
      <c r="S91" s="177" t="s">
        <v>1714</v>
      </c>
      <c r="T91" s="177"/>
      <c r="U91" s="177"/>
      <c r="V91" s="177"/>
      <c r="W91" s="177"/>
      <c r="X91" s="178"/>
    </row>
    <row r="92" spans="1:24">
      <c r="A92" s="173">
        <v>89</v>
      </c>
      <c r="B92" s="177" t="s">
        <v>422</v>
      </c>
      <c r="C92" s="177" t="s">
        <v>423</v>
      </c>
      <c r="D92" s="157" t="s">
        <v>20</v>
      </c>
      <c r="E92" s="177" t="s">
        <v>2721</v>
      </c>
      <c r="F92" s="177" t="s">
        <v>2586</v>
      </c>
      <c r="G92" s="177">
        <v>1998</v>
      </c>
      <c r="H92" s="161">
        <v>51.465184700000002</v>
      </c>
      <c r="I92" s="161">
        <v>-112.7105342</v>
      </c>
      <c r="J92" s="177" t="s">
        <v>49</v>
      </c>
      <c r="K92" s="177" t="s">
        <v>1577</v>
      </c>
      <c r="L92" s="177" t="s">
        <v>2722</v>
      </c>
      <c r="M92" s="177">
        <v>37260</v>
      </c>
      <c r="N92" s="174" t="s">
        <v>29</v>
      </c>
      <c r="O92" s="177" t="s">
        <v>1577</v>
      </c>
      <c r="P92" s="177"/>
      <c r="Q92" s="177"/>
      <c r="R92" s="177"/>
      <c r="S92" s="177" t="s">
        <v>1714</v>
      </c>
      <c r="T92" s="177"/>
      <c r="U92" s="177"/>
      <c r="V92" s="177"/>
      <c r="W92" s="177"/>
      <c r="X92" s="178"/>
    </row>
    <row r="93" spans="1:24">
      <c r="A93" s="173">
        <v>90</v>
      </c>
      <c r="B93" s="177" t="s">
        <v>422</v>
      </c>
      <c r="C93" s="177" t="s">
        <v>423</v>
      </c>
      <c r="D93" s="157" t="s">
        <v>20</v>
      </c>
      <c r="E93" s="177" t="s">
        <v>2723</v>
      </c>
      <c r="F93" s="177" t="s">
        <v>2586</v>
      </c>
      <c r="G93" s="177">
        <v>1998</v>
      </c>
      <c r="H93" s="161">
        <v>49.727888999999998</v>
      </c>
      <c r="I93" s="161">
        <v>-96.723277899999999</v>
      </c>
      <c r="J93" s="177" t="s">
        <v>49</v>
      </c>
      <c r="K93" s="177" t="s">
        <v>1577</v>
      </c>
      <c r="L93" s="177" t="s">
        <v>2724</v>
      </c>
      <c r="M93" s="177">
        <v>37261</v>
      </c>
      <c r="N93" s="174" t="s">
        <v>29</v>
      </c>
      <c r="O93" s="177" t="s">
        <v>1577</v>
      </c>
      <c r="P93" s="177"/>
      <c r="Q93" s="177"/>
      <c r="R93" s="177"/>
      <c r="S93" s="177" t="s">
        <v>1714</v>
      </c>
      <c r="T93" s="177"/>
      <c r="U93" s="177"/>
      <c r="V93" s="177"/>
      <c r="W93" s="177"/>
      <c r="X93" s="178"/>
    </row>
    <row r="94" spans="1:24">
      <c r="A94" s="173">
        <v>91</v>
      </c>
      <c r="B94" s="177" t="s">
        <v>422</v>
      </c>
      <c r="C94" s="177" t="s">
        <v>423</v>
      </c>
      <c r="D94" s="157" t="s">
        <v>20</v>
      </c>
      <c r="E94" s="177" t="s">
        <v>2725</v>
      </c>
      <c r="F94" s="177" t="s">
        <v>2586</v>
      </c>
      <c r="G94" s="177">
        <v>1998</v>
      </c>
      <c r="H94" s="161">
        <v>49.968224900000003</v>
      </c>
      <c r="I94" s="161">
        <v>-110.5869951</v>
      </c>
      <c r="J94" s="177" t="s">
        <v>49</v>
      </c>
      <c r="K94" s="177" t="s">
        <v>1577</v>
      </c>
      <c r="L94" s="177" t="s">
        <v>2726</v>
      </c>
      <c r="M94" s="177">
        <v>37263</v>
      </c>
      <c r="N94" s="174" t="s">
        <v>29</v>
      </c>
      <c r="O94" s="177" t="s">
        <v>1577</v>
      </c>
      <c r="P94" s="177"/>
      <c r="Q94" s="177"/>
      <c r="R94" s="177"/>
      <c r="S94" s="177" t="s">
        <v>1714</v>
      </c>
      <c r="T94" s="177"/>
      <c r="U94" s="177"/>
      <c r="V94" s="177"/>
      <c r="W94" s="177"/>
      <c r="X94" s="178"/>
    </row>
    <row r="95" spans="1:24">
      <c r="A95" s="173">
        <v>92</v>
      </c>
      <c r="B95" s="177" t="s">
        <v>422</v>
      </c>
      <c r="C95" s="177" t="s">
        <v>423</v>
      </c>
      <c r="D95" s="157" t="s">
        <v>20</v>
      </c>
      <c r="E95" s="177" t="s">
        <v>2725</v>
      </c>
      <c r="F95" s="177" t="s">
        <v>2586</v>
      </c>
      <c r="G95" s="177">
        <v>1998</v>
      </c>
      <c r="H95" s="161">
        <v>49.968224900000003</v>
      </c>
      <c r="I95" s="161">
        <v>-110.5869951</v>
      </c>
      <c r="J95" s="177" t="s">
        <v>49</v>
      </c>
      <c r="K95" s="177" t="s">
        <v>1577</v>
      </c>
      <c r="L95" s="177" t="s">
        <v>2727</v>
      </c>
      <c r="M95" s="177">
        <v>37264</v>
      </c>
      <c r="N95" s="174" t="s">
        <v>29</v>
      </c>
      <c r="O95" s="177" t="s">
        <v>1577</v>
      </c>
      <c r="P95" s="177"/>
      <c r="Q95" s="177"/>
      <c r="R95" s="177"/>
      <c r="S95" s="177" t="s">
        <v>1714</v>
      </c>
      <c r="T95" s="177"/>
      <c r="U95" s="177"/>
      <c r="V95" s="177"/>
      <c r="W95" s="177"/>
      <c r="X95" s="178"/>
    </row>
    <row r="96" spans="1:24">
      <c r="A96" s="173">
        <v>93</v>
      </c>
      <c r="B96" s="177" t="s">
        <v>422</v>
      </c>
      <c r="C96" s="177" t="s">
        <v>423</v>
      </c>
      <c r="D96" s="157" t="s">
        <v>20</v>
      </c>
      <c r="E96" s="177" t="s">
        <v>2725</v>
      </c>
      <c r="F96" s="177" t="s">
        <v>2586</v>
      </c>
      <c r="G96" s="177">
        <v>1998</v>
      </c>
      <c r="H96" s="161">
        <v>49.968224900000003</v>
      </c>
      <c r="I96" s="161">
        <v>-110.5869951</v>
      </c>
      <c r="J96" s="177" t="s">
        <v>49</v>
      </c>
      <c r="K96" s="177" t="s">
        <v>1577</v>
      </c>
      <c r="L96" s="177" t="s">
        <v>2728</v>
      </c>
      <c r="M96" s="177">
        <v>37265</v>
      </c>
      <c r="N96" s="174" t="s">
        <v>29</v>
      </c>
      <c r="O96" s="177" t="s">
        <v>1577</v>
      </c>
      <c r="P96" s="177"/>
      <c r="Q96" s="177"/>
      <c r="R96" s="177"/>
      <c r="S96" s="177" t="s">
        <v>1714</v>
      </c>
      <c r="T96" s="177"/>
      <c r="U96" s="177"/>
      <c r="V96" s="177"/>
      <c r="W96" s="177"/>
      <c r="X96" s="178"/>
    </row>
    <row r="97" spans="1:24">
      <c r="A97" s="173">
        <v>94</v>
      </c>
      <c r="B97" s="177" t="s">
        <v>422</v>
      </c>
      <c r="C97" s="177" t="s">
        <v>423</v>
      </c>
      <c r="D97" s="157" t="s">
        <v>20</v>
      </c>
      <c r="E97" s="177" t="s">
        <v>2725</v>
      </c>
      <c r="F97" s="177" t="s">
        <v>2586</v>
      </c>
      <c r="G97" s="177">
        <v>1998</v>
      </c>
      <c r="H97" s="161">
        <v>49.968224900000003</v>
      </c>
      <c r="I97" s="161">
        <v>-110.5869951</v>
      </c>
      <c r="J97" s="177" t="s">
        <v>49</v>
      </c>
      <c r="K97" s="177" t="s">
        <v>1577</v>
      </c>
      <c r="L97" s="177" t="s">
        <v>2729</v>
      </c>
      <c r="M97" s="177">
        <v>37266</v>
      </c>
      <c r="N97" s="174" t="s">
        <v>29</v>
      </c>
      <c r="O97" s="177" t="s">
        <v>1577</v>
      </c>
      <c r="P97" s="177"/>
      <c r="Q97" s="177"/>
      <c r="R97" s="177"/>
      <c r="S97" s="177" t="s">
        <v>1714</v>
      </c>
      <c r="T97" s="177"/>
      <c r="U97" s="177"/>
      <c r="V97" s="177"/>
      <c r="W97" s="177"/>
      <c r="X97" s="178"/>
    </row>
    <row r="98" spans="1:24">
      <c r="A98" s="173">
        <v>95</v>
      </c>
      <c r="B98" s="177" t="s">
        <v>422</v>
      </c>
      <c r="C98" s="177" t="s">
        <v>423</v>
      </c>
      <c r="D98" s="157" t="s">
        <v>20</v>
      </c>
      <c r="E98" s="177" t="s">
        <v>2725</v>
      </c>
      <c r="F98" s="177" t="s">
        <v>2586</v>
      </c>
      <c r="G98" s="177">
        <v>1998</v>
      </c>
      <c r="H98" s="161">
        <v>49.968224900000003</v>
      </c>
      <c r="I98" s="161">
        <v>-110.5869951</v>
      </c>
      <c r="J98" s="177" t="s">
        <v>49</v>
      </c>
      <c r="K98" s="177" t="s">
        <v>1577</v>
      </c>
      <c r="L98" s="177" t="s">
        <v>2730</v>
      </c>
      <c r="M98" s="177">
        <v>37268</v>
      </c>
      <c r="N98" s="174" t="s">
        <v>29</v>
      </c>
      <c r="O98" s="177" t="s">
        <v>1577</v>
      </c>
      <c r="P98" s="177"/>
      <c r="Q98" s="177"/>
      <c r="R98" s="177"/>
      <c r="S98" s="177" t="s">
        <v>1714</v>
      </c>
      <c r="T98" s="177"/>
      <c r="U98" s="177"/>
      <c r="V98" s="177"/>
      <c r="W98" s="177"/>
      <c r="X98" s="178"/>
    </row>
    <row r="99" spans="1:24">
      <c r="A99" s="173">
        <v>96</v>
      </c>
      <c r="B99" s="177" t="s">
        <v>422</v>
      </c>
      <c r="C99" s="177" t="s">
        <v>423</v>
      </c>
      <c r="D99" s="157" t="s">
        <v>20</v>
      </c>
      <c r="E99" s="177" t="s">
        <v>2725</v>
      </c>
      <c r="F99" s="177" t="s">
        <v>2586</v>
      </c>
      <c r="G99" s="177">
        <v>1998</v>
      </c>
      <c r="H99" s="161">
        <v>49.968224900000003</v>
      </c>
      <c r="I99" s="161">
        <v>-110.5869951</v>
      </c>
      <c r="J99" s="177" t="s">
        <v>49</v>
      </c>
      <c r="K99" s="177" t="s">
        <v>1577</v>
      </c>
      <c r="L99" s="177" t="s">
        <v>2731</v>
      </c>
      <c r="M99" s="177">
        <v>37269</v>
      </c>
      <c r="N99" s="174" t="s">
        <v>29</v>
      </c>
      <c r="O99" s="177" t="s">
        <v>1577</v>
      </c>
      <c r="P99" s="177"/>
      <c r="Q99" s="177"/>
      <c r="R99" s="177"/>
      <c r="S99" s="177" t="s">
        <v>1714</v>
      </c>
      <c r="T99" s="177"/>
      <c r="U99" s="177"/>
      <c r="V99" s="177"/>
      <c r="W99" s="177"/>
      <c r="X99" s="178"/>
    </row>
    <row r="100" spans="1:24">
      <c r="A100" s="173">
        <v>97</v>
      </c>
      <c r="B100" s="177" t="s">
        <v>422</v>
      </c>
      <c r="C100" s="177" t="s">
        <v>423</v>
      </c>
      <c r="D100" s="157" t="s">
        <v>20</v>
      </c>
      <c r="E100" s="177" t="s">
        <v>2725</v>
      </c>
      <c r="F100" s="177" t="s">
        <v>2586</v>
      </c>
      <c r="G100" s="177">
        <v>1998</v>
      </c>
      <c r="H100" s="161">
        <v>49.968224900000003</v>
      </c>
      <c r="I100" s="161">
        <v>-110.5869951</v>
      </c>
      <c r="J100" s="177" t="s">
        <v>49</v>
      </c>
      <c r="K100" s="177" t="s">
        <v>1577</v>
      </c>
      <c r="L100" s="177" t="s">
        <v>2732</v>
      </c>
      <c r="M100" s="177">
        <v>37270</v>
      </c>
      <c r="N100" s="174" t="s">
        <v>29</v>
      </c>
      <c r="O100" s="177" t="s">
        <v>1577</v>
      </c>
      <c r="P100" s="177"/>
      <c r="Q100" s="177"/>
      <c r="R100" s="177"/>
      <c r="S100" s="177" t="s">
        <v>1714</v>
      </c>
      <c r="T100" s="177"/>
      <c r="U100" s="177"/>
      <c r="V100" s="177"/>
      <c r="W100" s="177"/>
      <c r="X100" s="178"/>
    </row>
    <row r="101" spans="1:24">
      <c r="A101" s="173">
        <v>98</v>
      </c>
      <c r="B101" s="177" t="s">
        <v>422</v>
      </c>
      <c r="C101" s="177" t="s">
        <v>423</v>
      </c>
      <c r="D101" s="157" t="s">
        <v>20</v>
      </c>
      <c r="E101" s="177" t="s">
        <v>2733</v>
      </c>
      <c r="F101" s="177" t="s">
        <v>2586</v>
      </c>
      <c r="G101" s="177">
        <v>1998</v>
      </c>
      <c r="H101" s="161">
        <v>49.406193000000002</v>
      </c>
      <c r="I101" s="161">
        <v>-99.732229000000004</v>
      </c>
      <c r="J101" s="177" t="s">
        <v>49</v>
      </c>
      <c r="K101" s="177" t="s">
        <v>1577</v>
      </c>
      <c r="L101" s="177" t="s">
        <v>2734</v>
      </c>
      <c r="M101" s="177">
        <v>37271</v>
      </c>
      <c r="N101" s="174" t="s">
        <v>29</v>
      </c>
      <c r="O101" s="177" t="s">
        <v>1577</v>
      </c>
      <c r="P101" s="177"/>
      <c r="Q101" s="177"/>
      <c r="R101" s="177"/>
      <c r="S101" s="177" t="s">
        <v>1714</v>
      </c>
      <c r="T101" s="177"/>
      <c r="U101" s="177"/>
      <c r="V101" s="177"/>
      <c r="W101" s="177"/>
      <c r="X101" s="178"/>
    </row>
    <row r="102" spans="1:24">
      <c r="A102" s="173">
        <v>99</v>
      </c>
      <c r="B102" s="177" t="s">
        <v>422</v>
      </c>
      <c r="C102" s="177" t="s">
        <v>423</v>
      </c>
      <c r="D102" s="157" t="s">
        <v>20</v>
      </c>
      <c r="E102" s="177" t="s">
        <v>2735</v>
      </c>
      <c r="F102" s="177" t="s">
        <v>2586</v>
      </c>
      <c r="G102" s="177">
        <v>1998</v>
      </c>
      <c r="H102" s="161">
        <v>51.929699900000003</v>
      </c>
      <c r="I102" s="161">
        <v>-101.44028400000001</v>
      </c>
      <c r="J102" s="177" t="s">
        <v>49</v>
      </c>
      <c r="K102" s="177" t="s">
        <v>1577</v>
      </c>
      <c r="L102" s="177" t="s">
        <v>2736</v>
      </c>
      <c r="M102" s="177">
        <v>37272</v>
      </c>
      <c r="N102" s="174" t="s">
        <v>29</v>
      </c>
      <c r="O102" s="177" t="s">
        <v>1577</v>
      </c>
      <c r="P102" s="177"/>
      <c r="Q102" s="177"/>
      <c r="R102" s="177"/>
      <c r="S102" s="177" t="s">
        <v>1714</v>
      </c>
      <c r="T102" s="177"/>
      <c r="U102" s="177"/>
      <c r="V102" s="177"/>
      <c r="W102" s="177"/>
      <c r="X102" s="178"/>
    </row>
    <row r="103" spans="1:24">
      <c r="A103" s="173">
        <v>100</v>
      </c>
      <c r="B103" s="177" t="s">
        <v>422</v>
      </c>
      <c r="C103" s="177" t="s">
        <v>423</v>
      </c>
      <c r="D103" s="157" t="s">
        <v>20</v>
      </c>
      <c r="E103" s="177" t="s">
        <v>2737</v>
      </c>
      <c r="F103" s="177" t="s">
        <v>2586</v>
      </c>
      <c r="G103" s="177">
        <v>1998</v>
      </c>
      <c r="H103" s="161">
        <v>50.936161800000001</v>
      </c>
      <c r="I103" s="161">
        <v>-104.7113111</v>
      </c>
      <c r="J103" s="177" t="s">
        <v>49</v>
      </c>
      <c r="K103" s="177" t="s">
        <v>1577</v>
      </c>
      <c r="L103" s="177" t="s">
        <v>2738</v>
      </c>
      <c r="M103" s="177">
        <v>37273</v>
      </c>
      <c r="N103" s="174" t="s">
        <v>29</v>
      </c>
      <c r="O103" s="177" t="s">
        <v>1577</v>
      </c>
      <c r="P103" s="177"/>
      <c r="Q103" s="177"/>
      <c r="R103" s="177"/>
      <c r="S103" s="177" t="s">
        <v>1714</v>
      </c>
      <c r="T103" s="177"/>
      <c r="U103" s="177"/>
      <c r="V103" s="177"/>
      <c r="W103" s="177"/>
      <c r="X103" s="178"/>
    </row>
    <row r="104" spans="1:24">
      <c r="A104" s="173">
        <v>101</v>
      </c>
      <c r="B104" s="177" t="s">
        <v>422</v>
      </c>
      <c r="C104" s="177" t="s">
        <v>423</v>
      </c>
      <c r="D104" s="157" t="s">
        <v>20</v>
      </c>
      <c r="E104" s="177" t="s">
        <v>2739</v>
      </c>
      <c r="F104" s="177" t="s">
        <v>2586</v>
      </c>
      <c r="G104" s="177">
        <v>1998</v>
      </c>
      <c r="H104" s="161">
        <v>49.514043000000001</v>
      </c>
      <c r="I104" s="161">
        <v>-108.8199661</v>
      </c>
      <c r="J104" s="177" t="s">
        <v>49</v>
      </c>
      <c r="K104" s="177" t="s">
        <v>1577</v>
      </c>
      <c r="L104" s="177" t="s">
        <v>2740</v>
      </c>
      <c r="M104" s="177">
        <v>37274</v>
      </c>
      <c r="N104" s="174" t="s">
        <v>29</v>
      </c>
      <c r="O104" s="177" t="s">
        <v>1577</v>
      </c>
      <c r="P104" s="177"/>
      <c r="Q104" s="177"/>
      <c r="R104" s="177"/>
      <c r="S104" s="177" t="s">
        <v>1714</v>
      </c>
      <c r="T104" s="177"/>
      <c r="U104" s="177"/>
      <c r="V104" s="177"/>
      <c r="W104" s="177"/>
      <c r="X104" s="178"/>
    </row>
    <row r="105" spans="1:24">
      <c r="A105" s="173">
        <v>102</v>
      </c>
      <c r="B105" s="177" t="s">
        <v>422</v>
      </c>
      <c r="C105" s="177" t="s">
        <v>423</v>
      </c>
      <c r="D105" s="157" t="s">
        <v>20</v>
      </c>
      <c r="E105" s="177" t="s">
        <v>2741</v>
      </c>
      <c r="F105" s="177" t="s">
        <v>2586</v>
      </c>
      <c r="G105" s="177">
        <v>1998</v>
      </c>
      <c r="H105" s="161">
        <v>53.187787399999998</v>
      </c>
      <c r="I105" s="161">
        <v>-108.7668365</v>
      </c>
      <c r="J105" s="177" t="s">
        <v>49</v>
      </c>
      <c r="K105" s="177" t="s">
        <v>1577</v>
      </c>
      <c r="L105" s="177" t="s">
        <v>2742</v>
      </c>
      <c r="M105" s="177">
        <v>37275</v>
      </c>
      <c r="N105" s="174" t="s">
        <v>29</v>
      </c>
      <c r="O105" s="177" t="s">
        <v>1577</v>
      </c>
      <c r="P105" s="177"/>
      <c r="Q105" s="177"/>
      <c r="R105" s="177"/>
      <c r="S105" s="177" t="s">
        <v>1714</v>
      </c>
      <c r="T105" s="177"/>
      <c r="U105" s="177"/>
      <c r="V105" s="177"/>
      <c r="W105" s="177"/>
      <c r="X105" s="178"/>
    </row>
    <row r="106" spans="1:24">
      <c r="A106" s="173">
        <v>103</v>
      </c>
      <c r="B106" s="177" t="s">
        <v>422</v>
      </c>
      <c r="C106" s="177" t="s">
        <v>423</v>
      </c>
      <c r="D106" s="157" t="s">
        <v>20</v>
      </c>
      <c r="E106" s="177" t="s">
        <v>2741</v>
      </c>
      <c r="F106" s="177" t="s">
        <v>2586</v>
      </c>
      <c r="G106" s="177">
        <v>1998</v>
      </c>
      <c r="H106" s="161">
        <v>53.187787399999998</v>
      </c>
      <c r="I106" s="161">
        <v>-108.7668365</v>
      </c>
      <c r="J106" s="177" t="s">
        <v>49</v>
      </c>
      <c r="K106" s="177" t="s">
        <v>1577</v>
      </c>
      <c r="L106" s="177" t="s">
        <v>2743</v>
      </c>
      <c r="M106" s="177">
        <v>37276</v>
      </c>
      <c r="N106" s="174" t="s">
        <v>29</v>
      </c>
      <c r="O106" s="177" t="s">
        <v>1577</v>
      </c>
      <c r="P106" s="177"/>
      <c r="Q106" s="177"/>
      <c r="R106" s="177"/>
      <c r="S106" s="177" t="s">
        <v>1714</v>
      </c>
      <c r="T106" s="177"/>
      <c r="U106" s="177"/>
      <c r="V106" s="177"/>
      <c r="W106" s="177"/>
      <c r="X106" s="178"/>
    </row>
    <row r="107" spans="1:24">
      <c r="A107" s="173">
        <v>104</v>
      </c>
      <c r="B107" s="177" t="s">
        <v>422</v>
      </c>
      <c r="C107" s="177" t="s">
        <v>423</v>
      </c>
      <c r="D107" s="157" t="s">
        <v>20</v>
      </c>
      <c r="E107" s="177" t="s">
        <v>2744</v>
      </c>
      <c r="F107" s="177" t="s">
        <v>2586</v>
      </c>
      <c r="G107" s="177">
        <v>1998</v>
      </c>
      <c r="H107" s="161">
        <v>53.544389000000002</v>
      </c>
      <c r="I107" s="161">
        <v>-113.4909267</v>
      </c>
      <c r="J107" s="177" t="s">
        <v>49</v>
      </c>
      <c r="K107" s="177" t="s">
        <v>1577</v>
      </c>
      <c r="L107" s="177" t="s">
        <v>2745</v>
      </c>
      <c r="M107" s="177">
        <v>37277</v>
      </c>
      <c r="N107" s="174" t="s">
        <v>29</v>
      </c>
      <c r="O107" s="177" t="s">
        <v>1577</v>
      </c>
      <c r="P107" s="177"/>
      <c r="Q107" s="177"/>
      <c r="R107" s="177"/>
      <c r="S107" s="177" t="s">
        <v>1714</v>
      </c>
      <c r="T107" s="177"/>
      <c r="U107" s="177"/>
      <c r="V107" s="177"/>
      <c r="W107" s="177"/>
      <c r="X107" s="178"/>
    </row>
    <row r="108" spans="1:24">
      <c r="A108" s="173">
        <v>105</v>
      </c>
      <c r="B108" s="177" t="s">
        <v>422</v>
      </c>
      <c r="C108" s="177" t="s">
        <v>423</v>
      </c>
      <c r="D108" s="157" t="s">
        <v>20</v>
      </c>
      <c r="E108" s="177" t="s">
        <v>2746</v>
      </c>
      <c r="F108" s="177" t="s">
        <v>2586</v>
      </c>
      <c r="G108" s="177">
        <v>1998</v>
      </c>
      <c r="H108" s="161">
        <v>51.120314800000003</v>
      </c>
      <c r="I108" s="161">
        <v>-106.59690260000001</v>
      </c>
      <c r="J108" s="177" t="s">
        <v>49</v>
      </c>
      <c r="K108" s="177" t="s">
        <v>1577</v>
      </c>
      <c r="L108" s="177" t="s">
        <v>2747</v>
      </c>
      <c r="M108" s="177">
        <v>37278</v>
      </c>
      <c r="N108" s="174" t="s">
        <v>29</v>
      </c>
      <c r="O108" s="177" t="s">
        <v>1577</v>
      </c>
      <c r="P108" s="177"/>
      <c r="Q108" s="177"/>
      <c r="R108" s="177"/>
      <c r="S108" s="177" t="s">
        <v>1714</v>
      </c>
      <c r="T108" s="177"/>
      <c r="U108" s="177"/>
      <c r="V108" s="177"/>
      <c r="W108" s="177"/>
      <c r="X108" s="178"/>
    </row>
    <row r="109" spans="1:24">
      <c r="A109" s="173">
        <v>106</v>
      </c>
      <c r="B109" s="177" t="s">
        <v>422</v>
      </c>
      <c r="C109" s="177" t="s">
        <v>423</v>
      </c>
      <c r="D109" s="157" t="s">
        <v>20</v>
      </c>
      <c r="E109" s="177" t="s">
        <v>2748</v>
      </c>
      <c r="F109" s="177" t="s">
        <v>2586</v>
      </c>
      <c r="G109" s="177">
        <v>1998</v>
      </c>
      <c r="H109" s="161">
        <v>49.975364599999999</v>
      </c>
      <c r="I109" s="161">
        <v>-101.2408403</v>
      </c>
      <c r="J109" s="177" t="s">
        <v>49</v>
      </c>
      <c r="K109" s="177" t="s">
        <v>1577</v>
      </c>
      <c r="L109" s="177" t="s">
        <v>2749</v>
      </c>
      <c r="M109" s="177">
        <v>37279</v>
      </c>
      <c r="N109" s="174" t="s">
        <v>29</v>
      </c>
      <c r="O109" s="177" t="s">
        <v>1577</v>
      </c>
      <c r="P109" s="177"/>
      <c r="Q109" s="177"/>
      <c r="R109" s="177"/>
      <c r="S109" s="177" t="s">
        <v>1714</v>
      </c>
      <c r="T109" s="177"/>
      <c r="U109" s="177"/>
      <c r="V109" s="177"/>
      <c r="W109" s="177"/>
      <c r="X109" s="178"/>
    </row>
    <row r="110" spans="1:24">
      <c r="A110" s="173">
        <v>107</v>
      </c>
      <c r="B110" s="177" t="s">
        <v>422</v>
      </c>
      <c r="C110" s="177" t="s">
        <v>423</v>
      </c>
      <c r="D110" s="157" t="s">
        <v>20</v>
      </c>
      <c r="E110" s="177" t="s">
        <v>2750</v>
      </c>
      <c r="F110" s="177" t="s">
        <v>2586</v>
      </c>
      <c r="G110" s="177">
        <v>1998</v>
      </c>
      <c r="H110" s="161">
        <v>52.159119199999999</v>
      </c>
      <c r="I110" s="161">
        <v>-104.65521099999999</v>
      </c>
      <c r="J110" s="177" t="s">
        <v>49</v>
      </c>
      <c r="K110" s="177" t="s">
        <v>1577</v>
      </c>
      <c r="L110" s="177" t="s">
        <v>2751</v>
      </c>
      <c r="M110" s="177">
        <v>37280</v>
      </c>
      <c r="N110" s="174" t="s">
        <v>29</v>
      </c>
      <c r="O110" s="177" t="s">
        <v>1577</v>
      </c>
      <c r="P110" s="177"/>
      <c r="Q110" s="177"/>
      <c r="R110" s="177"/>
      <c r="S110" s="177" t="s">
        <v>1714</v>
      </c>
      <c r="T110" s="177"/>
      <c r="U110" s="177"/>
      <c r="V110" s="177"/>
      <c r="W110" s="177"/>
      <c r="X110" s="178"/>
    </row>
    <row r="111" spans="1:24">
      <c r="A111" s="173">
        <v>108</v>
      </c>
      <c r="B111" s="177" t="s">
        <v>422</v>
      </c>
      <c r="C111" s="177" t="s">
        <v>423</v>
      </c>
      <c r="D111" s="157" t="s">
        <v>20</v>
      </c>
      <c r="E111" s="177" t="s">
        <v>2752</v>
      </c>
      <c r="F111" s="177" t="s">
        <v>2586</v>
      </c>
      <c r="G111" s="177">
        <v>1998</v>
      </c>
      <c r="H111" s="161">
        <v>51.782290000000003</v>
      </c>
      <c r="I111" s="161">
        <v>-113.242351</v>
      </c>
      <c r="J111" s="177" t="s">
        <v>49</v>
      </c>
      <c r="K111" s="177" t="s">
        <v>1577</v>
      </c>
      <c r="L111" s="177" t="s">
        <v>2753</v>
      </c>
      <c r="M111" s="177">
        <v>37281</v>
      </c>
      <c r="N111" s="174" t="s">
        <v>29</v>
      </c>
      <c r="O111" s="177" t="s">
        <v>1577</v>
      </c>
      <c r="P111" s="177"/>
      <c r="Q111" s="177"/>
      <c r="R111" s="177"/>
      <c r="S111" s="177" t="s">
        <v>1714</v>
      </c>
      <c r="T111" s="177"/>
      <c r="U111" s="177"/>
      <c r="V111" s="177"/>
      <c r="W111" s="177"/>
      <c r="X111" s="178"/>
    </row>
    <row r="112" spans="1:24">
      <c r="A112" s="173">
        <v>109</v>
      </c>
      <c r="B112" s="177" t="s">
        <v>422</v>
      </c>
      <c r="C112" s="177" t="s">
        <v>423</v>
      </c>
      <c r="D112" s="157" t="s">
        <v>20</v>
      </c>
      <c r="E112" s="177" t="s">
        <v>2754</v>
      </c>
      <c r="F112" s="177" t="s">
        <v>2586</v>
      </c>
      <c r="G112" s="177">
        <v>1998</v>
      </c>
      <c r="H112" s="161">
        <v>53.016230999999998</v>
      </c>
      <c r="I112" s="161">
        <v>-112.9491321</v>
      </c>
      <c r="J112" s="177" t="s">
        <v>49</v>
      </c>
      <c r="K112" s="177" t="s">
        <v>1577</v>
      </c>
      <c r="L112" s="177" t="s">
        <v>2755</v>
      </c>
      <c r="M112" s="177">
        <v>37282</v>
      </c>
      <c r="N112" s="174" t="s">
        <v>29</v>
      </c>
      <c r="O112" s="177" t="s">
        <v>1577</v>
      </c>
      <c r="P112" s="177"/>
      <c r="Q112" s="177"/>
      <c r="R112" s="177"/>
      <c r="S112" s="177" t="s">
        <v>1714</v>
      </c>
      <c r="T112" s="177"/>
      <c r="U112" s="177"/>
      <c r="V112" s="177"/>
      <c r="W112" s="177"/>
      <c r="X112" s="178"/>
    </row>
    <row r="113" spans="1:24">
      <c r="A113" s="173">
        <v>110</v>
      </c>
      <c r="B113" s="177" t="s">
        <v>422</v>
      </c>
      <c r="C113" s="177" t="s">
        <v>423</v>
      </c>
      <c r="D113" s="157" t="s">
        <v>20</v>
      </c>
      <c r="E113" s="177" t="s">
        <v>2754</v>
      </c>
      <c r="F113" s="177" t="s">
        <v>2586</v>
      </c>
      <c r="G113" s="177">
        <v>2000</v>
      </c>
      <c r="H113" s="161">
        <v>53.016230999999998</v>
      </c>
      <c r="I113" s="161">
        <v>-112.9491321</v>
      </c>
      <c r="J113" s="177" t="s">
        <v>49</v>
      </c>
      <c r="K113" s="177" t="s">
        <v>1577</v>
      </c>
      <c r="L113" s="177" t="s">
        <v>2756</v>
      </c>
      <c r="M113" s="177">
        <v>37283</v>
      </c>
      <c r="N113" s="174" t="s">
        <v>29</v>
      </c>
      <c r="O113" s="177" t="s">
        <v>1577</v>
      </c>
      <c r="P113" s="177"/>
      <c r="Q113" s="177"/>
      <c r="R113" s="177"/>
      <c r="S113" s="177" t="s">
        <v>1714</v>
      </c>
      <c r="T113" s="177"/>
      <c r="U113" s="177"/>
      <c r="V113" s="177"/>
      <c r="W113" s="177"/>
      <c r="X113" s="178"/>
    </row>
    <row r="114" spans="1:24">
      <c r="A114" s="173">
        <v>111</v>
      </c>
      <c r="B114" s="177" t="s">
        <v>422</v>
      </c>
      <c r="C114" s="177" t="s">
        <v>423</v>
      </c>
      <c r="D114" s="157" t="s">
        <v>20</v>
      </c>
      <c r="E114" s="177" t="s">
        <v>2754</v>
      </c>
      <c r="F114" s="177" t="s">
        <v>2586</v>
      </c>
      <c r="G114" s="177">
        <v>2000</v>
      </c>
      <c r="H114" s="161">
        <v>53.016230999999998</v>
      </c>
      <c r="I114" s="161">
        <v>-112.9491321</v>
      </c>
      <c r="J114" s="177" t="s">
        <v>49</v>
      </c>
      <c r="K114" s="177" t="s">
        <v>1577</v>
      </c>
      <c r="L114" s="177" t="s">
        <v>2757</v>
      </c>
      <c r="M114" s="177">
        <v>37284</v>
      </c>
      <c r="N114" s="174" t="s">
        <v>29</v>
      </c>
      <c r="O114" s="177" t="s">
        <v>1577</v>
      </c>
      <c r="P114" s="177"/>
      <c r="Q114" s="177"/>
      <c r="R114" s="177"/>
      <c r="S114" s="177" t="s">
        <v>1714</v>
      </c>
      <c r="T114" s="177"/>
      <c r="U114" s="177"/>
      <c r="V114" s="177"/>
      <c r="W114" s="177"/>
      <c r="X114" s="178"/>
    </row>
    <row r="115" spans="1:24">
      <c r="A115" s="173">
        <v>112</v>
      </c>
      <c r="B115" s="177" t="s">
        <v>422</v>
      </c>
      <c r="C115" s="177" t="s">
        <v>423</v>
      </c>
      <c r="D115" s="157" t="s">
        <v>20</v>
      </c>
      <c r="E115" s="177" t="s">
        <v>2758</v>
      </c>
      <c r="F115" s="177" t="s">
        <v>2586</v>
      </c>
      <c r="G115" s="177">
        <v>2000</v>
      </c>
      <c r="H115" s="161">
        <v>49.139084199999999</v>
      </c>
      <c r="I115" s="161">
        <v>-102.9914806</v>
      </c>
      <c r="J115" s="177" t="s">
        <v>49</v>
      </c>
      <c r="K115" s="177" t="s">
        <v>1577</v>
      </c>
      <c r="L115" s="177" t="s">
        <v>2759</v>
      </c>
      <c r="M115" s="177">
        <v>37285</v>
      </c>
      <c r="N115" s="174" t="s">
        <v>29</v>
      </c>
      <c r="O115" s="177" t="s">
        <v>1577</v>
      </c>
      <c r="P115" s="177"/>
      <c r="Q115" s="177"/>
      <c r="R115" s="177"/>
      <c r="S115" s="177" t="s">
        <v>1714</v>
      </c>
      <c r="T115" s="177"/>
      <c r="U115" s="177"/>
      <c r="V115" s="177"/>
      <c r="W115" s="177"/>
      <c r="X115" s="178"/>
    </row>
    <row r="116" spans="1:24">
      <c r="A116" s="173">
        <v>362</v>
      </c>
      <c r="B116" s="177" t="s">
        <v>422</v>
      </c>
      <c r="C116" s="177" t="s">
        <v>423</v>
      </c>
      <c r="D116" s="157" t="s">
        <v>20</v>
      </c>
      <c r="E116" s="177" t="s">
        <v>2760</v>
      </c>
      <c r="F116" s="177" t="s">
        <v>2586</v>
      </c>
      <c r="G116" s="177">
        <v>2000</v>
      </c>
      <c r="H116" s="161">
        <v>50.251375000000003</v>
      </c>
      <c r="I116" s="161">
        <v>-104.52842200000001</v>
      </c>
      <c r="J116" s="177" t="s">
        <v>49</v>
      </c>
      <c r="K116" s="177" t="s">
        <v>1577</v>
      </c>
      <c r="L116" s="177" t="s">
        <v>2761</v>
      </c>
      <c r="M116" s="177">
        <v>37286</v>
      </c>
      <c r="N116" s="177" t="s">
        <v>39</v>
      </c>
      <c r="O116" s="177" t="s">
        <v>1577</v>
      </c>
      <c r="P116" s="177"/>
      <c r="Q116" s="177"/>
      <c r="R116" s="177"/>
      <c r="S116" s="177" t="s">
        <v>1714</v>
      </c>
      <c r="T116" s="177"/>
      <c r="U116" s="177"/>
      <c r="V116" s="177"/>
      <c r="W116" s="177"/>
      <c r="X116" s="178"/>
    </row>
    <row r="117" spans="1:24">
      <c r="A117" s="173">
        <v>363</v>
      </c>
      <c r="B117" s="177" t="s">
        <v>422</v>
      </c>
      <c r="C117" s="177" t="s">
        <v>423</v>
      </c>
      <c r="D117" s="157" t="s">
        <v>20</v>
      </c>
      <c r="E117" s="177" t="s">
        <v>2762</v>
      </c>
      <c r="F117" s="177" t="s">
        <v>2586</v>
      </c>
      <c r="G117" s="177">
        <v>2000</v>
      </c>
      <c r="H117" s="161">
        <v>50.802159400000001</v>
      </c>
      <c r="I117" s="161">
        <v>-106.1491673</v>
      </c>
      <c r="J117" s="177" t="s">
        <v>49</v>
      </c>
      <c r="K117" s="177" t="s">
        <v>1577</v>
      </c>
      <c r="L117" s="177" t="s">
        <v>2763</v>
      </c>
      <c r="M117" s="177">
        <v>37287</v>
      </c>
      <c r="N117" s="177" t="s">
        <v>39</v>
      </c>
      <c r="O117" s="177" t="s">
        <v>1577</v>
      </c>
      <c r="P117" s="177"/>
      <c r="Q117" s="177"/>
      <c r="R117" s="177"/>
      <c r="S117" s="177" t="s">
        <v>1714</v>
      </c>
      <c r="T117" s="177"/>
      <c r="U117" s="177"/>
      <c r="V117" s="177"/>
      <c r="W117" s="177"/>
      <c r="X117" s="178"/>
    </row>
    <row r="118" spans="1:24">
      <c r="A118" s="173">
        <v>364</v>
      </c>
      <c r="B118" s="177" t="s">
        <v>422</v>
      </c>
      <c r="C118" s="177" t="s">
        <v>423</v>
      </c>
      <c r="D118" s="157" t="s">
        <v>20</v>
      </c>
      <c r="E118" s="177" t="s">
        <v>2762</v>
      </c>
      <c r="F118" s="177" t="s">
        <v>2586</v>
      </c>
      <c r="G118" s="177">
        <v>2000</v>
      </c>
      <c r="H118" s="161">
        <v>50.802159400000001</v>
      </c>
      <c r="I118" s="161">
        <v>-106.1491673</v>
      </c>
      <c r="J118" s="177" t="s">
        <v>49</v>
      </c>
      <c r="K118" s="177" t="s">
        <v>1577</v>
      </c>
      <c r="L118" s="177" t="s">
        <v>2764</v>
      </c>
      <c r="M118" s="177">
        <v>37288</v>
      </c>
      <c r="N118" s="177" t="s">
        <v>39</v>
      </c>
      <c r="O118" s="177" t="s">
        <v>1577</v>
      </c>
      <c r="P118" s="177"/>
      <c r="Q118" s="177"/>
      <c r="R118" s="177"/>
      <c r="S118" s="177" t="s">
        <v>1714</v>
      </c>
      <c r="T118" s="177"/>
      <c r="U118" s="177"/>
      <c r="V118" s="177"/>
      <c r="W118" s="177"/>
      <c r="X118" s="178"/>
    </row>
    <row r="119" spans="1:24">
      <c r="A119" s="173">
        <v>113</v>
      </c>
      <c r="B119" s="177" t="s">
        <v>422</v>
      </c>
      <c r="C119" s="177" t="s">
        <v>423</v>
      </c>
      <c r="D119" s="157" t="s">
        <v>20</v>
      </c>
      <c r="E119" s="177" t="s">
        <v>2765</v>
      </c>
      <c r="F119" s="177" t="s">
        <v>2586</v>
      </c>
      <c r="G119" s="177">
        <v>2000</v>
      </c>
      <c r="H119" s="161">
        <v>56.0696394</v>
      </c>
      <c r="I119" s="161">
        <v>-118.3916672</v>
      </c>
      <c r="J119" s="177" t="s">
        <v>49</v>
      </c>
      <c r="K119" s="177" t="s">
        <v>1577</v>
      </c>
      <c r="L119" s="177" t="s">
        <v>2766</v>
      </c>
      <c r="M119" s="177">
        <v>37289</v>
      </c>
      <c r="N119" s="174" t="s">
        <v>29</v>
      </c>
      <c r="O119" s="177" t="s">
        <v>1577</v>
      </c>
      <c r="P119" s="177"/>
      <c r="Q119" s="177"/>
      <c r="R119" s="177"/>
      <c r="S119" s="177" t="s">
        <v>1714</v>
      </c>
      <c r="T119" s="177"/>
      <c r="U119" s="177"/>
      <c r="V119" s="177"/>
      <c r="W119" s="177"/>
      <c r="X119" s="178"/>
    </row>
    <row r="120" spans="1:24">
      <c r="A120" s="173">
        <v>114</v>
      </c>
      <c r="B120" s="177" t="s">
        <v>422</v>
      </c>
      <c r="C120" s="177" t="s">
        <v>423</v>
      </c>
      <c r="D120" s="157" t="s">
        <v>20</v>
      </c>
      <c r="E120" s="177" t="s">
        <v>2765</v>
      </c>
      <c r="F120" s="177" t="s">
        <v>2586</v>
      </c>
      <c r="G120" s="177">
        <v>2000</v>
      </c>
      <c r="H120" s="161">
        <v>56.0696394</v>
      </c>
      <c r="I120" s="161">
        <v>-118.3916672</v>
      </c>
      <c r="J120" s="177" t="s">
        <v>49</v>
      </c>
      <c r="K120" s="177" t="s">
        <v>1577</v>
      </c>
      <c r="L120" s="177" t="s">
        <v>2767</v>
      </c>
      <c r="M120" s="177">
        <v>37290</v>
      </c>
      <c r="N120" s="174" t="s">
        <v>29</v>
      </c>
      <c r="O120" s="177" t="s">
        <v>1577</v>
      </c>
      <c r="P120" s="177"/>
      <c r="Q120" s="177"/>
      <c r="R120" s="177"/>
      <c r="S120" s="177" t="s">
        <v>1714</v>
      </c>
      <c r="T120" s="177"/>
      <c r="U120" s="177"/>
      <c r="V120" s="177"/>
      <c r="W120" s="177"/>
      <c r="X120" s="178"/>
    </row>
    <row r="121" spans="1:24">
      <c r="A121" s="173">
        <v>115</v>
      </c>
      <c r="B121" s="177" t="s">
        <v>422</v>
      </c>
      <c r="C121" s="177" t="s">
        <v>423</v>
      </c>
      <c r="D121" s="157" t="s">
        <v>20</v>
      </c>
      <c r="E121" s="177" t="s">
        <v>2768</v>
      </c>
      <c r="F121" s="177" t="s">
        <v>2586</v>
      </c>
      <c r="G121" s="177">
        <v>2000</v>
      </c>
      <c r="H121" s="161">
        <v>55.736490699999997</v>
      </c>
      <c r="I121" s="161">
        <v>-117.2018386</v>
      </c>
      <c r="J121" s="177" t="s">
        <v>49</v>
      </c>
      <c r="K121" s="177" t="s">
        <v>1577</v>
      </c>
      <c r="L121" s="177" t="s">
        <v>2769</v>
      </c>
      <c r="M121" s="177">
        <v>37291</v>
      </c>
      <c r="N121" s="174" t="s">
        <v>29</v>
      </c>
      <c r="O121" s="177" t="s">
        <v>1577</v>
      </c>
      <c r="P121" s="177"/>
      <c r="Q121" s="177"/>
      <c r="R121" s="177"/>
      <c r="S121" s="177" t="s">
        <v>1714</v>
      </c>
      <c r="T121" s="177"/>
      <c r="U121" s="177"/>
      <c r="V121" s="177"/>
      <c r="W121" s="177"/>
      <c r="X121" s="178"/>
    </row>
    <row r="122" spans="1:24">
      <c r="A122" s="173">
        <v>116</v>
      </c>
      <c r="B122" s="177" t="s">
        <v>422</v>
      </c>
      <c r="C122" s="177" t="s">
        <v>423</v>
      </c>
      <c r="D122" s="157" t="s">
        <v>20</v>
      </c>
      <c r="E122" s="177" t="s">
        <v>2768</v>
      </c>
      <c r="F122" s="177" t="s">
        <v>2586</v>
      </c>
      <c r="G122" s="177">
        <v>2000</v>
      </c>
      <c r="H122" s="161">
        <v>55.736490699999997</v>
      </c>
      <c r="I122" s="161">
        <v>-117.2018386</v>
      </c>
      <c r="J122" s="177" t="s">
        <v>49</v>
      </c>
      <c r="K122" s="177" t="s">
        <v>1577</v>
      </c>
      <c r="L122" s="177" t="s">
        <v>2770</v>
      </c>
      <c r="M122" s="177">
        <v>37292</v>
      </c>
      <c r="N122" s="174" t="s">
        <v>29</v>
      </c>
      <c r="O122" s="177" t="s">
        <v>1577</v>
      </c>
      <c r="P122" s="177"/>
      <c r="Q122" s="177"/>
      <c r="R122" s="177"/>
      <c r="S122" s="177" t="s">
        <v>1714</v>
      </c>
      <c r="T122" s="177"/>
      <c r="U122" s="177"/>
      <c r="V122" s="177"/>
      <c r="W122" s="177"/>
      <c r="X122" s="178"/>
    </row>
    <row r="123" spans="1:24">
      <c r="A123" s="173">
        <v>117</v>
      </c>
      <c r="B123" s="177" t="s">
        <v>422</v>
      </c>
      <c r="C123" s="177" t="s">
        <v>423</v>
      </c>
      <c r="D123" s="157" t="s">
        <v>20</v>
      </c>
      <c r="E123" s="177" t="s">
        <v>2768</v>
      </c>
      <c r="F123" s="177" t="s">
        <v>2586</v>
      </c>
      <c r="G123" s="177">
        <v>2000</v>
      </c>
      <c r="H123" s="161">
        <v>55.736490699999997</v>
      </c>
      <c r="I123" s="161">
        <v>-117.2018386</v>
      </c>
      <c r="J123" s="177" t="s">
        <v>49</v>
      </c>
      <c r="K123" s="177" t="s">
        <v>1577</v>
      </c>
      <c r="L123" s="177" t="s">
        <v>2771</v>
      </c>
      <c r="M123" s="177">
        <v>37293</v>
      </c>
      <c r="N123" s="174" t="s">
        <v>29</v>
      </c>
      <c r="O123" s="177" t="s">
        <v>1577</v>
      </c>
      <c r="P123" s="177"/>
      <c r="Q123" s="177"/>
      <c r="R123" s="177"/>
      <c r="S123" s="177" t="s">
        <v>1714</v>
      </c>
      <c r="T123" s="177"/>
      <c r="U123" s="177"/>
      <c r="V123" s="177"/>
      <c r="W123" s="177"/>
      <c r="X123" s="178"/>
    </row>
    <row r="124" spans="1:24">
      <c r="A124" s="173">
        <v>118</v>
      </c>
      <c r="B124" s="177" t="s">
        <v>422</v>
      </c>
      <c r="C124" s="177" t="s">
        <v>423</v>
      </c>
      <c r="D124" s="157" t="s">
        <v>20</v>
      </c>
      <c r="E124" s="177" t="s">
        <v>2768</v>
      </c>
      <c r="F124" s="177" t="s">
        <v>2586</v>
      </c>
      <c r="G124" s="177">
        <v>2000</v>
      </c>
      <c r="H124" s="161">
        <v>55.736490699999997</v>
      </c>
      <c r="I124" s="161">
        <v>-117.2018386</v>
      </c>
      <c r="J124" s="177" t="s">
        <v>49</v>
      </c>
      <c r="K124" s="177" t="s">
        <v>1577</v>
      </c>
      <c r="L124" s="177" t="s">
        <v>2772</v>
      </c>
      <c r="M124" s="177">
        <v>37296</v>
      </c>
      <c r="N124" s="174" t="s">
        <v>29</v>
      </c>
      <c r="O124" s="177" t="s">
        <v>1577</v>
      </c>
      <c r="P124" s="177"/>
      <c r="Q124" s="177"/>
      <c r="R124" s="177"/>
      <c r="S124" s="177" t="s">
        <v>1714</v>
      </c>
      <c r="T124" s="177"/>
      <c r="U124" s="177"/>
      <c r="V124" s="177"/>
      <c r="W124" s="177"/>
      <c r="X124" s="178"/>
    </row>
    <row r="125" spans="1:24">
      <c r="A125" s="173">
        <v>119</v>
      </c>
      <c r="B125" s="177" t="s">
        <v>422</v>
      </c>
      <c r="C125" s="177" t="s">
        <v>423</v>
      </c>
      <c r="D125" s="157" t="s">
        <v>20</v>
      </c>
      <c r="E125" s="177" t="s">
        <v>2768</v>
      </c>
      <c r="F125" s="177" t="s">
        <v>2586</v>
      </c>
      <c r="G125" s="177">
        <v>2000</v>
      </c>
      <c r="H125" s="161">
        <v>55.736490699999997</v>
      </c>
      <c r="I125" s="161">
        <v>-117.2018386</v>
      </c>
      <c r="J125" s="177" t="s">
        <v>49</v>
      </c>
      <c r="K125" s="177" t="s">
        <v>1577</v>
      </c>
      <c r="L125" s="177" t="s">
        <v>2773</v>
      </c>
      <c r="M125" s="177">
        <v>37297</v>
      </c>
      <c r="N125" s="174" t="s">
        <v>29</v>
      </c>
      <c r="O125" s="177" t="s">
        <v>1577</v>
      </c>
      <c r="P125" s="177"/>
      <c r="Q125" s="177"/>
      <c r="R125" s="177"/>
      <c r="S125" s="177" t="s">
        <v>1714</v>
      </c>
      <c r="T125" s="177"/>
      <c r="U125" s="177"/>
      <c r="V125" s="177"/>
      <c r="W125" s="177"/>
      <c r="X125" s="178"/>
    </row>
    <row r="126" spans="1:24">
      <c r="A126" s="173">
        <v>120</v>
      </c>
      <c r="B126" s="177" t="s">
        <v>422</v>
      </c>
      <c r="C126" s="177" t="s">
        <v>423</v>
      </c>
      <c r="D126" s="157" t="s">
        <v>20</v>
      </c>
      <c r="E126" s="177" t="s">
        <v>2768</v>
      </c>
      <c r="F126" s="177" t="s">
        <v>2586</v>
      </c>
      <c r="G126" s="177">
        <v>2000</v>
      </c>
      <c r="H126" s="161">
        <v>55.736490699999997</v>
      </c>
      <c r="I126" s="161">
        <v>-117.2018386</v>
      </c>
      <c r="J126" s="177" t="s">
        <v>49</v>
      </c>
      <c r="K126" s="177" t="s">
        <v>1577</v>
      </c>
      <c r="L126" s="177" t="s">
        <v>2774</v>
      </c>
      <c r="M126" s="177">
        <v>37298</v>
      </c>
      <c r="N126" s="174" t="s">
        <v>29</v>
      </c>
      <c r="O126" s="177" t="s">
        <v>1577</v>
      </c>
      <c r="P126" s="177"/>
      <c r="Q126" s="177"/>
      <c r="R126" s="177"/>
      <c r="S126" s="177" t="s">
        <v>1714</v>
      </c>
      <c r="T126" s="177"/>
      <c r="U126" s="177"/>
      <c r="V126" s="177"/>
      <c r="W126" s="177"/>
      <c r="X126" s="178"/>
    </row>
    <row r="127" spans="1:24">
      <c r="A127" s="173">
        <v>121</v>
      </c>
      <c r="B127" s="177" t="s">
        <v>422</v>
      </c>
      <c r="C127" s="177" t="s">
        <v>423</v>
      </c>
      <c r="D127" s="157" t="s">
        <v>20</v>
      </c>
      <c r="E127" s="177" t="s">
        <v>2768</v>
      </c>
      <c r="F127" s="177" t="s">
        <v>2586</v>
      </c>
      <c r="G127" s="177">
        <v>2000</v>
      </c>
      <c r="H127" s="161">
        <v>55.736490699999997</v>
      </c>
      <c r="I127" s="161">
        <v>-117.2018386</v>
      </c>
      <c r="J127" s="177" t="s">
        <v>49</v>
      </c>
      <c r="K127" s="177" t="s">
        <v>1577</v>
      </c>
      <c r="L127" s="177" t="s">
        <v>2775</v>
      </c>
      <c r="M127" s="177">
        <v>37299</v>
      </c>
      <c r="N127" s="174" t="s">
        <v>29</v>
      </c>
      <c r="O127" s="177" t="s">
        <v>1577</v>
      </c>
      <c r="P127" s="177"/>
      <c r="Q127" s="177"/>
      <c r="R127" s="177"/>
      <c r="S127" s="177" t="s">
        <v>1714</v>
      </c>
      <c r="T127" s="177"/>
      <c r="U127" s="177"/>
      <c r="V127" s="177"/>
      <c r="W127" s="177"/>
      <c r="X127" s="178"/>
    </row>
    <row r="128" spans="1:24">
      <c r="A128" s="173">
        <v>122</v>
      </c>
      <c r="B128" s="177" t="s">
        <v>422</v>
      </c>
      <c r="C128" s="177" t="s">
        <v>423</v>
      </c>
      <c r="D128" s="157" t="s">
        <v>20</v>
      </c>
      <c r="E128" s="177" t="s">
        <v>2768</v>
      </c>
      <c r="F128" s="177" t="s">
        <v>2586</v>
      </c>
      <c r="G128" s="177">
        <v>2000</v>
      </c>
      <c r="H128" s="161">
        <v>55.736490699999997</v>
      </c>
      <c r="I128" s="161">
        <v>-117.2018386</v>
      </c>
      <c r="J128" s="177" t="s">
        <v>49</v>
      </c>
      <c r="K128" s="177" t="s">
        <v>1577</v>
      </c>
      <c r="L128" s="177" t="s">
        <v>2776</v>
      </c>
      <c r="M128" s="177">
        <v>37300</v>
      </c>
      <c r="N128" s="174" t="s">
        <v>29</v>
      </c>
      <c r="O128" s="177" t="s">
        <v>1577</v>
      </c>
      <c r="P128" s="177"/>
      <c r="Q128" s="177"/>
      <c r="R128" s="177"/>
      <c r="S128" s="177" t="s">
        <v>1714</v>
      </c>
      <c r="T128" s="177"/>
      <c r="U128" s="177"/>
      <c r="V128" s="177"/>
      <c r="W128" s="177"/>
      <c r="X128" s="178"/>
    </row>
    <row r="129" spans="1:24">
      <c r="A129" s="173">
        <v>365</v>
      </c>
      <c r="B129" s="177" t="s">
        <v>422</v>
      </c>
      <c r="C129" s="177" t="s">
        <v>423</v>
      </c>
      <c r="D129" s="157" t="s">
        <v>20</v>
      </c>
      <c r="E129" s="177" t="s">
        <v>2768</v>
      </c>
      <c r="F129" s="177" t="s">
        <v>2586</v>
      </c>
      <c r="G129" s="177">
        <v>2000</v>
      </c>
      <c r="H129" s="161">
        <v>55.736490699999997</v>
      </c>
      <c r="I129" s="161">
        <v>-117.2018386</v>
      </c>
      <c r="J129" s="177" t="s">
        <v>49</v>
      </c>
      <c r="K129" s="177" t="s">
        <v>1577</v>
      </c>
      <c r="L129" s="177" t="s">
        <v>2777</v>
      </c>
      <c r="M129" s="177">
        <v>37294</v>
      </c>
      <c r="N129" s="177" t="s">
        <v>39</v>
      </c>
      <c r="O129" s="177" t="s">
        <v>1577</v>
      </c>
      <c r="P129" s="177"/>
      <c r="Q129" s="177"/>
      <c r="R129" s="177"/>
      <c r="S129" s="177" t="s">
        <v>1714</v>
      </c>
      <c r="T129" s="177"/>
      <c r="U129" s="177"/>
      <c r="V129" s="177"/>
      <c r="W129" s="177"/>
      <c r="X129" s="178"/>
    </row>
    <row r="130" spans="1:24">
      <c r="A130" s="173">
        <v>366</v>
      </c>
      <c r="B130" s="177" t="s">
        <v>422</v>
      </c>
      <c r="C130" s="177" t="s">
        <v>423</v>
      </c>
      <c r="D130" s="157" t="s">
        <v>20</v>
      </c>
      <c r="E130" s="177" t="s">
        <v>2768</v>
      </c>
      <c r="F130" s="177" t="s">
        <v>2586</v>
      </c>
      <c r="G130" s="177">
        <v>2000</v>
      </c>
      <c r="H130" s="161">
        <v>55.736490699999997</v>
      </c>
      <c r="I130" s="161">
        <v>-117.2018386</v>
      </c>
      <c r="J130" s="177" t="s">
        <v>49</v>
      </c>
      <c r="K130" s="177" t="s">
        <v>1577</v>
      </c>
      <c r="L130" s="177" t="s">
        <v>2778</v>
      </c>
      <c r="M130" s="177">
        <v>37295</v>
      </c>
      <c r="N130" s="177" t="s">
        <v>39</v>
      </c>
      <c r="O130" s="177" t="s">
        <v>1577</v>
      </c>
      <c r="P130" s="177"/>
      <c r="Q130" s="177"/>
      <c r="R130" s="177"/>
      <c r="S130" s="177" t="s">
        <v>1714</v>
      </c>
      <c r="T130" s="177"/>
      <c r="U130" s="177"/>
      <c r="V130" s="177"/>
      <c r="W130" s="177"/>
      <c r="X130" s="178"/>
    </row>
    <row r="131" spans="1:24">
      <c r="A131" s="173">
        <v>123</v>
      </c>
      <c r="B131" s="177" t="s">
        <v>422</v>
      </c>
      <c r="C131" s="177" t="s">
        <v>423</v>
      </c>
      <c r="D131" s="157" t="s">
        <v>20</v>
      </c>
      <c r="E131" s="177" t="s">
        <v>2779</v>
      </c>
      <c r="F131" s="177" t="s">
        <v>2586</v>
      </c>
      <c r="G131" s="177">
        <v>2001</v>
      </c>
      <c r="H131" s="161">
        <v>51.082959500000001</v>
      </c>
      <c r="I131" s="161">
        <v>-97.615967800000007</v>
      </c>
      <c r="J131" s="177" t="s">
        <v>49</v>
      </c>
      <c r="K131" s="177" t="s">
        <v>1577</v>
      </c>
      <c r="L131" s="177" t="s">
        <v>2780</v>
      </c>
      <c r="M131" s="177">
        <v>37301</v>
      </c>
      <c r="N131" s="174" t="s">
        <v>29</v>
      </c>
      <c r="O131" s="177" t="s">
        <v>1577</v>
      </c>
      <c r="P131" s="177"/>
      <c r="Q131" s="177"/>
      <c r="R131" s="177"/>
      <c r="S131" s="177" t="s">
        <v>1714</v>
      </c>
      <c r="T131" s="177"/>
      <c r="U131" s="177"/>
      <c r="V131" s="177"/>
      <c r="W131" s="177"/>
      <c r="X131" s="178"/>
    </row>
    <row r="132" spans="1:24">
      <c r="A132" s="173">
        <v>124</v>
      </c>
      <c r="B132" s="177" t="s">
        <v>422</v>
      </c>
      <c r="C132" s="177" t="s">
        <v>423</v>
      </c>
      <c r="D132" s="157" t="s">
        <v>20</v>
      </c>
      <c r="E132" s="177" t="s">
        <v>2779</v>
      </c>
      <c r="F132" s="177" t="s">
        <v>2586</v>
      </c>
      <c r="G132" s="177">
        <v>2001</v>
      </c>
      <c r="H132" s="161">
        <v>51.082959500000001</v>
      </c>
      <c r="I132" s="161">
        <v>-97.615967800000007</v>
      </c>
      <c r="J132" s="177" t="s">
        <v>49</v>
      </c>
      <c r="K132" s="177" t="s">
        <v>1577</v>
      </c>
      <c r="L132" s="177" t="s">
        <v>2781</v>
      </c>
      <c r="M132" s="177">
        <v>37302</v>
      </c>
      <c r="N132" s="174" t="s">
        <v>29</v>
      </c>
      <c r="O132" s="177" t="s">
        <v>1577</v>
      </c>
      <c r="P132" s="177"/>
      <c r="Q132" s="177"/>
      <c r="R132" s="177"/>
      <c r="S132" s="177" t="s">
        <v>1714</v>
      </c>
      <c r="T132" s="177"/>
      <c r="U132" s="177"/>
      <c r="V132" s="177"/>
      <c r="W132" s="177"/>
      <c r="X132" s="178"/>
    </row>
    <row r="133" spans="1:24">
      <c r="A133" s="173">
        <v>125</v>
      </c>
      <c r="B133" s="177" t="s">
        <v>422</v>
      </c>
      <c r="C133" s="177" t="s">
        <v>423</v>
      </c>
      <c r="D133" s="157" t="s">
        <v>20</v>
      </c>
      <c r="E133" s="177" t="s">
        <v>2782</v>
      </c>
      <c r="F133" s="177" t="s">
        <v>2586</v>
      </c>
      <c r="G133" s="177">
        <v>2001</v>
      </c>
      <c r="H133" s="161">
        <v>51.489234000000003</v>
      </c>
      <c r="I133" s="161">
        <v>-108.394565</v>
      </c>
      <c r="J133" s="177" t="s">
        <v>49</v>
      </c>
      <c r="K133" s="177" t="s">
        <v>1577</v>
      </c>
      <c r="L133" s="177" t="s">
        <v>2783</v>
      </c>
      <c r="M133" s="177">
        <v>37303</v>
      </c>
      <c r="N133" s="174" t="s">
        <v>29</v>
      </c>
      <c r="O133" s="177" t="s">
        <v>1577</v>
      </c>
      <c r="P133" s="177"/>
      <c r="Q133" s="177"/>
      <c r="R133" s="177"/>
      <c r="S133" s="177" t="s">
        <v>1714</v>
      </c>
      <c r="T133" s="177"/>
      <c r="U133" s="177"/>
      <c r="V133" s="177"/>
      <c r="W133" s="177"/>
      <c r="X133" s="178"/>
    </row>
    <row r="134" spans="1:24">
      <c r="A134" s="173">
        <v>126</v>
      </c>
      <c r="B134" s="177" t="s">
        <v>422</v>
      </c>
      <c r="C134" s="177" t="s">
        <v>423</v>
      </c>
      <c r="D134" s="157" t="s">
        <v>20</v>
      </c>
      <c r="E134" s="177" t="s">
        <v>2784</v>
      </c>
      <c r="F134" s="177" t="s">
        <v>2586</v>
      </c>
      <c r="G134" s="177">
        <v>2001</v>
      </c>
      <c r="H134" s="161">
        <v>51.641583900000001</v>
      </c>
      <c r="I134" s="161">
        <v>-103.53148710000001</v>
      </c>
      <c r="J134" s="177" t="s">
        <v>49</v>
      </c>
      <c r="K134" s="177" t="s">
        <v>1577</v>
      </c>
      <c r="L134" s="177" t="s">
        <v>2785</v>
      </c>
      <c r="M134" s="177">
        <v>37304</v>
      </c>
      <c r="N134" s="174" t="s">
        <v>29</v>
      </c>
      <c r="O134" s="177" t="s">
        <v>1577</v>
      </c>
      <c r="P134" s="177"/>
      <c r="Q134" s="177"/>
      <c r="R134" s="177"/>
      <c r="S134" s="177" t="s">
        <v>1714</v>
      </c>
      <c r="T134" s="177"/>
      <c r="U134" s="177"/>
      <c r="V134" s="177"/>
      <c r="W134" s="177"/>
      <c r="X134" s="178"/>
    </row>
    <row r="135" spans="1:24">
      <c r="A135" s="173">
        <v>127</v>
      </c>
      <c r="B135" s="177" t="s">
        <v>422</v>
      </c>
      <c r="C135" s="177" t="s">
        <v>423</v>
      </c>
      <c r="D135" s="157" t="s">
        <v>20</v>
      </c>
      <c r="E135" s="177" t="s">
        <v>2786</v>
      </c>
      <c r="F135" s="177" t="s">
        <v>2586</v>
      </c>
      <c r="G135" s="177">
        <v>2001</v>
      </c>
      <c r="H135" s="161">
        <v>51.510219900000003</v>
      </c>
      <c r="I135" s="161">
        <v>-100.01760299999999</v>
      </c>
      <c r="J135" s="177" t="s">
        <v>49</v>
      </c>
      <c r="K135" s="177" t="s">
        <v>1577</v>
      </c>
      <c r="L135" s="177" t="s">
        <v>2787</v>
      </c>
      <c r="M135" s="177">
        <v>37305</v>
      </c>
      <c r="N135" s="174" t="s">
        <v>29</v>
      </c>
      <c r="O135" s="177" t="s">
        <v>1577</v>
      </c>
      <c r="P135" s="177"/>
      <c r="Q135" s="177"/>
      <c r="R135" s="177"/>
      <c r="S135" s="177" t="s">
        <v>1714</v>
      </c>
      <c r="T135" s="177"/>
      <c r="U135" s="177"/>
      <c r="V135" s="177"/>
      <c r="W135" s="177"/>
      <c r="X135" s="178"/>
    </row>
    <row r="136" spans="1:24">
      <c r="A136" s="173">
        <v>128</v>
      </c>
      <c r="B136" s="177" t="s">
        <v>422</v>
      </c>
      <c r="C136" s="177" t="s">
        <v>423</v>
      </c>
      <c r="D136" s="157" t="s">
        <v>20</v>
      </c>
      <c r="E136" s="177" t="s">
        <v>2788</v>
      </c>
      <c r="F136" s="177" t="s">
        <v>2586</v>
      </c>
      <c r="G136" s="177">
        <v>2001</v>
      </c>
      <c r="H136" s="161">
        <v>53.700715700000003</v>
      </c>
      <c r="I136" s="161">
        <v>-113.2094659</v>
      </c>
      <c r="J136" s="177" t="s">
        <v>49</v>
      </c>
      <c r="K136" s="177" t="s">
        <v>1577</v>
      </c>
      <c r="L136" s="177" t="s">
        <v>2789</v>
      </c>
      <c r="M136" s="177">
        <v>37306</v>
      </c>
      <c r="N136" s="174" t="s">
        <v>29</v>
      </c>
      <c r="O136" s="177" t="s">
        <v>1577</v>
      </c>
      <c r="P136" s="177"/>
      <c r="Q136" s="177"/>
      <c r="R136" s="177"/>
      <c r="S136" s="177" t="s">
        <v>1714</v>
      </c>
      <c r="T136" s="177"/>
      <c r="U136" s="177"/>
      <c r="V136" s="177"/>
      <c r="W136" s="177"/>
      <c r="X136" s="178"/>
    </row>
    <row r="137" spans="1:24">
      <c r="A137" s="173">
        <v>129</v>
      </c>
      <c r="B137" s="177" t="s">
        <v>422</v>
      </c>
      <c r="C137" s="177" t="s">
        <v>423</v>
      </c>
      <c r="D137" s="157" t="s">
        <v>20</v>
      </c>
      <c r="E137" s="177" t="s">
        <v>2790</v>
      </c>
      <c r="F137" s="177" t="s">
        <v>2586</v>
      </c>
      <c r="G137" s="177">
        <v>2001</v>
      </c>
      <c r="H137" s="161">
        <v>50.464906900000003</v>
      </c>
      <c r="I137" s="161">
        <v>-109.4856989</v>
      </c>
      <c r="J137" s="177" t="s">
        <v>49</v>
      </c>
      <c r="K137" s="177" t="s">
        <v>1577</v>
      </c>
      <c r="L137" s="177" t="s">
        <v>2791</v>
      </c>
      <c r="M137" s="177">
        <v>37307</v>
      </c>
      <c r="N137" s="174" t="s">
        <v>29</v>
      </c>
      <c r="O137" s="177" t="s">
        <v>1577</v>
      </c>
      <c r="P137" s="177"/>
      <c r="Q137" s="177"/>
      <c r="R137" s="177"/>
      <c r="S137" s="177" t="s">
        <v>1714</v>
      </c>
      <c r="T137" s="177"/>
      <c r="U137" s="177"/>
      <c r="V137" s="177"/>
      <c r="W137" s="177"/>
      <c r="X137" s="178"/>
    </row>
    <row r="138" spans="1:24">
      <c r="A138" s="173">
        <v>367</v>
      </c>
      <c r="B138" s="177" t="s">
        <v>422</v>
      </c>
      <c r="C138" s="177" t="s">
        <v>423</v>
      </c>
      <c r="D138" s="157" t="s">
        <v>20</v>
      </c>
      <c r="E138" s="177" t="s">
        <v>2792</v>
      </c>
      <c r="F138" s="177" t="s">
        <v>2586</v>
      </c>
      <c r="G138" s="177">
        <v>2001</v>
      </c>
      <c r="H138" s="161">
        <v>50.520420399999999</v>
      </c>
      <c r="I138" s="161">
        <v>-101.1540591</v>
      </c>
      <c r="J138" s="177" t="s">
        <v>49</v>
      </c>
      <c r="K138" s="177" t="s">
        <v>1577</v>
      </c>
      <c r="L138" s="177" t="s">
        <v>2793</v>
      </c>
      <c r="M138" s="177">
        <v>37308</v>
      </c>
      <c r="N138" s="177" t="s">
        <v>39</v>
      </c>
      <c r="O138" s="177" t="s">
        <v>1577</v>
      </c>
      <c r="P138" s="177"/>
      <c r="Q138" s="177"/>
      <c r="R138" s="177"/>
      <c r="S138" s="177" t="s">
        <v>1714</v>
      </c>
      <c r="T138" s="177"/>
      <c r="U138" s="177"/>
      <c r="V138" s="177"/>
      <c r="W138" s="177"/>
      <c r="X138" s="178"/>
    </row>
    <row r="139" spans="1:24">
      <c r="A139" s="173">
        <v>368</v>
      </c>
      <c r="B139" s="177" t="s">
        <v>422</v>
      </c>
      <c r="C139" s="177" t="s">
        <v>423</v>
      </c>
      <c r="D139" s="157" t="s">
        <v>20</v>
      </c>
      <c r="E139" s="177" t="s">
        <v>2794</v>
      </c>
      <c r="F139" s="177" t="s">
        <v>2586</v>
      </c>
      <c r="G139" s="177">
        <v>2001</v>
      </c>
      <c r="H139" s="161">
        <v>50.100414000000001</v>
      </c>
      <c r="I139" s="161">
        <v>-103.8687118</v>
      </c>
      <c r="J139" s="177" t="s">
        <v>49</v>
      </c>
      <c r="K139" s="177" t="s">
        <v>1577</v>
      </c>
      <c r="L139" s="177" t="s">
        <v>2795</v>
      </c>
      <c r="M139" s="177">
        <v>37309</v>
      </c>
      <c r="N139" s="177" t="s">
        <v>39</v>
      </c>
      <c r="O139" s="177" t="s">
        <v>1577</v>
      </c>
      <c r="P139" s="177"/>
      <c r="Q139" s="177"/>
      <c r="R139" s="177"/>
      <c r="S139" s="177" t="s">
        <v>1714</v>
      </c>
      <c r="T139" s="177"/>
      <c r="U139" s="177"/>
      <c r="V139" s="177"/>
      <c r="W139" s="177"/>
      <c r="X139" s="178"/>
    </row>
    <row r="140" spans="1:24">
      <c r="A140" s="173">
        <v>130</v>
      </c>
      <c r="B140" s="177" t="s">
        <v>422</v>
      </c>
      <c r="C140" s="177" t="s">
        <v>423</v>
      </c>
      <c r="D140" s="157" t="s">
        <v>20</v>
      </c>
      <c r="E140" s="177" t="s">
        <v>2796</v>
      </c>
      <c r="F140" s="177" t="s">
        <v>2586</v>
      </c>
      <c r="G140" s="177">
        <v>2001</v>
      </c>
      <c r="H140" s="161">
        <v>49.112553499999997</v>
      </c>
      <c r="I140" s="161">
        <v>-97.002381799999995</v>
      </c>
      <c r="J140" s="177" t="s">
        <v>49</v>
      </c>
      <c r="K140" s="177" t="s">
        <v>1577</v>
      </c>
      <c r="L140" s="177" t="s">
        <v>2797</v>
      </c>
      <c r="M140" s="177">
        <v>37310</v>
      </c>
      <c r="N140" s="174" t="s">
        <v>29</v>
      </c>
      <c r="O140" s="177" t="s">
        <v>1577</v>
      </c>
      <c r="P140" s="177"/>
      <c r="Q140" s="177"/>
      <c r="R140" s="177"/>
      <c r="S140" s="177" t="s">
        <v>1714</v>
      </c>
      <c r="T140" s="177"/>
      <c r="U140" s="177"/>
      <c r="V140" s="177"/>
      <c r="W140" s="177"/>
      <c r="X140" s="178"/>
    </row>
    <row r="141" spans="1:24">
      <c r="A141" s="173">
        <v>131</v>
      </c>
      <c r="B141" s="177" t="s">
        <v>422</v>
      </c>
      <c r="C141" s="177" t="s">
        <v>423</v>
      </c>
      <c r="D141" s="157" t="s">
        <v>20</v>
      </c>
      <c r="E141" s="177" t="s">
        <v>2798</v>
      </c>
      <c r="F141" s="177" t="s">
        <v>2586</v>
      </c>
      <c r="G141" s="177">
        <v>2001</v>
      </c>
      <c r="J141" s="177" t="s">
        <v>49</v>
      </c>
      <c r="K141" s="177" t="s">
        <v>1577</v>
      </c>
      <c r="L141" s="177" t="s">
        <v>2799</v>
      </c>
      <c r="M141" s="177">
        <v>37311</v>
      </c>
      <c r="N141" s="174" t="s">
        <v>29</v>
      </c>
      <c r="O141" s="177" t="s">
        <v>1577</v>
      </c>
      <c r="P141" s="177"/>
      <c r="Q141" s="177"/>
      <c r="R141" s="177"/>
      <c r="S141" s="177" t="s">
        <v>1714</v>
      </c>
      <c r="T141" s="177"/>
      <c r="U141" s="177"/>
      <c r="V141" s="177"/>
      <c r="W141" s="177"/>
      <c r="X141" s="178"/>
    </row>
    <row r="142" spans="1:24">
      <c r="A142" s="173">
        <v>132</v>
      </c>
      <c r="B142" s="177" t="s">
        <v>422</v>
      </c>
      <c r="C142" s="177" t="s">
        <v>423</v>
      </c>
      <c r="D142" s="157" t="s">
        <v>20</v>
      </c>
      <c r="E142" s="177" t="s">
        <v>2798</v>
      </c>
      <c r="F142" s="177" t="s">
        <v>2586</v>
      </c>
      <c r="G142" s="177">
        <v>2001</v>
      </c>
      <c r="J142" s="177" t="s">
        <v>49</v>
      </c>
      <c r="K142" s="177" t="s">
        <v>1577</v>
      </c>
      <c r="L142" s="177" t="s">
        <v>2800</v>
      </c>
      <c r="M142" s="177">
        <v>37312</v>
      </c>
      <c r="N142" s="174" t="s">
        <v>29</v>
      </c>
      <c r="O142" s="177" t="s">
        <v>1577</v>
      </c>
      <c r="P142" s="177"/>
      <c r="Q142" s="177"/>
      <c r="R142" s="177"/>
      <c r="S142" s="177" t="s">
        <v>1714</v>
      </c>
      <c r="T142" s="177"/>
      <c r="U142" s="177"/>
      <c r="V142" s="177"/>
      <c r="W142" s="177"/>
      <c r="X142" s="178"/>
    </row>
    <row r="143" spans="1:24">
      <c r="A143" s="173">
        <v>133</v>
      </c>
      <c r="B143" s="177" t="s">
        <v>422</v>
      </c>
      <c r="C143" s="177" t="s">
        <v>423</v>
      </c>
      <c r="D143" s="157" t="s">
        <v>20</v>
      </c>
      <c r="E143" s="177" t="s">
        <v>2801</v>
      </c>
      <c r="F143" s="177" t="s">
        <v>2586</v>
      </c>
      <c r="G143" s="177">
        <v>2001</v>
      </c>
      <c r="H143" s="161">
        <v>49.207476100000001</v>
      </c>
      <c r="I143" s="161">
        <v>-102.4278199</v>
      </c>
      <c r="J143" s="177" t="s">
        <v>49</v>
      </c>
      <c r="K143" s="177" t="s">
        <v>1577</v>
      </c>
      <c r="L143" s="177" t="s">
        <v>2802</v>
      </c>
      <c r="M143" s="177">
        <v>37313</v>
      </c>
      <c r="N143" s="174" t="s">
        <v>29</v>
      </c>
      <c r="O143" s="177" t="s">
        <v>1577</v>
      </c>
      <c r="P143" s="177"/>
      <c r="Q143" s="177"/>
      <c r="R143" s="177"/>
      <c r="S143" s="177" t="s">
        <v>1714</v>
      </c>
      <c r="T143" s="177"/>
      <c r="U143" s="177"/>
      <c r="V143" s="177"/>
      <c r="W143" s="177"/>
      <c r="X143" s="178"/>
    </row>
    <row r="144" spans="1:24">
      <c r="A144" s="173">
        <v>134</v>
      </c>
      <c r="B144" s="177" t="s">
        <v>422</v>
      </c>
      <c r="C144" s="177" t="s">
        <v>423</v>
      </c>
      <c r="D144" s="157" t="s">
        <v>20</v>
      </c>
      <c r="E144" s="177" t="s">
        <v>2803</v>
      </c>
      <c r="F144" s="177" t="s">
        <v>2586</v>
      </c>
      <c r="G144" s="177">
        <v>2001</v>
      </c>
      <c r="H144" s="161">
        <v>50.224997999999999</v>
      </c>
      <c r="I144" s="161">
        <v>-98.950765000000004</v>
      </c>
      <c r="J144" s="177" t="s">
        <v>49</v>
      </c>
      <c r="K144" s="177" t="s">
        <v>1577</v>
      </c>
      <c r="L144" s="177" t="s">
        <v>2804</v>
      </c>
      <c r="M144" s="177">
        <v>37314</v>
      </c>
      <c r="N144" s="174" t="s">
        <v>29</v>
      </c>
      <c r="O144" s="177" t="s">
        <v>1577</v>
      </c>
      <c r="P144" s="177"/>
      <c r="Q144" s="177"/>
      <c r="R144" s="177"/>
      <c r="S144" s="177" t="s">
        <v>1714</v>
      </c>
      <c r="T144" s="177"/>
      <c r="U144" s="177"/>
      <c r="V144" s="177"/>
      <c r="W144" s="177"/>
      <c r="X144" s="178"/>
    </row>
    <row r="145" spans="1:24">
      <c r="A145" s="173">
        <v>135</v>
      </c>
      <c r="B145" s="177" t="s">
        <v>422</v>
      </c>
      <c r="C145" s="177" t="s">
        <v>423</v>
      </c>
      <c r="D145" s="157" t="s">
        <v>20</v>
      </c>
      <c r="E145" s="177" t="s">
        <v>2805</v>
      </c>
      <c r="F145" s="177" t="s">
        <v>2586</v>
      </c>
      <c r="G145" s="177">
        <v>2001</v>
      </c>
      <c r="H145" s="161">
        <v>50.866152999999997</v>
      </c>
      <c r="I145" s="161">
        <v>-113.051568</v>
      </c>
      <c r="J145" s="177" t="s">
        <v>49</v>
      </c>
      <c r="K145" s="177" t="s">
        <v>1577</v>
      </c>
      <c r="L145" s="177" t="s">
        <v>2806</v>
      </c>
      <c r="M145" s="177">
        <v>37315</v>
      </c>
      <c r="N145" s="174" t="s">
        <v>29</v>
      </c>
      <c r="O145" s="177" t="s">
        <v>1577</v>
      </c>
      <c r="P145" s="177"/>
      <c r="Q145" s="177"/>
      <c r="R145" s="177"/>
      <c r="S145" s="177" t="s">
        <v>1714</v>
      </c>
      <c r="T145" s="177"/>
      <c r="U145" s="177"/>
      <c r="V145" s="177"/>
      <c r="W145" s="177"/>
      <c r="X145" s="178"/>
    </row>
    <row r="146" spans="1:24">
      <c r="A146" s="173">
        <v>136</v>
      </c>
      <c r="B146" s="177" t="s">
        <v>422</v>
      </c>
      <c r="C146" s="177" t="s">
        <v>423</v>
      </c>
      <c r="D146" s="157" t="s">
        <v>20</v>
      </c>
      <c r="E146" s="177" t="s">
        <v>2805</v>
      </c>
      <c r="F146" s="177" t="s">
        <v>2586</v>
      </c>
      <c r="G146" s="177">
        <v>2001</v>
      </c>
      <c r="H146" s="161">
        <v>50.866152999999997</v>
      </c>
      <c r="I146" s="161">
        <v>-113.051568</v>
      </c>
      <c r="J146" s="177" t="s">
        <v>49</v>
      </c>
      <c r="K146" s="177" t="s">
        <v>1577</v>
      </c>
      <c r="L146" s="177" t="s">
        <v>2807</v>
      </c>
      <c r="M146" s="177">
        <v>37316</v>
      </c>
      <c r="N146" s="174" t="s">
        <v>29</v>
      </c>
      <c r="O146" s="177" t="s">
        <v>1577</v>
      </c>
      <c r="P146" s="177"/>
      <c r="Q146" s="177"/>
      <c r="R146" s="177"/>
      <c r="S146" s="177" t="s">
        <v>1714</v>
      </c>
      <c r="T146" s="177"/>
      <c r="U146" s="177"/>
      <c r="V146" s="177"/>
      <c r="W146" s="177"/>
      <c r="X146" s="178"/>
    </row>
    <row r="147" spans="1:24">
      <c r="A147" s="173">
        <v>137</v>
      </c>
      <c r="B147" s="177" t="s">
        <v>422</v>
      </c>
      <c r="C147" s="177" t="s">
        <v>423</v>
      </c>
      <c r="D147" s="157" t="s">
        <v>20</v>
      </c>
      <c r="E147" s="177" t="s">
        <v>2808</v>
      </c>
      <c r="F147" s="177" t="s">
        <v>2586</v>
      </c>
      <c r="G147" s="177">
        <v>2001</v>
      </c>
      <c r="H147" s="161">
        <v>50.196785599999998</v>
      </c>
      <c r="I147" s="161">
        <v>-103.1388985</v>
      </c>
      <c r="J147" s="177" t="s">
        <v>49</v>
      </c>
      <c r="K147" s="177" t="s">
        <v>1577</v>
      </c>
      <c r="L147" s="177" t="s">
        <v>2809</v>
      </c>
      <c r="M147" s="177">
        <v>37317</v>
      </c>
      <c r="N147" s="174" t="s">
        <v>29</v>
      </c>
      <c r="O147" s="177" t="s">
        <v>1577</v>
      </c>
      <c r="P147" s="177"/>
      <c r="Q147" s="177"/>
      <c r="R147" s="177"/>
      <c r="S147" s="177" t="s">
        <v>1714</v>
      </c>
      <c r="T147" s="177"/>
      <c r="U147" s="177"/>
      <c r="V147" s="177"/>
      <c r="W147" s="177"/>
      <c r="X147" s="178"/>
    </row>
    <row r="148" spans="1:24">
      <c r="A148" s="173">
        <v>138</v>
      </c>
      <c r="B148" s="177" t="s">
        <v>422</v>
      </c>
      <c r="C148" s="177" t="s">
        <v>423</v>
      </c>
      <c r="D148" s="157" t="s">
        <v>20</v>
      </c>
      <c r="E148" s="177" t="s">
        <v>2808</v>
      </c>
      <c r="F148" s="177" t="s">
        <v>2586</v>
      </c>
      <c r="G148" s="177">
        <v>2001</v>
      </c>
      <c r="H148" s="161">
        <v>50.196785599999998</v>
      </c>
      <c r="I148" s="161">
        <v>-103.1388985</v>
      </c>
      <c r="J148" s="177" t="s">
        <v>49</v>
      </c>
      <c r="K148" s="177" t="s">
        <v>1577</v>
      </c>
      <c r="L148" s="177" t="s">
        <v>2810</v>
      </c>
      <c r="M148" s="177">
        <v>37318</v>
      </c>
      <c r="N148" s="174" t="s">
        <v>29</v>
      </c>
      <c r="O148" s="177" t="s">
        <v>1577</v>
      </c>
      <c r="P148" s="177"/>
      <c r="Q148" s="177"/>
      <c r="R148" s="177"/>
      <c r="S148" s="177" t="s">
        <v>1714</v>
      </c>
      <c r="T148" s="177"/>
      <c r="U148" s="177"/>
      <c r="V148" s="177"/>
      <c r="W148" s="177"/>
      <c r="X148" s="178"/>
    </row>
    <row r="149" spans="1:24">
      <c r="A149" s="173">
        <v>369</v>
      </c>
      <c r="B149" s="177" t="s">
        <v>422</v>
      </c>
      <c r="C149" s="177" t="s">
        <v>423</v>
      </c>
      <c r="D149" s="157" t="s">
        <v>20</v>
      </c>
      <c r="E149" s="177" t="s">
        <v>2811</v>
      </c>
      <c r="F149" s="177" t="s">
        <v>2586</v>
      </c>
      <c r="G149" s="177">
        <v>2001</v>
      </c>
      <c r="H149" s="161">
        <v>49.558001699999998</v>
      </c>
      <c r="I149" s="161">
        <v>-99.289102499999998</v>
      </c>
      <c r="J149" s="177" t="s">
        <v>49</v>
      </c>
      <c r="K149" s="177" t="s">
        <v>1577</v>
      </c>
      <c r="L149" s="177" t="s">
        <v>2812</v>
      </c>
      <c r="M149" s="177">
        <v>37319</v>
      </c>
      <c r="N149" s="177" t="s">
        <v>39</v>
      </c>
      <c r="O149" s="177" t="s">
        <v>1577</v>
      </c>
      <c r="P149" s="177"/>
      <c r="Q149" s="177"/>
      <c r="R149" s="177"/>
      <c r="S149" s="177" t="s">
        <v>1714</v>
      </c>
      <c r="T149" s="177"/>
      <c r="U149" s="177"/>
      <c r="V149" s="177"/>
      <c r="W149" s="177"/>
      <c r="X149" s="178"/>
    </row>
    <row r="150" spans="1:24">
      <c r="A150" s="173">
        <v>139</v>
      </c>
      <c r="B150" s="177" t="s">
        <v>422</v>
      </c>
      <c r="C150" s="177" t="s">
        <v>423</v>
      </c>
      <c r="D150" s="157" t="s">
        <v>20</v>
      </c>
      <c r="E150" s="177" t="s">
        <v>2813</v>
      </c>
      <c r="F150" s="177" t="s">
        <v>2586</v>
      </c>
      <c r="G150" s="177">
        <v>2001</v>
      </c>
      <c r="H150" s="161">
        <v>50.379068699999998</v>
      </c>
      <c r="I150" s="161">
        <v>-100.2962484</v>
      </c>
      <c r="J150" s="177" t="s">
        <v>49</v>
      </c>
      <c r="K150" s="177" t="s">
        <v>1577</v>
      </c>
      <c r="L150" s="177" t="s">
        <v>2814</v>
      </c>
      <c r="M150" s="177">
        <v>37321</v>
      </c>
      <c r="N150" s="174" t="s">
        <v>29</v>
      </c>
      <c r="O150" s="177" t="s">
        <v>1577</v>
      </c>
      <c r="P150" s="177"/>
      <c r="Q150" s="177"/>
      <c r="R150" s="177"/>
      <c r="S150" s="177" t="s">
        <v>1714</v>
      </c>
      <c r="T150" s="177"/>
      <c r="U150" s="177"/>
      <c r="V150" s="177"/>
      <c r="W150" s="177"/>
      <c r="X150" s="178"/>
    </row>
    <row r="151" spans="1:24">
      <c r="A151" s="173">
        <v>370</v>
      </c>
      <c r="B151" s="177" t="s">
        <v>422</v>
      </c>
      <c r="C151" s="177" t="s">
        <v>423</v>
      </c>
      <c r="D151" s="157" t="s">
        <v>20</v>
      </c>
      <c r="E151" s="177" t="s">
        <v>2813</v>
      </c>
      <c r="F151" s="177" t="s">
        <v>2586</v>
      </c>
      <c r="G151" s="177">
        <v>2001</v>
      </c>
      <c r="H151" s="161">
        <v>50.379068699999998</v>
      </c>
      <c r="I151" s="161">
        <v>-100.2962484</v>
      </c>
      <c r="J151" s="177" t="s">
        <v>49</v>
      </c>
      <c r="K151" s="177" t="s">
        <v>1577</v>
      </c>
      <c r="L151" s="177" t="s">
        <v>2815</v>
      </c>
      <c r="M151" s="177">
        <v>37320</v>
      </c>
      <c r="N151" s="177" t="s">
        <v>39</v>
      </c>
      <c r="O151" s="177" t="s">
        <v>1577</v>
      </c>
      <c r="P151" s="177"/>
      <c r="Q151" s="177"/>
      <c r="R151" s="177"/>
      <c r="S151" s="177" t="s">
        <v>1714</v>
      </c>
      <c r="T151" s="177"/>
      <c r="U151" s="177"/>
      <c r="V151" s="177"/>
      <c r="W151" s="177"/>
      <c r="X151" s="178"/>
    </row>
    <row r="152" spans="1:24">
      <c r="A152" s="173">
        <v>140</v>
      </c>
      <c r="B152" s="177" t="s">
        <v>422</v>
      </c>
      <c r="C152" s="177" t="s">
        <v>423</v>
      </c>
      <c r="D152" s="157" t="s">
        <v>20</v>
      </c>
      <c r="E152" s="177" t="s">
        <v>2816</v>
      </c>
      <c r="F152" s="177" t="s">
        <v>2586</v>
      </c>
      <c r="G152" s="177">
        <v>2001</v>
      </c>
      <c r="H152" s="161">
        <v>55.169939599999999</v>
      </c>
      <c r="I152" s="161">
        <v>-118.7986152</v>
      </c>
      <c r="J152" s="177" t="s">
        <v>49</v>
      </c>
      <c r="K152" s="177" t="s">
        <v>1577</v>
      </c>
      <c r="L152" s="177" t="s">
        <v>2817</v>
      </c>
      <c r="M152" s="177">
        <v>37322</v>
      </c>
      <c r="N152" s="174" t="s">
        <v>29</v>
      </c>
      <c r="O152" s="177" t="s">
        <v>1577</v>
      </c>
      <c r="P152" s="177"/>
      <c r="Q152" s="177"/>
      <c r="R152" s="177"/>
      <c r="S152" s="177" t="s">
        <v>1714</v>
      </c>
      <c r="T152" s="177"/>
      <c r="U152" s="177"/>
      <c r="V152" s="177"/>
      <c r="W152" s="177"/>
      <c r="X152" s="178"/>
    </row>
    <row r="153" spans="1:24">
      <c r="A153" s="173">
        <v>371</v>
      </c>
      <c r="B153" s="177" t="s">
        <v>422</v>
      </c>
      <c r="C153" s="177" t="s">
        <v>423</v>
      </c>
      <c r="D153" s="157" t="s">
        <v>20</v>
      </c>
      <c r="E153" s="177" t="s">
        <v>2816</v>
      </c>
      <c r="F153" s="177" t="s">
        <v>2586</v>
      </c>
      <c r="G153" s="177">
        <v>2001</v>
      </c>
      <c r="H153" s="161">
        <v>55.169939599999999</v>
      </c>
      <c r="I153" s="161">
        <v>-118.7986152</v>
      </c>
      <c r="J153" s="177" t="s">
        <v>49</v>
      </c>
      <c r="K153" s="177" t="s">
        <v>1577</v>
      </c>
      <c r="L153" s="177" t="s">
        <v>2818</v>
      </c>
      <c r="M153" s="177">
        <v>37323</v>
      </c>
      <c r="N153" s="177" t="s">
        <v>39</v>
      </c>
      <c r="O153" s="177" t="s">
        <v>1577</v>
      </c>
      <c r="P153" s="177"/>
      <c r="Q153" s="177"/>
      <c r="R153" s="177"/>
      <c r="S153" s="177" t="s">
        <v>1714</v>
      </c>
      <c r="T153" s="177"/>
      <c r="U153" s="177"/>
      <c r="V153" s="177"/>
      <c r="W153" s="177"/>
      <c r="X153" s="178"/>
    </row>
    <row r="154" spans="1:24">
      <c r="A154" s="173">
        <v>141</v>
      </c>
      <c r="B154" s="177" t="s">
        <v>422</v>
      </c>
      <c r="C154" s="177" t="s">
        <v>423</v>
      </c>
      <c r="D154" s="157" t="s">
        <v>20</v>
      </c>
      <c r="E154" s="177" t="s">
        <v>2819</v>
      </c>
      <c r="F154" s="177" t="s">
        <v>2586</v>
      </c>
      <c r="G154" s="177">
        <v>2001</v>
      </c>
      <c r="H154" s="161">
        <v>51.173681199999997</v>
      </c>
      <c r="I154" s="161">
        <v>-100.6956524</v>
      </c>
      <c r="J154" s="177" t="s">
        <v>49</v>
      </c>
      <c r="K154" s="177" t="s">
        <v>1577</v>
      </c>
      <c r="L154" s="177" t="s">
        <v>2820</v>
      </c>
      <c r="M154" s="177">
        <v>37324</v>
      </c>
      <c r="N154" s="174" t="s">
        <v>29</v>
      </c>
      <c r="O154" s="177" t="s">
        <v>1577</v>
      </c>
      <c r="P154" s="177"/>
      <c r="Q154" s="177"/>
      <c r="R154" s="177"/>
      <c r="S154" s="177" t="s">
        <v>1714</v>
      </c>
      <c r="T154" s="177"/>
      <c r="U154" s="177"/>
      <c r="V154" s="177"/>
      <c r="W154" s="177"/>
      <c r="X154" s="178"/>
    </row>
    <row r="155" spans="1:24">
      <c r="A155" s="173">
        <v>372</v>
      </c>
      <c r="B155" s="177" t="s">
        <v>422</v>
      </c>
      <c r="C155" s="177" t="s">
        <v>423</v>
      </c>
      <c r="D155" s="157" t="s">
        <v>20</v>
      </c>
      <c r="E155" s="177" t="s">
        <v>2821</v>
      </c>
      <c r="F155" s="177" t="s">
        <v>2586</v>
      </c>
      <c r="G155" s="177">
        <v>2001</v>
      </c>
      <c r="H155" s="161">
        <v>49.875675800000003</v>
      </c>
      <c r="I155" s="161">
        <v>-106.5573172</v>
      </c>
      <c r="J155" s="177" t="s">
        <v>49</v>
      </c>
      <c r="K155" s="177" t="s">
        <v>1577</v>
      </c>
      <c r="L155" s="177" t="s">
        <v>2822</v>
      </c>
      <c r="M155" s="177">
        <v>37325</v>
      </c>
      <c r="N155" s="177" t="s">
        <v>39</v>
      </c>
      <c r="O155" s="177" t="s">
        <v>1577</v>
      </c>
      <c r="P155" s="177"/>
      <c r="Q155" s="177"/>
      <c r="R155" s="177"/>
      <c r="S155" s="177" t="s">
        <v>1714</v>
      </c>
      <c r="T155" s="177"/>
      <c r="U155" s="177"/>
      <c r="V155" s="177"/>
      <c r="W155" s="177"/>
      <c r="X155" s="178"/>
    </row>
    <row r="156" spans="1:24">
      <c r="A156" s="173">
        <v>142</v>
      </c>
      <c r="B156" s="177" t="s">
        <v>422</v>
      </c>
      <c r="C156" s="177" t="s">
        <v>423</v>
      </c>
      <c r="D156" s="157" t="s">
        <v>20</v>
      </c>
      <c r="E156" s="177" t="s">
        <v>2823</v>
      </c>
      <c r="F156" s="177" t="s">
        <v>2586</v>
      </c>
      <c r="G156" s="177">
        <v>2001</v>
      </c>
      <c r="H156" s="161">
        <v>49.979087</v>
      </c>
      <c r="I156" s="161">
        <v>-99.300301000000005</v>
      </c>
      <c r="J156" s="177" t="s">
        <v>49</v>
      </c>
      <c r="K156" s="177" t="s">
        <v>1577</v>
      </c>
      <c r="L156" s="177" t="s">
        <v>2824</v>
      </c>
      <c r="M156" s="177">
        <v>37326</v>
      </c>
      <c r="N156" s="174" t="s">
        <v>29</v>
      </c>
      <c r="O156" s="177" t="s">
        <v>1577</v>
      </c>
      <c r="P156" s="177"/>
      <c r="Q156" s="177"/>
      <c r="R156" s="177"/>
      <c r="S156" s="177" t="s">
        <v>1714</v>
      </c>
      <c r="T156" s="177"/>
      <c r="U156" s="177"/>
      <c r="V156" s="177"/>
      <c r="W156" s="177"/>
      <c r="X156" s="178"/>
    </row>
    <row r="157" spans="1:24">
      <c r="A157" s="173">
        <v>143</v>
      </c>
      <c r="B157" s="177" t="s">
        <v>422</v>
      </c>
      <c r="C157" s="177" t="s">
        <v>423</v>
      </c>
      <c r="D157" s="157" t="s">
        <v>20</v>
      </c>
      <c r="E157" s="177" t="s">
        <v>2823</v>
      </c>
      <c r="F157" s="177" t="s">
        <v>2586</v>
      </c>
      <c r="G157" s="177">
        <v>2001</v>
      </c>
      <c r="H157" s="161">
        <v>49.979087</v>
      </c>
      <c r="I157" s="161">
        <v>-99.300301000000005</v>
      </c>
      <c r="J157" s="177" t="s">
        <v>49</v>
      </c>
      <c r="K157" s="177" t="s">
        <v>1577</v>
      </c>
      <c r="L157" s="177" t="s">
        <v>2825</v>
      </c>
      <c r="M157" s="177">
        <v>37327</v>
      </c>
      <c r="N157" s="174" t="s">
        <v>29</v>
      </c>
      <c r="O157" s="177" t="s">
        <v>1577</v>
      </c>
      <c r="P157" s="177"/>
      <c r="Q157" s="177"/>
      <c r="R157" s="177"/>
      <c r="S157" s="177" t="s">
        <v>1714</v>
      </c>
      <c r="T157" s="177"/>
      <c r="U157" s="177"/>
      <c r="V157" s="177"/>
      <c r="W157" s="177"/>
      <c r="X157" s="178"/>
    </row>
    <row r="158" spans="1:24">
      <c r="A158" s="173">
        <v>144</v>
      </c>
      <c r="B158" s="177" t="s">
        <v>422</v>
      </c>
      <c r="C158" s="177" t="s">
        <v>423</v>
      </c>
      <c r="D158" s="157" t="s">
        <v>20</v>
      </c>
      <c r="E158" s="177" t="s">
        <v>2826</v>
      </c>
      <c r="F158" s="177" t="s">
        <v>2586</v>
      </c>
      <c r="G158" s="177">
        <v>2001</v>
      </c>
      <c r="H158" s="161">
        <v>50.411398400000003</v>
      </c>
      <c r="I158" s="161">
        <v>-102.9300898</v>
      </c>
      <c r="J158" s="177" t="s">
        <v>49</v>
      </c>
      <c r="K158" s="177" t="s">
        <v>1577</v>
      </c>
      <c r="L158" s="177" t="s">
        <v>2827</v>
      </c>
      <c r="M158" s="177">
        <v>37328</v>
      </c>
      <c r="N158" s="174" t="s">
        <v>29</v>
      </c>
      <c r="O158" s="177" t="s">
        <v>1577</v>
      </c>
      <c r="P158" s="177"/>
      <c r="Q158" s="177"/>
      <c r="R158" s="177"/>
      <c r="S158" s="177" t="s">
        <v>1714</v>
      </c>
      <c r="T158" s="177"/>
      <c r="U158" s="177"/>
      <c r="V158" s="177"/>
      <c r="W158" s="177"/>
      <c r="X158" s="178"/>
    </row>
    <row r="159" spans="1:24">
      <c r="A159" s="173">
        <v>145</v>
      </c>
      <c r="B159" s="177" t="s">
        <v>422</v>
      </c>
      <c r="C159" s="177" t="s">
        <v>423</v>
      </c>
      <c r="D159" s="157" t="s">
        <v>20</v>
      </c>
      <c r="E159" s="177" t="s">
        <v>2826</v>
      </c>
      <c r="F159" s="177" t="s">
        <v>2586</v>
      </c>
      <c r="G159" s="177">
        <v>2001</v>
      </c>
      <c r="H159" s="161">
        <v>50.411398400000003</v>
      </c>
      <c r="I159" s="161">
        <v>-102.9300898</v>
      </c>
      <c r="J159" s="177" t="s">
        <v>49</v>
      </c>
      <c r="K159" s="177" t="s">
        <v>1577</v>
      </c>
      <c r="L159" s="177" t="s">
        <v>2828</v>
      </c>
      <c r="M159" s="177">
        <v>37329</v>
      </c>
      <c r="N159" s="174" t="s">
        <v>29</v>
      </c>
      <c r="O159" s="177" t="s">
        <v>1577</v>
      </c>
      <c r="P159" s="177"/>
      <c r="Q159" s="177"/>
      <c r="R159" s="177"/>
      <c r="S159" s="177" t="s">
        <v>1714</v>
      </c>
      <c r="T159" s="177"/>
      <c r="U159" s="177"/>
      <c r="V159" s="177"/>
      <c r="W159" s="177"/>
      <c r="X159" s="178"/>
    </row>
    <row r="160" spans="1:24">
      <c r="A160" s="173">
        <v>146</v>
      </c>
      <c r="B160" s="177" t="s">
        <v>422</v>
      </c>
      <c r="C160" s="177" t="s">
        <v>423</v>
      </c>
      <c r="D160" s="157" t="s">
        <v>20</v>
      </c>
      <c r="E160" s="177" t="s">
        <v>2829</v>
      </c>
      <c r="F160" s="177" t="s">
        <v>2586</v>
      </c>
      <c r="G160" s="177">
        <v>2001</v>
      </c>
      <c r="H160" s="161">
        <v>49.007930899999998</v>
      </c>
      <c r="I160" s="161">
        <v>-97.561051199999994</v>
      </c>
      <c r="J160" s="177" t="s">
        <v>49</v>
      </c>
      <c r="K160" s="177" t="s">
        <v>1577</v>
      </c>
      <c r="L160" s="177" t="s">
        <v>2830</v>
      </c>
      <c r="M160" s="177">
        <v>37330</v>
      </c>
      <c r="N160" s="174" t="s">
        <v>29</v>
      </c>
      <c r="O160" s="177" t="s">
        <v>1577</v>
      </c>
      <c r="P160" s="177"/>
      <c r="Q160" s="177"/>
      <c r="R160" s="177"/>
      <c r="S160" s="177" t="s">
        <v>1714</v>
      </c>
      <c r="T160" s="177"/>
      <c r="U160" s="177"/>
      <c r="V160" s="177"/>
      <c r="W160" s="177"/>
      <c r="X160" s="178"/>
    </row>
    <row r="161" spans="1:24">
      <c r="A161" s="173">
        <v>147</v>
      </c>
      <c r="B161" s="177" t="s">
        <v>422</v>
      </c>
      <c r="C161" s="177" t="s">
        <v>423</v>
      </c>
      <c r="D161" s="157" t="s">
        <v>20</v>
      </c>
      <c r="E161" s="177" t="s">
        <v>2831</v>
      </c>
      <c r="F161" s="177" t="s">
        <v>2586</v>
      </c>
      <c r="G161" s="177">
        <v>2001</v>
      </c>
      <c r="H161" s="161">
        <v>49.776024</v>
      </c>
      <c r="I161" s="161">
        <v>-100.471718</v>
      </c>
      <c r="J161" s="177" t="s">
        <v>49</v>
      </c>
      <c r="K161" s="177" t="s">
        <v>1577</v>
      </c>
      <c r="L161" s="177" t="s">
        <v>2832</v>
      </c>
      <c r="M161" s="177">
        <v>37331</v>
      </c>
      <c r="N161" s="174" t="s">
        <v>29</v>
      </c>
      <c r="O161" s="177" t="s">
        <v>1577</v>
      </c>
      <c r="P161" s="177"/>
      <c r="Q161" s="177"/>
      <c r="R161" s="177"/>
      <c r="S161" s="177" t="s">
        <v>1714</v>
      </c>
      <c r="T161" s="177"/>
      <c r="U161" s="177"/>
      <c r="V161" s="177"/>
      <c r="W161" s="177"/>
      <c r="X161" s="178"/>
    </row>
    <row r="162" spans="1:24">
      <c r="A162" s="173">
        <v>148</v>
      </c>
      <c r="B162" s="177" t="s">
        <v>422</v>
      </c>
      <c r="C162" s="177" t="s">
        <v>423</v>
      </c>
      <c r="D162" s="157" t="s">
        <v>20</v>
      </c>
      <c r="E162" s="177" t="s">
        <v>2833</v>
      </c>
      <c r="F162" s="177" t="s">
        <v>2586</v>
      </c>
      <c r="G162" s="177">
        <v>2001</v>
      </c>
      <c r="H162" s="161">
        <v>52.510944500000001</v>
      </c>
      <c r="I162" s="161">
        <v>-106.41630910000001</v>
      </c>
      <c r="J162" s="177" t="s">
        <v>49</v>
      </c>
      <c r="K162" s="177" t="s">
        <v>1577</v>
      </c>
      <c r="L162" s="177" t="s">
        <v>2834</v>
      </c>
      <c r="M162" s="177">
        <v>37332</v>
      </c>
      <c r="N162" s="174" t="s">
        <v>29</v>
      </c>
      <c r="O162" s="177" t="s">
        <v>1577</v>
      </c>
      <c r="P162" s="177"/>
      <c r="Q162" s="177"/>
      <c r="R162" s="177"/>
      <c r="S162" s="177" t="s">
        <v>1714</v>
      </c>
      <c r="T162" s="177"/>
      <c r="U162" s="177"/>
      <c r="V162" s="177"/>
      <c r="W162" s="177"/>
      <c r="X162" s="178"/>
    </row>
    <row r="163" spans="1:24">
      <c r="A163" s="173">
        <v>149</v>
      </c>
      <c r="B163" s="177" t="s">
        <v>422</v>
      </c>
      <c r="C163" s="177" t="s">
        <v>423</v>
      </c>
      <c r="D163" s="157" t="s">
        <v>20</v>
      </c>
      <c r="E163" s="177" t="s">
        <v>2833</v>
      </c>
      <c r="F163" s="177" t="s">
        <v>2586</v>
      </c>
      <c r="G163" s="177">
        <v>2001</v>
      </c>
      <c r="H163" s="161">
        <v>52.510944500000001</v>
      </c>
      <c r="I163" s="161">
        <v>-106.41630910000001</v>
      </c>
      <c r="J163" s="177" t="s">
        <v>49</v>
      </c>
      <c r="K163" s="177" t="s">
        <v>1577</v>
      </c>
      <c r="L163" s="177" t="s">
        <v>2835</v>
      </c>
      <c r="M163" s="177">
        <v>37333</v>
      </c>
      <c r="N163" s="174" t="s">
        <v>29</v>
      </c>
      <c r="O163" s="177" t="s">
        <v>1577</v>
      </c>
      <c r="P163" s="177"/>
      <c r="Q163" s="177"/>
      <c r="R163" s="177"/>
      <c r="S163" s="177" t="s">
        <v>1714</v>
      </c>
      <c r="T163" s="177"/>
      <c r="U163" s="177"/>
      <c r="V163" s="177"/>
      <c r="W163" s="177"/>
      <c r="X163" s="178"/>
    </row>
    <row r="164" spans="1:24">
      <c r="A164" s="173">
        <v>150</v>
      </c>
      <c r="B164" s="177" t="s">
        <v>422</v>
      </c>
      <c r="C164" s="177" t="s">
        <v>423</v>
      </c>
      <c r="D164" s="157" t="s">
        <v>20</v>
      </c>
      <c r="E164" s="177" t="s">
        <v>2836</v>
      </c>
      <c r="F164" s="177" t="s">
        <v>2586</v>
      </c>
      <c r="G164" s="177">
        <v>2001</v>
      </c>
      <c r="H164" s="161">
        <v>51.733750999999998</v>
      </c>
      <c r="I164" s="161">
        <v>-107.5806631</v>
      </c>
      <c r="J164" s="177" t="s">
        <v>49</v>
      </c>
      <c r="K164" s="177" t="s">
        <v>1577</v>
      </c>
      <c r="L164" s="177" t="s">
        <v>2837</v>
      </c>
      <c r="M164" s="177">
        <v>37334</v>
      </c>
      <c r="N164" s="174" t="s">
        <v>29</v>
      </c>
      <c r="O164" s="177" t="s">
        <v>1577</v>
      </c>
      <c r="P164" s="177"/>
      <c r="Q164" s="177"/>
      <c r="R164" s="177"/>
      <c r="S164" s="177" t="s">
        <v>1714</v>
      </c>
      <c r="T164" s="177"/>
      <c r="U164" s="177"/>
      <c r="V164" s="177"/>
      <c r="W164" s="177"/>
      <c r="X164" s="178"/>
    </row>
    <row r="165" spans="1:24">
      <c r="A165" s="173">
        <v>151</v>
      </c>
      <c r="B165" s="177" t="s">
        <v>422</v>
      </c>
      <c r="C165" s="177" t="s">
        <v>423</v>
      </c>
      <c r="D165" s="157" t="s">
        <v>20</v>
      </c>
      <c r="E165" s="177" t="s">
        <v>2838</v>
      </c>
      <c r="F165" s="177" t="s">
        <v>2586</v>
      </c>
      <c r="G165" s="177">
        <v>2001</v>
      </c>
      <c r="H165" s="161">
        <v>49.480947399999998</v>
      </c>
      <c r="I165" s="161">
        <v>-100.5215319</v>
      </c>
      <c r="J165" s="177" t="s">
        <v>49</v>
      </c>
      <c r="K165" s="177" t="s">
        <v>1577</v>
      </c>
      <c r="L165" s="177" t="s">
        <v>2839</v>
      </c>
      <c r="M165" s="177">
        <v>37335</v>
      </c>
      <c r="N165" s="174" t="s">
        <v>29</v>
      </c>
      <c r="O165" s="177" t="s">
        <v>1577</v>
      </c>
      <c r="P165" s="177"/>
      <c r="Q165" s="177"/>
      <c r="R165" s="177"/>
      <c r="S165" s="177" t="s">
        <v>1714</v>
      </c>
      <c r="T165" s="177"/>
      <c r="U165" s="177"/>
      <c r="V165" s="177"/>
      <c r="W165" s="177"/>
      <c r="X165" s="178"/>
    </row>
    <row r="166" spans="1:24">
      <c r="A166" s="173">
        <v>152</v>
      </c>
      <c r="B166" s="177" t="s">
        <v>422</v>
      </c>
      <c r="C166" s="177" t="s">
        <v>423</v>
      </c>
      <c r="D166" s="157" t="s">
        <v>20</v>
      </c>
      <c r="E166" s="177" t="s">
        <v>2840</v>
      </c>
      <c r="F166" s="177" t="s">
        <v>2586</v>
      </c>
      <c r="G166" s="177">
        <v>2001</v>
      </c>
      <c r="H166" s="161">
        <v>52.056412000000002</v>
      </c>
      <c r="I166" s="161">
        <v>-102.648657</v>
      </c>
      <c r="J166" s="177" t="s">
        <v>49</v>
      </c>
      <c r="K166" s="177" t="s">
        <v>1577</v>
      </c>
      <c r="L166" s="177" t="s">
        <v>2841</v>
      </c>
      <c r="M166" s="177">
        <v>37336</v>
      </c>
      <c r="N166" s="174" t="s">
        <v>29</v>
      </c>
      <c r="O166" s="177" t="s">
        <v>1577</v>
      </c>
      <c r="P166" s="177"/>
      <c r="Q166" s="177"/>
      <c r="R166" s="177"/>
      <c r="S166" s="177" t="s">
        <v>1714</v>
      </c>
      <c r="T166" s="177"/>
      <c r="U166" s="177"/>
      <c r="V166" s="177"/>
      <c r="W166" s="177"/>
      <c r="X166" s="178"/>
    </row>
    <row r="167" spans="1:24">
      <c r="A167" s="173">
        <v>153</v>
      </c>
      <c r="B167" s="177" t="s">
        <v>422</v>
      </c>
      <c r="C167" s="177" t="s">
        <v>423</v>
      </c>
      <c r="D167" s="157" t="s">
        <v>20</v>
      </c>
      <c r="E167" s="177" t="s">
        <v>2842</v>
      </c>
      <c r="F167" s="177" t="s">
        <v>2586</v>
      </c>
      <c r="G167" s="177">
        <v>2001</v>
      </c>
      <c r="H167" s="161">
        <v>49.594355999999998</v>
      </c>
      <c r="I167" s="161">
        <v>-98.881247999999999</v>
      </c>
      <c r="J167" s="177" t="s">
        <v>49</v>
      </c>
      <c r="K167" s="177" t="s">
        <v>1577</v>
      </c>
      <c r="L167" s="177" t="s">
        <v>2843</v>
      </c>
      <c r="M167" s="177">
        <v>37337</v>
      </c>
      <c r="N167" s="174" t="s">
        <v>29</v>
      </c>
      <c r="O167" s="177" t="s">
        <v>1577</v>
      </c>
      <c r="P167" s="177"/>
      <c r="Q167" s="177"/>
      <c r="R167" s="177"/>
      <c r="S167" s="177" t="s">
        <v>1714</v>
      </c>
      <c r="T167" s="177"/>
      <c r="U167" s="177"/>
      <c r="V167" s="177"/>
      <c r="W167" s="177"/>
      <c r="X167" s="178"/>
    </row>
    <row r="168" spans="1:24">
      <c r="A168" s="173">
        <v>154</v>
      </c>
      <c r="B168" s="177" t="s">
        <v>422</v>
      </c>
      <c r="C168" s="177" t="s">
        <v>423</v>
      </c>
      <c r="D168" s="157" t="s">
        <v>20</v>
      </c>
      <c r="E168" s="177" t="s">
        <v>2844</v>
      </c>
      <c r="F168" s="177" t="s">
        <v>2586</v>
      </c>
      <c r="G168" s="177">
        <v>2001</v>
      </c>
      <c r="H168" s="161">
        <v>49.508778</v>
      </c>
      <c r="I168" s="161">
        <v>-97.865913000000006</v>
      </c>
      <c r="J168" s="177" t="s">
        <v>49</v>
      </c>
      <c r="K168" s="177" t="s">
        <v>1577</v>
      </c>
      <c r="L168" s="177" t="s">
        <v>2845</v>
      </c>
      <c r="M168" s="177">
        <v>37338</v>
      </c>
      <c r="N168" s="174" t="s">
        <v>29</v>
      </c>
      <c r="O168" s="177" t="s">
        <v>1577</v>
      </c>
      <c r="P168" s="177"/>
      <c r="Q168" s="177"/>
      <c r="R168" s="177"/>
      <c r="S168" s="177" t="s">
        <v>1714</v>
      </c>
      <c r="T168" s="177"/>
      <c r="U168" s="177"/>
      <c r="V168" s="177"/>
      <c r="W168" s="177"/>
      <c r="X168" s="178"/>
    </row>
    <row r="169" spans="1:24">
      <c r="A169" s="173">
        <v>155</v>
      </c>
      <c r="B169" s="177" t="s">
        <v>422</v>
      </c>
      <c r="C169" s="177" t="s">
        <v>423</v>
      </c>
      <c r="D169" s="157" t="s">
        <v>20</v>
      </c>
      <c r="E169" s="177" t="s">
        <v>2846</v>
      </c>
      <c r="F169" s="177" t="s">
        <v>2586</v>
      </c>
      <c r="G169" s="177">
        <v>2001</v>
      </c>
      <c r="H169" s="161">
        <v>52.856797999999998</v>
      </c>
      <c r="I169" s="161">
        <v>-102.3881142</v>
      </c>
      <c r="J169" s="177" t="s">
        <v>49</v>
      </c>
      <c r="K169" s="177" t="s">
        <v>1577</v>
      </c>
      <c r="L169" s="177" t="s">
        <v>2847</v>
      </c>
      <c r="M169" s="177">
        <v>37339</v>
      </c>
      <c r="N169" s="174" t="s">
        <v>29</v>
      </c>
      <c r="O169" s="177" t="s">
        <v>1577</v>
      </c>
      <c r="P169" s="177"/>
      <c r="Q169" s="177"/>
      <c r="R169" s="177"/>
      <c r="S169" s="177" t="s">
        <v>1714</v>
      </c>
      <c r="T169" s="177"/>
      <c r="U169" s="177"/>
      <c r="V169" s="177"/>
      <c r="W169" s="177"/>
      <c r="X169" s="178"/>
    </row>
    <row r="170" spans="1:24">
      <c r="A170" s="173">
        <v>156</v>
      </c>
      <c r="B170" s="177" t="s">
        <v>422</v>
      </c>
      <c r="C170" s="177" t="s">
        <v>423</v>
      </c>
      <c r="D170" s="157" t="s">
        <v>20</v>
      </c>
      <c r="E170" s="177" t="s">
        <v>2848</v>
      </c>
      <c r="F170" s="177" t="s">
        <v>2586</v>
      </c>
      <c r="G170" s="177">
        <v>2001</v>
      </c>
      <c r="H170" s="161">
        <v>50.533357100000003</v>
      </c>
      <c r="I170" s="161">
        <v>-103.6699014</v>
      </c>
      <c r="J170" s="177" t="s">
        <v>49</v>
      </c>
      <c r="K170" s="177" t="s">
        <v>1577</v>
      </c>
      <c r="L170" s="177" t="s">
        <v>2849</v>
      </c>
      <c r="M170" s="177">
        <v>37340</v>
      </c>
      <c r="N170" s="174" t="s">
        <v>29</v>
      </c>
      <c r="O170" s="177" t="s">
        <v>1577</v>
      </c>
      <c r="P170" s="177"/>
      <c r="Q170" s="177"/>
      <c r="R170" s="177"/>
      <c r="S170" s="177" t="s">
        <v>1714</v>
      </c>
      <c r="T170" s="177"/>
      <c r="U170" s="177"/>
      <c r="V170" s="177"/>
      <c r="W170" s="177"/>
      <c r="X170" s="178"/>
    </row>
    <row r="171" spans="1:24">
      <c r="A171" s="173">
        <v>157</v>
      </c>
      <c r="B171" s="177" t="s">
        <v>422</v>
      </c>
      <c r="C171" s="177" t="s">
        <v>423</v>
      </c>
      <c r="D171" s="157" t="s">
        <v>20</v>
      </c>
      <c r="E171" s="177" t="s">
        <v>2850</v>
      </c>
      <c r="F171" s="177" t="s">
        <v>2586</v>
      </c>
      <c r="G171" s="177">
        <v>2001</v>
      </c>
      <c r="H171" s="161">
        <v>50.916221</v>
      </c>
      <c r="I171" s="161">
        <v>-113.7726309</v>
      </c>
      <c r="J171" s="177" t="s">
        <v>49</v>
      </c>
      <c r="K171" s="177" t="s">
        <v>1577</v>
      </c>
      <c r="L171" s="177" t="s">
        <v>2851</v>
      </c>
      <c r="M171" s="177">
        <v>37341</v>
      </c>
      <c r="N171" s="174" t="s">
        <v>29</v>
      </c>
      <c r="O171" s="177" t="s">
        <v>1577</v>
      </c>
      <c r="P171" s="177"/>
      <c r="Q171" s="177"/>
      <c r="R171" s="177"/>
      <c r="S171" s="177" t="s">
        <v>1714</v>
      </c>
      <c r="T171" s="177"/>
      <c r="U171" s="177"/>
      <c r="V171" s="177"/>
      <c r="W171" s="177"/>
      <c r="X171" s="178"/>
    </row>
    <row r="172" spans="1:24">
      <c r="A172" s="173">
        <v>158</v>
      </c>
      <c r="B172" s="177" t="s">
        <v>422</v>
      </c>
      <c r="C172" s="177" t="s">
        <v>423</v>
      </c>
      <c r="D172" s="157" t="s">
        <v>20</v>
      </c>
      <c r="E172" s="177" t="s">
        <v>2852</v>
      </c>
      <c r="F172" s="177" t="s">
        <v>2586</v>
      </c>
      <c r="G172" s="177">
        <v>2001</v>
      </c>
      <c r="H172" s="161">
        <v>30.222994700000001</v>
      </c>
      <c r="I172" s="161">
        <v>-92.655776799999998</v>
      </c>
      <c r="J172" s="177" t="s">
        <v>49</v>
      </c>
      <c r="K172" s="177" t="s">
        <v>1577</v>
      </c>
      <c r="L172" s="177" t="s">
        <v>2853</v>
      </c>
      <c r="M172" s="177">
        <v>37342</v>
      </c>
      <c r="N172" s="174" t="s">
        <v>29</v>
      </c>
      <c r="O172" s="177" t="s">
        <v>1577</v>
      </c>
      <c r="P172" s="177"/>
      <c r="Q172" s="177"/>
      <c r="R172" s="177"/>
      <c r="S172" s="177" t="s">
        <v>1714</v>
      </c>
      <c r="T172" s="177"/>
      <c r="U172" s="177"/>
      <c r="V172" s="177"/>
      <c r="W172" s="177"/>
      <c r="X172" s="178"/>
    </row>
    <row r="173" spans="1:24">
      <c r="A173" s="173">
        <v>159</v>
      </c>
      <c r="B173" s="177" t="s">
        <v>422</v>
      </c>
      <c r="C173" s="177" t="s">
        <v>423</v>
      </c>
      <c r="D173" s="157" t="s">
        <v>20</v>
      </c>
      <c r="E173" s="177" t="s">
        <v>2852</v>
      </c>
      <c r="F173" s="177" t="s">
        <v>2586</v>
      </c>
      <c r="G173" s="177">
        <v>2001</v>
      </c>
      <c r="H173" s="161">
        <v>30.222994700000001</v>
      </c>
      <c r="I173" s="161">
        <v>-92.655776799999998</v>
      </c>
      <c r="J173" s="177" t="s">
        <v>49</v>
      </c>
      <c r="K173" s="177" t="s">
        <v>1577</v>
      </c>
      <c r="L173" s="177" t="s">
        <v>2854</v>
      </c>
      <c r="M173" s="177">
        <v>37343</v>
      </c>
      <c r="N173" s="174" t="s">
        <v>29</v>
      </c>
      <c r="O173" s="177" t="s">
        <v>1577</v>
      </c>
      <c r="P173" s="177"/>
      <c r="Q173" s="177"/>
      <c r="R173" s="177"/>
      <c r="S173" s="177" t="s">
        <v>1714</v>
      </c>
      <c r="T173" s="177"/>
      <c r="U173" s="177"/>
      <c r="V173" s="177"/>
      <c r="W173" s="177"/>
      <c r="X173" s="178"/>
    </row>
    <row r="174" spans="1:24">
      <c r="A174" s="173">
        <v>160</v>
      </c>
      <c r="B174" s="177" t="s">
        <v>422</v>
      </c>
      <c r="C174" s="177" t="s">
        <v>423</v>
      </c>
      <c r="D174" s="157" t="s">
        <v>20</v>
      </c>
      <c r="E174" s="177" t="s">
        <v>2855</v>
      </c>
      <c r="F174" s="177" t="s">
        <v>2586</v>
      </c>
      <c r="G174" s="177">
        <v>2001</v>
      </c>
      <c r="H174" s="161">
        <v>49.354850900000002</v>
      </c>
      <c r="I174" s="161">
        <v>-97.726780000000005</v>
      </c>
      <c r="J174" s="177" t="s">
        <v>49</v>
      </c>
      <c r="K174" s="177" t="s">
        <v>1577</v>
      </c>
      <c r="L174" s="177" t="s">
        <v>2856</v>
      </c>
      <c r="M174" s="177">
        <v>37344</v>
      </c>
      <c r="N174" s="174" t="s">
        <v>29</v>
      </c>
      <c r="O174" s="177" t="s">
        <v>1577</v>
      </c>
      <c r="P174" s="177"/>
      <c r="Q174" s="177"/>
      <c r="R174" s="177"/>
      <c r="S174" s="177" t="s">
        <v>1714</v>
      </c>
      <c r="T174" s="177"/>
      <c r="U174" s="177"/>
      <c r="V174" s="177"/>
      <c r="W174" s="177"/>
      <c r="X174" s="178"/>
    </row>
    <row r="175" spans="1:24">
      <c r="A175" s="173">
        <v>161</v>
      </c>
      <c r="B175" s="177" t="s">
        <v>422</v>
      </c>
      <c r="C175" s="177" t="s">
        <v>423</v>
      </c>
      <c r="D175" s="157" t="s">
        <v>20</v>
      </c>
      <c r="E175" s="177" t="s">
        <v>1947</v>
      </c>
      <c r="F175" s="177" t="s">
        <v>1576</v>
      </c>
      <c r="G175" s="181"/>
      <c r="H175" s="161">
        <v>39.011901999999999</v>
      </c>
      <c r="I175" s="161">
        <v>-98.484246499999998</v>
      </c>
      <c r="J175" s="177" t="s">
        <v>49</v>
      </c>
      <c r="K175" s="177" t="s">
        <v>1577</v>
      </c>
      <c r="L175" s="177" t="s">
        <v>2857</v>
      </c>
      <c r="M175" s="177">
        <v>37345</v>
      </c>
      <c r="N175" s="174" t="s">
        <v>29</v>
      </c>
      <c r="O175" s="177" t="s">
        <v>1577</v>
      </c>
      <c r="P175" s="177"/>
      <c r="Q175" s="177"/>
      <c r="R175" s="177"/>
      <c r="S175" s="177" t="s">
        <v>1714</v>
      </c>
      <c r="T175" s="177"/>
      <c r="U175" s="177"/>
      <c r="V175" s="177"/>
      <c r="W175" s="177"/>
      <c r="X175" s="178"/>
    </row>
    <row r="176" spans="1:24">
      <c r="A176" s="173">
        <v>162</v>
      </c>
      <c r="B176" s="177" t="s">
        <v>422</v>
      </c>
      <c r="C176" s="177" t="s">
        <v>423</v>
      </c>
      <c r="D176" s="157" t="s">
        <v>20</v>
      </c>
      <c r="E176" s="177" t="s">
        <v>2858</v>
      </c>
      <c r="F176" s="177" t="s">
        <v>2586</v>
      </c>
      <c r="G176" s="177">
        <v>2001</v>
      </c>
      <c r="H176" s="161">
        <v>50.183332999999998</v>
      </c>
      <c r="I176" s="161">
        <v>-103.016667</v>
      </c>
      <c r="J176" s="177" t="s">
        <v>49</v>
      </c>
      <c r="K176" s="177" t="s">
        <v>1577</v>
      </c>
      <c r="L176" s="177" t="s">
        <v>2859</v>
      </c>
      <c r="M176" s="177">
        <v>37346</v>
      </c>
      <c r="N176" s="174" t="s">
        <v>29</v>
      </c>
      <c r="O176" s="177" t="s">
        <v>1577</v>
      </c>
      <c r="P176" s="177"/>
      <c r="Q176" s="177"/>
      <c r="R176" s="177"/>
      <c r="S176" s="177" t="s">
        <v>1714</v>
      </c>
      <c r="T176" s="177"/>
      <c r="U176" s="177"/>
      <c r="V176" s="177"/>
      <c r="W176" s="177"/>
      <c r="X176" s="178"/>
    </row>
    <row r="177" spans="1:24">
      <c r="A177" s="173">
        <v>163</v>
      </c>
      <c r="B177" s="177" t="s">
        <v>422</v>
      </c>
      <c r="C177" s="177" t="s">
        <v>423</v>
      </c>
      <c r="D177" s="157" t="s">
        <v>20</v>
      </c>
      <c r="E177" s="177" t="s">
        <v>2860</v>
      </c>
      <c r="F177" s="177" t="s">
        <v>2586</v>
      </c>
      <c r="G177" s="177">
        <v>2001</v>
      </c>
      <c r="H177" s="161">
        <v>49.842466000000002</v>
      </c>
      <c r="I177" s="161">
        <v>-100.13435</v>
      </c>
      <c r="J177" s="177" t="s">
        <v>49</v>
      </c>
      <c r="K177" s="177" t="s">
        <v>1577</v>
      </c>
      <c r="L177" s="177" t="s">
        <v>2861</v>
      </c>
      <c r="M177" s="177">
        <v>37347</v>
      </c>
      <c r="N177" s="174" t="s">
        <v>29</v>
      </c>
      <c r="O177" s="177" t="s">
        <v>1577</v>
      </c>
      <c r="P177" s="177"/>
      <c r="Q177" s="177"/>
      <c r="R177" s="177"/>
      <c r="S177" s="177" t="s">
        <v>1714</v>
      </c>
      <c r="T177" s="177"/>
      <c r="U177" s="177"/>
      <c r="V177" s="177"/>
      <c r="W177" s="177"/>
      <c r="X177" s="178"/>
    </row>
    <row r="178" spans="1:24">
      <c r="A178" s="173">
        <v>164</v>
      </c>
      <c r="B178" s="177" t="s">
        <v>422</v>
      </c>
      <c r="C178" s="177" t="s">
        <v>423</v>
      </c>
      <c r="D178" s="157" t="s">
        <v>20</v>
      </c>
      <c r="E178" s="177" t="s">
        <v>2862</v>
      </c>
      <c r="F178" s="177" t="s">
        <v>2586</v>
      </c>
      <c r="G178" s="177">
        <v>2001</v>
      </c>
      <c r="H178" s="161">
        <v>51.500613299999998</v>
      </c>
      <c r="I178" s="161">
        <v>-106.2706237</v>
      </c>
      <c r="J178" s="177" t="s">
        <v>49</v>
      </c>
      <c r="K178" s="177" t="s">
        <v>1577</v>
      </c>
      <c r="L178" s="177" t="s">
        <v>2863</v>
      </c>
      <c r="M178" s="177">
        <v>37348</v>
      </c>
      <c r="N178" s="174" t="s">
        <v>29</v>
      </c>
      <c r="O178" s="177" t="s">
        <v>1577</v>
      </c>
      <c r="P178" s="177"/>
      <c r="Q178" s="177"/>
      <c r="R178" s="177"/>
      <c r="S178" s="177" t="s">
        <v>1714</v>
      </c>
      <c r="T178" s="177"/>
      <c r="U178" s="177"/>
      <c r="V178" s="177"/>
      <c r="W178" s="177"/>
      <c r="X178" s="178"/>
    </row>
    <row r="179" spans="1:24">
      <c r="A179" s="173">
        <v>165</v>
      </c>
      <c r="B179" s="177" t="s">
        <v>422</v>
      </c>
      <c r="C179" s="177" t="s">
        <v>423</v>
      </c>
      <c r="D179" s="157" t="s">
        <v>20</v>
      </c>
      <c r="E179" s="177" t="s">
        <v>2864</v>
      </c>
      <c r="F179" s="177" t="s">
        <v>2586</v>
      </c>
      <c r="G179" s="177">
        <v>2001</v>
      </c>
      <c r="H179" s="161">
        <v>51.999411000000002</v>
      </c>
      <c r="I179" s="161">
        <v>-101.324431</v>
      </c>
      <c r="J179" s="177" t="s">
        <v>49</v>
      </c>
      <c r="K179" s="177" t="s">
        <v>1577</v>
      </c>
      <c r="L179" s="177" t="s">
        <v>2865</v>
      </c>
      <c r="M179" s="177">
        <v>37349</v>
      </c>
      <c r="N179" s="174" t="s">
        <v>29</v>
      </c>
      <c r="O179" s="177" t="s">
        <v>1577</v>
      </c>
      <c r="P179" s="177"/>
      <c r="Q179" s="177"/>
      <c r="R179" s="177"/>
      <c r="S179" s="177" t="s">
        <v>1714</v>
      </c>
      <c r="T179" s="177"/>
      <c r="U179" s="177"/>
      <c r="V179" s="177"/>
      <c r="W179" s="177"/>
      <c r="X179" s="178"/>
    </row>
    <row r="180" spans="1:24">
      <c r="A180" s="173">
        <v>373</v>
      </c>
      <c r="B180" s="177" t="s">
        <v>422</v>
      </c>
      <c r="C180" s="177" t="s">
        <v>423</v>
      </c>
      <c r="D180" s="157" t="s">
        <v>20</v>
      </c>
      <c r="E180" s="177" t="s">
        <v>2864</v>
      </c>
      <c r="F180" s="177" t="s">
        <v>2586</v>
      </c>
      <c r="G180" s="177">
        <v>2001</v>
      </c>
      <c r="H180" s="161">
        <v>51.999411000000002</v>
      </c>
      <c r="I180" s="161">
        <v>-101.324431</v>
      </c>
      <c r="J180" s="177" t="s">
        <v>49</v>
      </c>
      <c r="K180" s="177" t="s">
        <v>1577</v>
      </c>
      <c r="L180" s="177" t="s">
        <v>2866</v>
      </c>
      <c r="M180" s="177">
        <v>37350</v>
      </c>
      <c r="N180" s="177" t="s">
        <v>39</v>
      </c>
      <c r="O180" s="177" t="s">
        <v>1577</v>
      </c>
      <c r="P180" s="177"/>
      <c r="Q180" s="177"/>
      <c r="R180" s="177"/>
      <c r="S180" s="177" t="s">
        <v>1714</v>
      </c>
      <c r="T180" s="177"/>
      <c r="U180" s="177"/>
      <c r="V180" s="177"/>
      <c r="W180" s="177"/>
      <c r="X180" s="178"/>
    </row>
    <row r="181" spans="1:24">
      <c r="A181" s="173">
        <v>166</v>
      </c>
      <c r="B181" s="177" t="s">
        <v>422</v>
      </c>
      <c r="C181" s="177" t="s">
        <v>423</v>
      </c>
      <c r="D181" s="157" t="s">
        <v>20</v>
      </c>
      <c r="E181" s="177" t="s">
        <v>2867</v>
      </c>
      <c r="F181" s="177" t="s">
        <v>2586</v>
      </c>
      <c r="G181" s="177">
        <v>2001</v>
      </c>
      <c r="H181" s="161">
        <v>49.181663999999998</v>
      </c>
      <c r="I181" s="161">
        <v>-99.664952</v>
      </c>
      <c r="J181" s="177" t="s">
        <v>49</v>
      </c>
      <c r="K181" s="177" t="s">
        <v>1577</v>
      </c>
      <c r="L181" s="177" t="s">
        <v>2868</v>
      </c>
      <c r="M181" s="177">
        <v>29169</v>
      </c>
      <c r="N181" s="174" t="s">
        <v>29</v>
      </c>
      <c r="O181" s="177" t="s">
        <v>1577</v>
      </c>
      <c r="P181" s="177"/>
      <c r="Q181" s="177"/>
      <c r="R181" s="177"/>
      <c r="S181" s="177" t="s">
        <v>1714</v>
      </c>
      <c r="T181" s="177"/>
      <c r="U181" s="177"/>
      <c r="V181" s="177"/>
      <c r="W181" s="177"/>
      <c r="X181" s="178"/>
    </row>
    <row r="182" spans="1:24">
      <c r="A182" s="173">
        <v>168</v>
      </c>
      <c r="B182" s="177" t="s">
        <v>422</v>
      </c>
      <c r="C182" s="177" t="s">
        <v>423</v>
      </c>
      <c r="D182" s="157" t="s">
        <v>20</v>
      </c>
      <c r="E182" s="177" t="s">
        <v>2869</v>
      </c>
      <c r="F182" s="177" t="s">
        <v>2586</v>
      </c>
      <c r="G182" s="177">
        <v>2001</v>
      </c>
      <c r="H182" s="161">
        <v>58.187466000000001</v>
      </c>
      <c r="I182" s="161">
        <v>-116.40699909999999</v>
      </c>
      <c r="J182" s="177" t="s">
        <v>49</v>
      </c>
      <c r="K182" s="177" t="s">
        <v>1577</v>
      </c>
      <c r="L182" s="177" t="s">
        <v>2870</v>
      </c>
      <c r="M182" s="177">
        <v>37352</v>
      </c>
      <c r="N182" s="174" t="s">
        <v>29</v>
      </c>
      <c r="O182" s="177" t="s">
        <v>1577</v>
      </c>
      <c r="P182" s="177"/>
      <c r="Q182" s="177"/>
      <c r="R182" s="177"/>
      <c r="S182" s="177" t="s">
        <v>1714</v>
      </c>
      <c r="T182" s="177"/>
      <c r="U182" s="177"/>
      <c r="V182" s="177"/>
      <c r="W182" s="177"/>
      <c r="X182" s="178"/>
    </row>
    <row r="183" spans="1:24">
      <c r="A183" s="173">
        <v>169</v>
      </c>
      <c r="B183" s="177" t="s">
        <v>422</v>
      </c>
      <c r="C183" s="177" t="s">
        <v>423</v>
      </c>
      <c r="D183" s="157" t="s">
        <v>20</v>
      </c>
      <c r="E183" s="177" t="s">
        <v>2869</v>
      </c>
      <c r="F183" s="177" t="s">
        <v>2586</v>
      </c>
      <c r="G183" s="177">
        <v>2001</v>
      </c>
      <c r="H183" s="161">
        <v>58.187466000000001</v>
      </c>
      <c r="I183" s="161">
        <v>-116.40699909999999</v>
      </c>
      <c r="J183" s="177" t="s">
        <v>49</v>
      </c>
      <c r="K183" s="177" t="s">
        <v>1577</v>
      </c>
      <c r="L183" s="177" t="s">
        <v>2871</v>
      </c>
      <c r="M183" s="177">
        <v>37353</v>
      </c>
      <c r="N183" s="174" t="s">
        <v>29</v>
      </c>
      <c r="O183" s="177" t="s">
        <v>1577</v>
      </c>
      <c r="P183" s="177"/>
      <c r="Q183" s="177"/>
      <c r="R183" s="177"/>
      <c r="S183" s="177" t="s">
        <v>1714</v>
      </c>
      <c r="T183" s="177"/>
      <c r="U183" s="177"/>
      <c r="V183" s="177"/>
      <c r="W183" s="177"/>
      <c r="X183" s="178"/>
    </row>
    <row r="184" spans="1:24">
      <c r="A184" s="173">
        <v>173</v>
      </c>
      <c r="B184" s="177" t="s">
        <v>422</v>
      </c>
      <c r="C184" s="177" t="s">
        <v>423</v>
      </c>
      <c r="D184" s="157" t="s">
        <v>20</v>
      </c>
      <c r="E184" s="177" t="s">
        <v>2872</v>
      </c>
      <c r="F184" s="177" t="s">
        <v>2586</v>
      </c>
      <c r="G184" s="177">
        <v>2001</v>
      </c>
      <c r="H184" s="161">
        <v>49.237431999999998</v>
      </c>
      <c r="I184" s="161">
        <v>-98.680345000000003</v>
      </c>
      <c r="J184" s="177" t="s">
        <v>49</v>
      </c>
      <c r="K184" s="177" t="s">
        <v>1577</v>
      </c>
      <c r="L184" s="177" t="s">
        <v>2873</v>
      </c>
      <c r="M184" s="177">
        <v>37358</v>
      </c>
      <c r="N184" s="174" t="s">
        <v>29</v>
      </c>
      <c r="O184" s="177" t="s">
        <v>1577</v>
      </c>
      <c r="P184" s="177"/>
      <c r="Q184" s="177"/>
      <c r="R184" s="177"/>
      <c r="S184" s="177" t="s">
        <v>1714</v>
      </c>
      <c r="T184" s="177"/>
      <c r="U184" s="177"/>
      <c r="V184" s="177"/>
      <c r="W184" s="177"/>
      <c r="X184" s="178"/>
    </row>
    <row r="185" spans="1:24">
      <c r="A185" s="173">
        <v>167</v>
      </c>
      <c r="B185" s="177" t="s">
        <v>422</v>
      </c>
      <c r="C185" s="177" t="s">
        <v>423</v>
      </c>
      <c r="D185" s="157" t="s">
        <v>20</v>
      </c>
      <c r="E185" s="177" t="s">
        <v>2874</v>
      </c>
      <c r="F185" s="177" t="s">
        <v>2586</v>
      </c>
      <c r="G185" s="177">
        <v>2001</v>
      </c>
      <c r="H185" s="161">
        <v>52.463051200000002</v>
      </c>
      <c r="I185" s="161">
        <v>-113.7286241</v>
      </c>
      <c r="J185" s="177" t="s">
        <v>49</v>
      </c>
      <c r="K185" s="177" t="s">
        <v>1577</v>
      </c>
      <c r="L185" s="177" t="s">
        <v>2875</v>
      </c>
      <c r="M185" s="177">
        <v>37351</v>
      </c>
      <c r="N185" s="174" t="s">
        <v>29</v>
      </c>
      <c r="O185" s="177" t="s">
        <v>1577</v>
      </c>
      <c r="P185" s="177"/>
      <c r="Q185" s="177"/>
      <c r="R185" s="177"/>
      <c r="S185" s="177" t="s">
        <v>1714</v>
      </c>
      <c r="T185" s="177"/>
      <c r="U185" s="177"/>
      <c r="V185" s="177"/>
      <c r="W185" s="177"/>
      <c r="X185" s="178"/>
    </row>
    <row r="186" spans="1:24">
      <c r="A186" s="173">
        <v>374</v>
      </c>
      <c r="B186" s="177" t="s">
        <v>422</v>
      </c>
      <c r="C186" s="177" t="s">
        <v>423</v>
      </c>
      <c r="D186" s="157" t="s">
        <v>20</v>
      </c>
      <c r="E186" s="177" t="s">
        <v>2876</v>
      </c>
      <c r="F186" s="177" t="s">
        <v>2586</v>
      </c>
      <c r="G186" s="177">
        <v>2001</v>
      </c>
      <c r="H186" s="161">
        <v>52.394871899999998</v>
      </c>
      <c r="I186" s="161">
        <v>-104.9842555</v>
      </c>
      <c r="J186" s="177" t="s">
        <v>49</v>
      </c>
      <c r="K186" s="177" t="s">
        <v>1577</v>
      </c>
      <c r="L186" s="177" t="s">
        <v>2877</v>
      </c>
      <c r="M186" s="177">
        <v>37354</v>
      </c>
      <c r="N186" s="177" t="s">
        <v>39</v>
      </c>
      <c r="O186" s="177" t="s">
        <v>1577</v>
      </c>
      <c r="P186" s="177"/>
      <c r="Q186" s="177"/>
      <c r="R186" s="177"/>
      <c r="S186" s="177" t="s">
        <v>1714</v>
      </c>
      <c r="T186" s="177"/>
      <c r="U186" s="177"/>
      <c r="V186" s="177"/>
      <c r="W186" s="177"/>
      <c r="X186" s="178"/>
    </row>
    <row r="187" spans="1:24">
      <c r="A187" s="173">
        <v>170</v>
      </c>
      <c r="B187" s="177" t="s">
        <v>422</v>
      </c>
      <c r="C187" s="177" t="s">
        <v>423</v>
      </c>
      <c r="D187" s="157" t="s">
        <v>20</v>
      </c>
      <c r="E187" s="177" t="s">
        <v>2878</v>
      </c>
      <c r="F187" s="177" t="s">
        <v>2586</v>
      </c>
      <c r="G187" s="177">
        <v>2001</v>
      </c>
      <c r="H187" s="161">
        <v>50.842217699999999</v>
      </c>
      <c r="I187" s="161">
        <v>-101.7008065</v>
      </c>
      <c r="J187" s="177" t="s">
        <v>49</v>
      </c>
      <c r="K187" s="177" t="s">
        <v>1577</v>
      </c>
      <c r="L187" s="177" t="s">
        <v>2879</v>
      </c>
      <c r="M187" s="177">
        <v>37355</v>
      </c>
      <c r="N187" s="174" t="s">
        <v>29</v>
      </c>
      <c r="O187" s="177" t="s">
        <v>1577</v>
      </c>
      <c r="P187" s="177"/>
      <c r="Q187" s="177"/>
      <c r="R187" s="177"/>
      <c r="S187" s="177" t="s">
        <v>1714</v>
      </c>
      <c r="T187" s="177"/>
      <c r="U187" s="177"/>
      <c r="V187" s="177"/>
      <c r="W187" s="177"/>
      <c r="X187" s="178"/>
    </row>
    <row r="188" spans="1:24">
      <c r="A188" s="173">
        <v>171</v>
      </c>
      <c r="B188" s="177" t="s">
        <v>422</v>
      </c>
      <c r="C188" s="177" t="s">
        <v>423</v>
      </c>
      <c r="D188" s="157" t="s">
        <v>20</v>
      </c>
      <c r="E188" s="177" t="s">
        <v>2878</v>
      </c>
      <c r="F188" s="177" t="s">
        <v>2586</v>
      </c>
      <c r="G188" s="177">
        <v>2001</v>
      </c>
      <c r="H188" s="161">
        <v>50.842217699999999</v>
      </c>
      <c r="I188" s="161">
        <v>-101.7008065</v>
      </c>
      <c r="J188" s="177" t="s">
        <v>49</v>
      </c>
      <c r="K188" s="177" t="s">
        <v>1577</v>
      </c>
      <c r="L188" s="177" t="s">
        <v>2880</v>
      </c>
      <c r="M188" s="177">
        <v>37356</v>
      </c>
      <c r="N188" s="174" t="s">
        <v>29</v>
      </c>
      <c r="O188" s="177" t="s">
        <v>1577</v>
      </c>
      <c r="P188" s="177"/>
      <c r="Q188" s="177"/>
      <c r="R188" s="177"/>
      <c r="S188" s="177" t="s">
        <v>1714</v>
      </c>
      <c r="T188" s="177"/>
      <c r="U188" s="177"/>
      <c r="V188" s="177"/>
      <c r="W188" s="177"/>
      <c r="X188" s="178"/>
    </row>
    <row r="189" spans="1:24">
      <c r="A189" s="173">
        <v>172</v>
      </c>
      <c r="B189" s="177" t="s">
        <v>422</v>
      </c>
      <c r="C189" s="177" t="s">
        <v>423</v>
      </c>
      <c r="D189" s="157" t="s">
        <v>20</v>
      </c>
      <c r="E189" s="177" t="s">
        <v>2878</v>
      </c>
      <c r="F189" s="177" t="s">
        <v>2586</v>
      </c>
      <c r="G189" s="177">
        <v>2001</v>
      </c>
      <c r="H189" s="161">
        <v>50.842217699999999</v>
      </c>
      <c r="I189" s="161">
        <v>-101.7008065</v>
      </c>
      <c r="J189" s="177" t="s">
        <v>49</v>
      </c>
      <c r="K189" s="177" t="s">
        <v>1577</v>
      </c>
      <c r="L189" s="177" t="s">
        <v>2881</v>
      </c>
      <c r="M189" s="177">
        <v>37357</v>
      </c>
      <c r="N189" s="174" t="s">
        <v>29</v>
      </c>
      <c r="O189" s="177" t="s">
        <v>1577</v>
      </c>
      <c r="P189" s="177"/>
      <c r="Q189" s="177"/>
      <c r="R189" s="177"/>
      <c r="S189" s="177" t="s">
        <v>1714</v>
      </c>
      <c r="T189" s="177"/>
      <c r="U189" s="177"/>
      <c r="V189" s="177"/>
      <c r="W189" s="177"/>
      <c r="X189" s="178"/>
    </row>
    <row r="190" spans="1:24">
      <c r="A190" s="173">
        <v>174</v>
      </c>
      <c r="B190" s="177" t="s">
        <v>422</v>
      </c>
      <c r="C190" s="177" t="s">
        <v>423</v>
      </c>
      <c r="D190" s="157" t="s">
        <v>20</v>
      </c>
      <c r="E190" s="177" t="s">
        <v>2882</v>
      </c>
      <c r="F190" s="177" t="s">
        <v>2586</v>
      </c>
      <c r="G190" s="177">
        <v>2001</v>
      </c>
      <c r="H190" s="161">
        <v>50.889812900000003</v>
      </c>
      <c r="I190" s="161">
        <v>-99.560884000000001</v>
      </c>
      <c r="J190" s="177" t="s">
        <v>49</v>
      </c>
      <c r="K190" s="177" t="s">
        <v>1577</v>
      </c>
      <c r="L190" s="177" t="s">
        <v>2883</v>
      </c>
      <c r="M190" s="177">
        <v>37359</v>
      </c>
      <c r="N190" s="174" t="s">
        <v>29</v>
      </c>
      <c r="O190" s="177" t="s">
        <v>1577</v>
      </c>
      <c r="P190" s="177"/>
      <c r="Q190" s="177"/>
      <c r="R190" s="177"/>
      <c r="S190" s="177" t="s">
        <v>1714</v>
      </c>
      <c r="T190" s="177"/>
      <c r="U190" s="177"/>
      <c r="V190" s="177"/>
      <c r="W190" s="177"/>
      <c r="X190" s="178"/>
    </row>
    <row r="191" spans="1:24">
      <c r="A191" s="173">
        <v>375</v>
      </c>
      <c r="B191" s="177" t="s">
        <v>422</v>
      </c>
      <c r="C191" s="177" t="s">
        <v>423</v>
      </c>
      <c r="D191" s="157" t="s">
        <v>20</v>
      </c>
      <c r="E191" s="177" t="s">
        <v>2884</v>
      </c>
      <c r="F191" s="177" t="s">
        <v>2586</v>
      </c>
      <c r="G191" s="177">
        <v>2001</v>
      </c>
      <c r="H191" s="161">
        <v>50.860697199999997</v>
      </c>
      <c r="I191" s="161">
        <v>-114.0174672</v>
      </c>
      <c r="J191" s="177" t="s">
        <v>49</v>
      </c>
      <c r="K191" s="177" t="s">
        <v>1577</v>
      </c>
      <c r="L191" s="177" t="s">
        <v>2885</v>
      </c>
      <c r="M191" s="177">
        <v>37360</v>
      </c>
      <c r="N191" s="177" t="s">
        <v>39</v>
      </c>
      <c r="O191" s="177" t="s">
        <v>1577</v>
      </c>
      <c r="P191" s="177"/>
      <c r="Q191" s="177"/>
      <c r="R191" s="177"/>
      <c r="S191" s="177" t="s">
        <v>1714</v>
      </c>
      <c r="T191" s="177"/>
      <c r="U191" s="177"/>
      <c r="V191" s="177"/>
      <c r="W191" s="177"/>
      <c r="X191" s="178"/>
    </row>
    <row r="192" spans="1:24">
      <c r="A192" s="173">
        <v>175</v>
      </c>
      <c r="B192" s="177" t="s">
        <v>422</v>
      </c>
      <c r="C192" s="177" t="s">
        <v>423</v>
      </c>
      <c r="D192" s="157" t="s">
        <v>20</v>
      </c>
      <c r="E192" s="177" t="s">
        <v>2886</v>
      </c>
      <c r="F192" s="177" t="s">
        <v>2586</v>
      </c>
      <c r="G192" s="177">
        <v>2001</v>
      </c>
      <c r="H192" s="161">
        <v>49.135378000000003</v>
      </c>
      <c r="I192" s="161">
        <v>-97.303089</v>
      </c>
      <c r="J192" s="177" t="s">
        <v>49</v>
      </c>
      <c r="K192" s="177" t="s">
        <v>1577</v>
      </c>
      <c r="L192" s="177" t="s">
        <v>2887</v>
      </c>
      <c r="M192" s="177">
        <v>37361</v>
      </c>
      <c r="N192" s="174" t="s">
        <v>29</v>
      </c>
      <c r="O192" s="177" t="s">
        <v>1577</v>
      </c>
      <c r="P192" s="177"/>
      <c r="Q192" s="177"/>
      <c r="R192" s="177"/>
      <c r="S192" s="177" t="s">
        <v>1714</v>
      </c>
      <c r="T192" s="177"/>
      <c r="U192" s="177"/>
      <c r="V192" s="177"/>
      <c r="W192" s="177"/>
      <c r="X192" s="178"/>
    </row>
    <row r="193" spans="1:24">
      <c r="A193" s="173">
        <v>176</v>
      </c>
      <c r="B193" s="177" t="s">
        <v>422</v>
      </c>
      <c r="C193" s="177" t="s">
        <v>423</v>
      </c>
      <c r="D193" s="157" t="s">
        <v>20</v>
      </c>
      <c r="E193" s="177" t="s">
        <v>2888</v>
      </c>
      <c r="F193" s="177" t="s">
        <v>2586</v>
      </c>
      <c r="G193" s="177">
        <v>2001</v>
      </c>
      <c r="H193" s="161">
        <v>49.693489999999997</v>
      </c>
      <c r="I193" s="161">
        <v>-112.84184</v>
      </c>
      <c r="J193" s="177" t="s">
        <v>49</v>
      </c>
      <c r="K193" s="177" t="s">
        <v>1577</v>
      </c>
      <c r="L193" s="177" t="s">
        <v>2889</v>
      </c>
      <c r="M193" s="177">
        <v>37362</v>
      </c>
      <c r="N193" s="174" t="s">
        <v>29</v>
      </c>
      <c r="O193" s="177" t="s">
        <v>1577</v>
      </c>
      <c r="P193" s="177"/>
      <c r="Q193" s="177"/>
      <c r="R193" s="177"/>
      <c r="S193" s="177" t="s">
        <v>1714</v>
      </c>
      <c r="T193" s="177"/>
      <c r="U193" s="177"/>
      <c r="V193" s="177"/>
      <c r="W193" s="177"/>
      <c r="X193" s="178"/>
    </row>
    <row r="194" spans="1:24">
      <c r="A194" s="173">
        <v>177</v>
      </c>
      <c r="B194" s="177" t="s">
        <v>422</v>
      </c>
      <c r="C194" s="177" t="s">
        <v>423</v>
      </c>
      <c r="D194" s="157" t="s">
        <v>20</v>
      </c>
      <c r="E194" s="177" t="s">
        <v>2888</v>
      </c>
      <c r="F194" s="177" t="s">
        <v>2586</v>
      </c>
      <c r="G194" s="177">
        <v>2001</v>
      </c>
      <c r="H194" s="161">
        <v>49.693489999999997</v>
      </c>
      <c r="I194" s="161">
        <v>-112.84184</v>
      </c>
      <c r="J194" s="177" t="s">
        <v>49</v>
      </c>
      <c r="K194" s="177" t="s">
        <v>1577</v>
      </c>
      <c r="L194" s="177" t="s">
        <v>2890</v>
      </c>
      <c r="M194" s="177">
        <v>37363</v>
      </c>
      <c r="N194" s="174" t="s">
        <v>29</v>
      </c>
      <c r="O194" s="177" t="s">
        <v>1577</v>
      </c>
      <c r="P194" s="177"/>
      <c r="Q194" s="177"/>
      <c r="R194" s="177"/>
      <c r="S194" s="177" t="s">
        <v>1714</v>
      </c>
      <c r="T194" s="177"/>
      <c r="U194" s="177"/>
      <c r="V194" s="177"/>
      <c r="W194" s="177"/>
      <c r="X194" s="178"/>
    </row>
    <row r="195" spans="1:24">
      <c r="A195" s="173">
        <v>178</v>
      </c>
      <c r="B195" s="177" t="s">
        <v>422</v>
      </c>
      <c r="C195" s="177" t="s">
        <v>423</v>
      </c>
      <c r="D195" s="157" t="s">
        <v>20</v>
      </c>
      <c r="E195" s="177" t="s">
        <v>2888</v>
      </c>
      <c r="F195" s="177" t="s">
        <v>2586</v>
      </c>
      <c r="G195" s="177">
        <v>2001</v>
      </c>
      <c r="H195" s="161">
        <v>49.693489999999997</v>
      </c>
      <c r="I195" s="161">
        <v>-112.84184</v>
      </c>
      <c r="J195" s="177" t="s">
        <v>49</v>
      </c>
      <c r="K195" s="177" t="s">
        <v>1577</v>
      </c>
      <c r="L195" s="177" t="s">
        <v>2891</v>
      </c>
      <c r="M195" s="177">
        <v>37364</v>
      </c>
      <c r="N195" s="174" t="s">
        <v>29</v>
      </c>
      <c r="O195" s="177" t="s">
        <v>1577</v>
      </c>
      <c r="P195" s="177"/>
      <c r="Q195" s="177"/>
      <c r="R195" s="177"/>
      <c r="S195" s="177" t="s">
        <v>1714</v>
      </c>
      <c r="T195" s="177"/>
      <c r="U195" s="177"/>
      <c r="V195" s="177"/>
      <c r="W195" s="177"/>
      <c r="X195" s="178"/>
    </row>
    <row r="196" spans="1:24">
      <c r="A196" s="173">
        <v>179</v>
      </c>
      <c r="B196" s="177" t="s">
        <v>422</v>
      </c>
      <c r="C196" s="177" t="s">
        <v>423</v>
      </c>
      <c r="D196" s="157" t="s">
        <v>20</v>
      </c>
      <c r="E196" s="177" t="s">
        <v>2888</v>
      </c>
      <c r="F196" s="177" t="s">
        <v>2586</v>
      </c>
      <c r="G196" s="177">
        <v>2001</v>
      </c>
      <c r="H196" s="161">
        <v>49.693489999999997</v>
      </c>
      <c r="I196" s="161">
        <v>-112.84184</v>
      </c>
      <c r="J196" s="177" t="s">
        <v>49</v>
      </c>
      <c r="K196" s="177" t="s">
        <v>1577</v>
      </c>
      <c r="L196" s="177" t="s">
        <v>2892</v>
      </c>
      <c r="M196" s="177">
        <v>37365</v>
      </c>
      <c r="N196" s="174" t="s">
        <v>29</v>
      </c>
      <c r="O196" s="177" t="s">
        <v>1577</v>
      </c>
      <c r="P196" s="177"/>
      <c r="Q196" s="177"/>
      <c r="R196" s="177"/>
      <c r="S196" s="177" t="s">
        <v>1714</v>
      </c>
      <c r="T196" s="177"/>
      <c r="U196" s="177"/>
      <c r="V196" s="177"/>
      <c r="W196" s="177"/>
      <c r="X196" s="178"/>
    </row>
    <row r="197" spans="1:24">
      <c r="A197" s="173">
        <v>180</v>
      </c>
      <c r="B197" s="177" t="s">
        <v>422</v>
      </c>
      <c r="C197" s="177" t="s">
        <v>423</v>
      </c>
      <c r="D197" s="157" t="s">
        <v>20</v>
      </c>
      <c r="E197" s="177" t="s">
        <v>2888</v>
      </c>
      <c r="F197" s="177" t="s">
        <v>2586</v>
      </c>
      <c r="G197" s="177">
        <v>2001</v>
      </c>
      <c r="H197" s="161">
        <v>49.693489999999997</v>
      </c>
      <c r="I197" s="161">
        <v>-112.84184</v>
      </c>
      <c r="J197" s="177" t="s">
        <v>49</v>
      </c>
      <c r="K197" s="177" t="s">
        <v>1577</v>
      </c>
      <c r="L197" s="177" t="s">
        <v>2893</v>
      </c>
      <c r="M197" s="177">
        <v>37366</v>
      </c>
      <c r="N197" s="174" t="s">
        <v>29</v>
      </c>
      <c r="O197" s="177" t="s">
        <v>1577</v>
      </c>
      <c r="P197" s="177"/>
      <c r="Q197" s="177"/>
      <c r="R197" s="177"/>
      <c r="S197" s="177" t="s">
        <v>1714</v>
      </c>
      <c r="T197" s="177"/>
      <c r="U197" s="177"/>
      <c r="V197" s="177"/>
      <c r="W197" s="177"/>
      <c r="X197" s="178"/>
    </row>
    <row r="198" spans="1:24">
      <c r="A198" s="173">
        <v>181</v>
      </c>
      <c r="B198" s="177" t="s">
        <v>422</v>
      </c>
      <c r="C198" s="177" t="s">
        <v>423</v>
      </c>
      <c r="D198" s="157" t="s">
        <v>20</v>
      </c>
      <c r="E198" s="177" t="s">
        <v>2888</v>
      </c>
      <c r="F198" s="177" t="s">
        <v>2586</v>
      </c>
      <c r="G198" s="177">
        <v>2001</v>
      </c>
      <c r="H198" s="161">
        <v>49.693489999999997</v>
      </c>
      <c r="I198" s="161">
        <v>-112.84184</v>
      </c>
      <c r="J198" s="177" t="s">
        <v>49</v>
      </c>
      <c r="K198" s="177" t="s">
        <v>1577</v>
      </c>
      <c r="L198" s="177" t="s">
        <v>2894</v>
      </c>
      <c r="M198" s="177">
        <v>37367</v>
      </c>
      <c r="N198" s="174" t="s">
        <v>29</v>
      </c>
      <c r="O198" s="177" t="s">
        <v>1577</v>
      </c>
      <c r="P198" s="177"/>
      <c r="Q198" s="177"/>
      <c r="R198" s="177"/>
      <c r="S198" s="177" t="s">
        <v>1714</v>
      </c>
      <c r="T198" s="177"/>
      <c r="U198" s="177"/>
      <c r="V198" s="177"/>
      <c r="W198" s="177"/>
      <c r="X198" s="178"/>
    </row>
    <row r="199" spans="1:24">
      <c r="A199" s="173">
        <v>182</v>
      </c>
      <c r="B199" s="177" t="s">
        <v>422</v>
      </c>
      <c r="C199" s="177" t="s">
        <v>423</v>
      </c>
      <c r="D199" s="157" t="s">
        <v>20</v>
      </c>
      <c r="E199" s="177" t="s">
        <v>2895</v>
      </c>
      <c r="F199" s="177" t="s">
        <v>2586</v>
      </c>
      <c r="G199" s="177">
        <v>2001</v>
      </c>
      <c r="H199" s="161">
        <v>50.269136000000003</v>
      </c>
      <c r="I199" s="161">
        <v>-96.719609000000005</v>
      </c>
      <c r="J199" s="177" t="s">
        <v>49</v>
      </c>
      <c r="K199" s="177" t="s">
        <v>1577</v>
      </c>
      <c r="L199" s="177" t="s">
        <v>2896</v>
      </c>
      <c r="M199" s="177">
        <v>37368</v>
      </c>
      <c r="N199" s="174" t="s">
        <v>29</v>
      </c>
      <c r="O199" s="177" t="s">
        <v>1577</v>
      </c>
      <c r="P199" s="177"/>
      <c r="Q199" s="177"/>
      <c r="R199" s="177"/>
      <c r="S199" s="177" t="s">
        <v>1714</v>
      </c>
      <c r="T199" s="177"/>
      <c r="U199" s="177"/>
      <c r="V199" s="177"/>
      <c r="W199" s="177"/>
      <c r="X199" s="178"/>
    </row>
    <row r="200" spans="1:24">
      <c r="A200" s="173">
        <v>183</v>
      </c>
      <c r="B200" s="177" t="s">
        <v>422</v>
      </c>
      <c r="C200" s="177" t="s">
        <v>423</v>
      </c>
      <c r="D200" s="157" t="s">
        <v>20</v>
      </c>
      <c r="E200" s="177" t="s">
        <v>2895</v>
      </c>
      <c r="F200" s="177" t="s">
        <v>2586</v>
      </c>
      <c r="G200" s="177">
        <v>2001</v>
      </c>
      <c r="H200" s="161">
        <v>50.269136000000003</v>
      </c>
      <c r="I200" s="161">
        <v>-96.719609000000005</v>
      </c>
      <c r="J200" s="177" t="s">
        <v>49</v>
      </c>
      <c r="K200" s="177" t="s">
        <v>1577</v>
      </c>
      <c r="L200" s="177" t="s">
        <v>2897</v>
      </c>
      <c r="M200" s="177">
        <v>37369</v>
      </c>
      <c r="N200" s="174" t="s">
        <v>29</v>
      </c>
      <c r="O200" s="177" t="s">
        <v>1577</v>
      </c>
      <c r="P200" s="177"/>
      <c r="Q200" s="177"/>
      <c r="R200" s="177"/>
      <c r="S200" s="177" t="s">
        <v>1714</v>
      </c>
      <c r="T200" s="177"/>
      <c r="U200" s="177"/>
      <c r="V200" s="177"/>
      <c r="W200" s="177"/>
      <c r="X200" s="178"/>
    </row>
    <row r="201" spans="1:24">
      <c r="A201" s="173">
        <v>184</v>
      </c>
      <c r="B201" s="177" t="s">
        <v>422</v>
      </c>
      <c r="C201" s="177" t="s">
        <v>423</v>
      </c>
      <c r="D201" s="157" t="s">
        <v>20</v>
      </c>
      <c r="E201" s="177" t="s">
        <v>2898</v>
      </c>
      <c r="F201" s="177" t="s">
        <v>2586</v>
      </c>
      <c r="G201" s="177">
        <v>2001</v>
      </c>
      <c r="H201" s="161">
        <v>50.004975000000002</v>
      </c>
      <c r="I201" s="161">
        <v>-97.275525999999999</v>
      </c>
      <c r="J201" s="177" t="s">
        <v>49</v>
      </c>
      <c r="K201" s="177" t="s">
        <v>1577</v>
      </c>
      <c r="L201" s="177" t="s">
        <v>2899</v>
      </c>
      <c r="M201" s="177">
        <v>37370</v>
      </c>
      <c r="N201" s="174" t="s">
        <v>29</v>
      </c>
      <c r="O201" s="177" t="s">
        <v>1577</v>
      </c>
      <c r="P201" s="177"/>
      <c r="Q201" s="177"/>
      <c r="R201" s="177"/>
      <c r="S201" s="177" t="s">
        <v>1714</v>
      </c>
      <c r="T201" s="177"/>
      <c r="U201" s="177"/>
      <c r="V201" s="177"/>
      <c r="W201" s="177"/>
      <c r="X201" s="178"/>
    </row>
    <row r="202" spans="1:24">
      <c r="A202" s="173">
        <v>185</v>
      </c>
      <c r="B202" s="177" t="s">
        <v>422</v>
      </c>
      <c r="C202" s="177" t="s">
        <v>423</v>
      </c>
      <c r="D202" s="157" t="s">
        <v>20</v>
      </c>
      <c r="E202" s="177" t="s">
        <v>2898</v>
      </c>
      <c r="F202" s="177" t="s">
        <v>2586</v>
      </c>
      <c r="G202" s="177">
        <v>2001</v>
      </c>
      <c r="H202" s="161">
        <v>50.004975000000002</v>
      </c>
      <c r="I202" s="161">
        <v>-97.275525999999999</v>
      </c>
      <c r="J202" s="177" t="s">
        <v>49</v>
      </c>
      <c r="K202" s="177" t="s">
        <v>1577</v>
      </c>
      <c r="L202" s="177" t="s">
        <v>2900</v>
      </c>
      <c r="M202" s="177">
        <v>37371</v>
      </c>
      <c r="N202" s="174" t="s">
        <v>29</v>
      </c>
      <c r="O202" s="177" t="s">
        <v>1577</v>
      </c>
      <c r="P202" s="177"/>
      <c r="Q202" s="177"/>
      <c r="R202" s="177"/>
      <c r="S202" s="177" t="s">
        <v>1714</v>
      </c>
      <c r="T202" s="177"/>
      <c r="U202" s="177"/>
      <c r="V202" s="177"/>
      <c r="W202" s="177"/>
      <c r="X202" s="178"/>
    </row>
    <row r="203" spans="1:24">
      <c r="A203" s="173">
        <v>186</v>
      </c>
      <c r="B203" s="177" t="s">
        <v>422</v>
      </c>
      <c r="C203" s="177" t="s">
        <v>423</v>
      </c>
      <c r="D203" s="157" t="s">
        <v>20</v>
      </c>
      <c r="E203" s="177" t="s">
        <v>2901</v>
      </c>
      <c r="F203" s="177" t="s">
        <v>2586</v>
      </c>
      <c r="G203" s="177">
        <v>2001</v>
      </c>
      <c r="H203" s="161">
        <v>49.354581000000003</v>
      </c>
      <c r="I203" s="161">
        <v>-97.594755000000006</v>
      </c>
      <c r="J203" s="177" t="s">
        <v>49</v>
      </c>
      <c r="K203" s="177" t="s">
        <v>1577</v>
      </c>
      <c r="L203" s="177" t="s">
        <v>2902</v>
      </c>
      <c r="M203" s="177">
        <v>37372</v>
      </c>
      <c r="N203" s="174" t="s">
        <v>29</v>
      </c>
      <c r="O203" s="177" t="s">
        <v>1577</v>
      </c>
      <c r="P203" s="177"/>
      <c r="Q203" s="177"/>
      <c r="R203" s="177"/>
      <c r="S203" s="177" t="s">
        <v>1714</v>
      </c>
      <c r="T203" s="177"/>
      <c r="U203" s="177"/>
      <c r="V203" s="177"/>
      <c r="W203" s="177"/>
      <c r="X203" s="178"/>
    </row>
    <row r="204" spans="1:24">
      <c r="A204" s="173">
        <v>187</v>
      </c>
      <c r="B204" s="177" t="s">
        <v>422</v>
      </c>
      <c r="C204" s="177" t="s">
        <v>423</v>
      </c>
      <c r="D204" s="157" t="s">
        <v>20</v>
      </c>
      <c r="E204" s="177" t="s">
        <v>2903</v>
      </c>
      <c r="F204" s="177" t="s">
        <v>2586</v>
      </c>
      <c r="G204" s="177">
        <v>2001</v>
      </c>
      <c r="H204" s="161">
        <v>50.983081900000002</v>
      </c>
      <c r="I204" s="161">
        <v>-107.1342746</v>
      </c>
      <c r="J204" s="177" t="s">
        <v>49</v>
      </c>
      <c r="K204" s="177" t="s">
        <v>1577</v>
      </c>
      <c r="L204" s="177" t="s">
        <v>2904</v>
      </c>
      <c r="M204" s="177">
        <v>37373</v>
      </c>
      <c r="N204" s="174" t="s">
        <v>29</v>
      </c>
      <c r="O204" s="177" t="s">
        <v>1577</v>
      </c>
      <c r="P204" s="177"/>
      <c r="Q204" s="177"/>
      <c r="R204" s="177"/>
      <c r="S204" s="177" t="s">
        <v>1714</v>
      </c>
      <c r="T204" s="177"/>
      <c r="U204" s="177"/>
      <c r="V204" s="177"/>
      <c r="W204" s="177"/>
      <c r="X204" s="178"/>
    </row>
    <row r="205" spans="1:24">
      <c r="A205" s="173">
        <v>188</v>
      </c>
      <c r="B205" s="177" t="s">
        <v>422</v>
      </c>
      <c r="C205" s="177" t="s">
        <v>423</v>
      </c>
      <c r="D205" s="157" t="s">
        <v>20</v>
      </c>
      <c r="E205" s="177" t="s">
        <v>2903</v>
      </c>
      <c r="F205" s="177" t="s">
        <v>2586</v>
      </c>
      <c r="G205" s="177">
        <v>2001</v>
      </c>
      <c r="H205" s="161">
        <v>50.983081900000002</v>
      </c>
      <c r="I205" s="161">
        <v>-107.1342746</v>
      </c>
      <c r="J205" s="177" t="s">
        <v>49</v>
      </c>
      <c r="K205" s="177" t="s">
        <v>1577</v>
      </c>
      <c r="L205" s="177" t="s">
        <v>2905</v>
      </c>
      <c r="M205" s="177">
        <v>37374</v>
      </c>
      <c r="N205" s="174" t="s">
        <v>29</v>
      </c>
      <c r="O205" s="177" t="s">
        <v>1577</v>
      </c>
      <c r="P205" s="177"/>
      <c r="Q205" s="177"/>
      <c r="R205" s="177"/>
      <c r="S205" s="177" t="s">
        <v>1714</v>
      </c>
      <c r="T205" s="177"/>
      <c r="U205" s="177"/>
      <c r="V205" s="177"/>
      <c r="W205" s="177"/>
      <c r="X205" s="178"/>
    </row>
    <row r="206" spans="1:24">
      <c r="A206" s="173">
        <v>189</v>
      </c>
      <c r="B206" s="177" t="s">
        <v>422</v>
      </c>
      <c r="C206" s="177" t="s">
        <v>423</v>
      </c>
      <c r="D206" s="157" t="s">
        <v>20</v>
      </c>
      <c r="E206" s="177" t="s">
        <v>2903</v>
      </c>
      <c r="F206" s="177" t="s">
        <v>2586</v>
      </c>
      <c r="G206" s="177">
        <v>2001</v>
      </c>
      <c r="H206" s="161">
        <v>50.983081900000002</v>
      </c>
      <c r="I206" s="161">
        <v>-107.1342746</v>
      </c>
      <c r="J206" s="177" t="s">
        <v>49</v>
      </c>
      <c r="K206" s="177" t="s">
        <v>1577</v>
      </c>
      <c r="L206" s="177" t="s">
        <v>2906</v>
      </c>
      <c r="M206" s="177">
        <v>37375</v>
      </c>
      <c r="N206" s="174" t="s">
        <v>29</v>
      </c>
      <c r="O206" s="177" t="s">
        <v>1577</v>
      </c>
      <c r="P206" s="177"/>
      <c r="Q206" s="177"/>
      <c r="R206" s="177"/>
      <c r="S206" s="177" t="s">
        <v>1714</v>
      </c>
      <c r="T206" s="177"/>
      <c r="U206" s="177"/>
      <c r="V206" s="177"/>
      <c r="W206" s="177"/>
      <c r="X206" s="178"/>
    </row>
    <row r="207" spans="1:24">
      <c r="A207" s="173">
        <v>376</v>
      </c>
      <c r="B207" s="177" t="s">
        <v>422</v>
      </c>
      <c r="C207" s="177" t="s">
        <v>423</v>
      </c>
      <c r="D207" s="157" t="s">
        <v>20</v>
      </c>
      <c r="E207" s="177" t="s">
        <v>2907</v>
      </c>
      <c r="F207" s="177" t="s">
        <v>2586</v>
      </c>
      <c r="G207" s="177">
        <v>2001</v>
      </c>
      <c r="H207" s="161">
        <v>49.313126400000002</v>
      </c>
      <c r="I207" s="161">
        <v>-103.2619906</v>
      </c>
      <c r="J207" s="177" t="s">
        <v>49</v>
      </c>
      <c r="K207" s="177" t="s">
        <v>1577</v>
      </c>
      <c r="L207" s="177" t="s">
        <v>2908</v>
      </c>
      <c r="M207" s="177">
        <v>37376</v>
      </c>
      <c r="N207" s="177" t="s">
        <v>39</v>
      </c>
      <c r="O207" s="177" t="s">
        <v>1577</v>
      </c>
      <c r="P207" s="177"/>
      <c r="Q207" s="177"/>
      <c r="R207" s="177"/>
      <c r="S207" s="177" t="s">
        <v>1714</v>
      </c>
      <c r="T207" s="177"/>
      <c r="U207" s="177"/>
      <c r="V207" s="177"/>
      <c r="W207" s="177"/>
      <c r="X207" s="178"/>
    </row>
    <row r="208" spans="1:24">
      <c r="A208" s="173">
        <v>190</v>
      </c>
      <c r="B208" s="177" t="s">
        <v>422</v>
      </c>
      <c r="C208" s="177" t="s">
        <v>423</v>
      </c>
      <c r="D208" s="157" t="s">
        <v>20</v>
      </c>
      <c r="E208" s="177" t="s">
        <v>2909</v>
      </c>
      <c r="F208" s="177" t="s">
        <v>2586</v>
      </c>
      <c r="G208" s="177">
        <v>2001</v>
      </c>
      <c r="H208" s="161">
        <v>56.923317400000002</v>
      </c>
      <c r="I208" s="161">
        <v>-117.6286479</v>
      </c>
      <c r="J208" s="177" t="s">
        <v>49</v>
      </c>
      <c r="K208" s="177" t="s">
        <v>1577</v>
      </c>
      <c r="L208" s="177" t="s">
        <v>2910</v>
      </c>
      <c r="M208" s="177">
        <v>37377</v>
      </c>
      <c r="N208" s="174" t="s">
        <v>29</v>
      </c>
      <c r="O208" s="177" t="s">
        <v>1577</v>
      </c>
      <c r="P208" s="177"/>
      <c r="Q208" s="177"/>
      <c r="R208" s="177"/>
      <c r="S208" s="177" t="s">
        <v>1714</v>
      </c>
      <c r="T208" s="177"/>
      <c r="U208" s="177"/>
      <c r="V208" s="177"/>
      <c r="W208" s="177"/>
      <c r="X208" s="178"/>
    </row>
    <row r="209" spans="1:24">
      <c r="A209" s="173">
        <v>191</v>
      </c>
      <c r="B209" s="177" t="s">
        <v>422</v>
      </c>
      <c r="C209" s="177" t="s">
        <v>423</v>
      </c>
      <c r="D209" s="157" t="s">
        <v>20</v>
      </c>
      <c r="E209" s="177" t="s">
        <v>2911</v>
      </c>
      <c r="F209" s="177" t="s">
        <v>2586</v>
      </c>
      <c r="G209" s="177">
        <v>2001</v>
      </c>
      <c r="H209" s="161">
        <v>51.480335199999999</v>
      </c>
      <c r="I209" s="161">
        <v>-109.7838673</v>
      </c>
      <c r="J209" s="177" t="s">
        <v>49</v>
      </c>
      <c r="K209" s="177" t="s">
        <v>1577</v>
      </c>
      <c r="L209" s="177" t="s">
        <v>2912</v>
      </c>
      <c r="M209" s="177">
        <v>37378</v>
      </c>
      <c r="N209" s="174" t="s">
        <v>29</v>
      </c>
      <c r="O209" s="177" t="s">
        <v>1577</v>
      </c>
      <c r="P209" s="177"/>
      <c r="Q209" s="177"/>
      <c r="R209" s="177"/>
      <c r="S209" s="177" t="s">
        <v>1714</v>
      </c>
      <c r="T209" s="177"/>
      <c r="U209" s="177"/>
      <c r="V209" s="177"/>
      <c r="W209" s="177"/>
      <c r="X209" s="178"/>
    </row>
    <row r="210" spans="1:24">
      <c r="A210" s="173">
        <v>192</v>
      </c>
      <c r="B210" s="177" t="s">
        <v>422</v>
      </c>
      <c r="C210" s="177" t="s">
        <v>423</v>
      </c>
      <c r="D210" s="157" t="s">
        <v>20</v>
      </c>
      <c r="E210" s="177" t="s">
        <v>2913</v>
      </c>
      <c r="F210" s="177" t="s">
        <v>2586</v>
      </c>
      <c r="G210" s="177">
        <v>2001</v>
      </c>
      <c r="H210" s="161">
        <v>51.826282300000003</v>
      </c>
      <c r="I210" s="161">
        <v>-103.33585960000001</v>
      </c>
      <c r="J210" s="177" t="s">
        <v>49</v>
      </c>
      <c r="K210" s="177" t="s">
        <v>1577</v>
      </c>
      <c r="L210" s="177" t="s">
        <v>2914</v>
      </c>
      <c r="M210" s="177">
        <v>37379</v>
      </c>
      <c r="N210" s="174" t="s">
        <v>29</v>
      </c>
      <c r="O210" s="177" t="s">
        <v>1577</v>
      </c>
      <c r="P210" s="177"/>
      <c r="Q210" s="177"/>
      <c r="R210" s="177"/>
      <c r="S210" s="177" t="s">
        <v>1714</v>
      </c>
      <c r="T210" s="177"/>
      <c r="U210" s="177"/>
      <c r="V210" s="177"/>
      <c r="W210" s="177"/>
      <c r="X210" s="178"/>
    </row>
    <row r="211" spans="1:24">
      <c r="A211" s="173">
        <v>193</v>
      </c>
      <c r="B211" s="177" t="s">
        <v>422</v>
      </c>
      <c r="C211" s="177" t="s">
        <v>423</v>
      </c>
      <c r="D211" s="157" t="s">
        <v>20</v>
      </c>
      <c r="E211" s="177" t="s">
        <v>2915</v>
      </c>
      <c r="F211" s="177" t="s">
        <v>2586</v>
      </c>
      <c r="G211" s="177">
        <v>2001</v>
      </c>
      <c r="H211" s="161">
        <v>49.360666000000002</v>
      </c>
      <c r="I211" s="161">
        <v>-98.989519999999999</v>
      </c>
      <c r="J211" s="177" t="s">
        <v>49</v>
      </c>
      <c r="K211" s="177" t="s">
        <v>1577</v>
      </c>
      <c r="L211" s="177" t="s">
        <v>2916</v>
      </c>
      <c r="M211" s="177">
        <v>37380</v>
      </c>
      <c r="N211" s="174" t="s">
        <v>29</v>
      </c>
      <c r="O211" s="177" t="s">
        <v>1577</v>
      </c>
      <c r="P211" s="177"/>
      <c r="Q211" s="177"/>
      <c r="R211" s="177"/>
      <c r="S211" s="177" t="s">
        <v>1714</v>
      </c>
      <c r="T211" s="177"/>
      <c r="U211" s="177"/>
      <c r="V211" s="177"/>
      <c r="W211" s="177"/>
      <c r="X211" s="178"/>
    </row>
    <row r="212" spans="1:24">
      <c r="A212" s="173">
        <v>194</v>
      </c>
      <c r="B212" s="177" t="s">
        <v>422</v>
      </c>
      <c r="C212" s="177" t="s">
        <v>423</v>
      </c>
      <c r="D212" s="157" t="s">
        <v>20</v>
      </c>
      <c r="E212" s="177" t="s">
        <v>2917</v>
      </c>
      <c r="F212" s="177" t="s">
        <v>2586</v>
      </c>
      <c r="G212" s="177">
        <v>2001</v>
      </c>
      <c r="H212" s="161">
        <v>50.938403299999997</v>
      </c>
      <c r="I212" s="161">
        <v>-104.3603008</v>
      </c>
      <c r="J212" s="177" t="s">
        <v>49</v>
      </c>
      <c r="K212" s="177" t="s">
        <v>1577</v>
      </c>
      <c r="L212" s="177" t="s">
        <v>2918</v>
      </c>
      <c r="M212" s="177">
        <v>37381</v>
      </c>
      <c r="N212" s="174" t="s">
        <v>29</v>
      </c>
      <c r="O212" s="177" t="s">
        <v>1577</v>
      </c>
      <c r="P212" s="177"/>
      <c r="Q212" s="177"/>
      <c r="R212" s="177"/>
      <c r="S212" s="177" t="s">
        <v>1714</v>
      </c>
      <c r="T212" s="177"/>
      <c r="U212" s="177"/>
      <c r="V212" s="177"/>
      <c r="W212" s="177"/>
      <c r="X212" s="178"/>
    </row>
    <row r="213" spans="1:24">
      <c r="A213" s="173">
        <v>195</v>
      </c>
      <c r="B213" s="177" t="s">
        <v>422</v>
      </c>
      <c r="C213" s="177" t="s">
        <v>423</v>
      </c>
      <c r="D213" s="157" t="s">
        <v>20</v>
      </c>
      <c r="E213" s="177" t="s">
        <v>2919</v>
      </c>
      <c r="F213" s="177" t="s">
        <v>2586</v>
      </c>
      <c r="G213" s="177">
        <v>2001</v>
      </c>
      <c r="H213" s="161">
        <v>53.193115800000001</v>
      </c>
      <c r="I213" s="161">
        <v>-109.7782751</v>
      </c>
      <c r="J213" s="177" t="s">
        <v>49</v>
      </c>
      <c r="K213" s="177" t="s">
        <v>1577</v>
      </c>
      <c r="L213" s="177" t="s">
        <v>2920</v>
      </c>
      <c r="M213" s="177">
        <v>37382</v>
      </c>
      <c r="N213" s="174" t="s">
        <v>29</v>
      </c>
      <c r="O213" s="177" t="s">
        <v>1577</v>
      </c>
      <c r="P213" s="177"/>
      <c r="Q213" s="177"/>
      <c r="R213" s="177"/>
      <c r="S213" s="177" t="s">
        <v>1714</v>
      </c>
      <c r="T213" s="177"/>
      <c r="U213" s="177"/>
      <c r="V213" s="177"/>
      <c r="W213" s="177"/>
      <c r="X213" s="178"/>
    </row>
    <row r="214" spans="1:24">
      <c r="A214" s="173">
        <v>196</v>
      </c>
      <c r="B214" s="177" t="s">
        <v>422</v>
      </c>
      <c r="C214" s="177" t="s">
        <v>423</v>
      </c>
      <c r="D214" s="157" t="s">
        <v>20</v>
      </c>
      <c r="E214" s="177" t="s">
        <v>2921</v>
      </c>
      <c r="F214" s="177" t="s">
        <v>2586</v>
      </c>
      <c r="G214" s="177">
        <v>2001</v>
      </c>
      <c r="H214" s="161">
        <v>50.774615099999998</v>
      </c>
      <c r="I214" s="161">
        <v>-99.493734399999994</v>
      </c>
      <c r="J214" s="177" t="s">
        <v>49</v>
      </c>
      <c r="K214" s="177" t="s">
        <v>1577</v>
      </c>
      <c r="L214" s="177" t="s">
        <v>2922</v>
      </c>
      <c r="M214" s="177">
        <v>37383</v>
      </c>
      <c r="N214" s="174" t="s">
        <v>29</v>
      </c>
      <c r="O214" s="177" t="s">
        <v>1577</v>
      </c>
      <c r="P214" s="177"/>
      <c r="Q214" s="177"/>
      <c r="R214" s="177"/>
      <c r="S214" s="177" t="s">
        <v>1714</v>
      </c>
      <c r="T214" s="177"/>
      <c r="U214" s="177"/>
      <c r="V214" s="177"/>
      <c r="W214" s="177"/>
      <c r="X214" s="178"/>
    </row>
    <row r="215" spans="1:24">
      <c r="A215" s="173">
        <v>377</v>
      </c>
      <c r="B215" s="177" t="s">
        <v>422</v>
      </c>
      <c r="C215" s="177" t="s">
        <v>423</v>
      </c>
      <c r="D215" s="157" t="s">
        <v>20</v>
      </c>
      <c r="E215" s="177" t="s">
        <v>2921</v>
      </c>
      <c r="F215" s="177" t="s">
        <v>2586</v>
      </c>
      <c r="G215" s="177">
        <v>2004</v>
      </c>
      <c r="H215" s="161">
        <v>50.774615099999998</v>
      </c>
      <c r="I215" s="161">
        <v>-99.493734399999994</v>
      </c>
      <c r="J215" s="177" t="s">
        <v>49</v>
      </c>
      <c r="K215" s="177" t="s">
        <v>1577</v>
      </c>
      <c r="L215" s="177" t="s">
        <v>2923</v>
      </c>
      <c r="M215" s="177">
        <v>37384</v>
      </c>
      <c r="N215" s="177" t="s">
        <v>39</v>
      </c>
      <c r="O215" s="177" t="s">
        <v>1577</v>
      </c>
      <c r="P215" s="177"/>
      <c r="Q215" s="177"/>
      <c r="R215" s="177"/>
      <c r="S215" s="177" t="s">
        <v>1714</v>
      </c>
      <c r="T215" s="177"/>
      <c r="U215" s="177"/>
      <c r="V215" s="177"/>
      <c r="W215" s="177"/>
      <c r="X215" s="178"/>
    </row>
    <row r="216" spans="1:24">
      <c r="A216" s="173">
        <v>197</v>
      </c>
      <c r="B216" s="177" t="s">
        <v>422</v>
      </c>
      <c r="C216" s="177" t="s">
        <v>423</v>
      </c>
      <c r="D216" s="157" t="s">
        <v>20</v>
      </c>
      <c r="E216" s="177" t="s">
        <v>2924</v>
      </c>
      <c r="F216" s="177" t="s">
        <v>2586</v>
      </c>
      <c r="G216" s="177">
        <v>2004</v>
      </c>
      <c r="H216" s="161">
        <v>50.028880000000001</v>
      </c>
      <c r="I216" s="161">
        <v>-97.596216999999996</v>
      </c>
      <c r="J216" s="177" t="s">
        <v>49</v>
      </c>
      <c r="K216" s="177" t="s">
        <v>1577</v>
      </c>
      <c r="L216" s="177" t="s">
        <v>2925</v>
      </c>
      <c r="M216" s="177">
        <v>37385</v>
      </c>
      <c r="N216" s="174" t="s">
        <v>29</v>
      </c>
      <c r="O216" s="177" t="s">
        <v>1577</v>
      </c>
      <c r="P216" s="177"/>
      <c r="Q216" s="177"/>
      <c r="R216" s="177"/>
      <c r="S216" s="177" t="s">
        <v>1714</v>
      </c>
      <c r="T216" s="177"/>
      <c r="U216" s="177"/>
      <c r="V216" s="177"/>
      <c r="W216" s="177"/>
      <c r="X216" s="178"/>
    </row>
    <row r="217" spans="1:24">
      <c r="A217" s="173">
        <v>198</v>
      </c>
      <c r="B217" s="177" t="s">
        <v>422</v>
      </c>
      <c r="C217" s="177" t="s">
        <v>423</v>
      </c>
      <c r="D217" s="157" t="s">
        <v>20</v>
      </c>
      <c r="E217" s="177" t="s">
        <v>2924</v>
      </c>
      <c r="F217" s="177" t="s">
        <v>2586</v>
      </c>
      <c r="G217" s="177">
        <v>2004</v>
      </c>
      <c r="H217" s="161">
        <v>50.028880000000001</v>
      </c>
      <c r="I217" s="161">
        <v>-97.596216999999996</v>
      </c>
      <c r="J217" s="177" t="s">
        <v>49</v>
      </c>
      <c r="K217" s="177" t="s">
        <v>1577</v>
      </c>
      <c r="L217" s="177" t="s">
        <v>2926</v>
      </c>
      <c r="M217" s="177">
        <v>37387</v>
      </c>
      <c r="N217" s="174" t="s">
        <v>29</v>
      </c>
      <c r="O217" s="177" t="s">
        <v>1577</v>
      </c>
      <c r="P217" s="177"/>
      <c r="Q217" s="177"/>
      <c r="R217" s="177"/>
      <c r="S217" s="177" t="s">
        <v>1714</v>
      </c>
      <c r="T217" s="177"/>
      <c r="U217" s="177"/>
      <c r="V217" s="177"/>
      <c r="W217" s="177"/>
      <c r="X217" s="178"/>
    </row>
    <row r="218" spans="1:24">
      <c r="A218" s="173">
        <v>378</v>
      </c>
      <c r="B218" s="177" t="s">
        <v>422</v>
      </c>
      <c r="C218" s="177" t="s">
        <v>423</v>
      </c>
      <c r="D218" s="157" t="s">
        <v>20</v>
      </c>
      <c r="E218" s="177" t="s">
        <v>2924</v>
      </c>
      <c r="F218" s="177" t="s">
        <v>2586</v>
      </c>
      <c r="G218" s="177">
        <v>2004</v>
      </c>
      <c r="H218" s="161">
        <v>50.028880000000001</v>
      </c>
      <c r="I218" s="161">
        <v>-97.596216999999996</v>
      </c>
      <c r="J218" s="177" t="s">
        <v>49</v>
      </c>
      <c r="K218" s="177" t="s">
        <v>1577</v>
      </c>
      <c r="L218" s="177" t="s">
        <v>2927</v>
      </c>
      <c r="M218" s="177">
        <v>37386</v>
      </c>
      <c r="N218" s="177" t="s">
        <v>39</v>
      </c>
      <c r="O218" s="177" t="s">
        <v>1577</v>
      </c>
      <c r="P218" s="177"/>
      <c r="Q218" s="177"/>
      <c r="R218" s="177"/>
      <c r="S218" s="177" t="s">
        <v>1714</v>
      </c>
      <c r="T218" s="177"/>
      <c r="U218" s="177"/>
      <c r="V218" s="177"/>
      <c r="W218" s="177"/>
      <c r="X218" s="178"/>
    </row>
    <row r="219" spans="1:24">
      <c r="A219" s="173">
        <v>199</v>
      </c>
      <c r="B219" s="177" t="s">
        <v>422</v>
      </c>
      <c r="C219" s="177" t="s">
        <v>423</v>
      </c>
      <c r="D219" s="157" t="s">
        <v>20</v>
      </c>
      <c r="E219" s="177" t="s">
        <v>2928</v>
      </c>
      <c r="F219" s="177" t="s">
        <v>2586</v>
      </c>
      <c r="G219" s="177">
        <v>2004</v>
      </c>
      <c r="H219" s="161">
        <v>50.040548600000001</v>
      </c>
      <c r="I219" s="161">
        <v>-110.6764257</v>
      </c>
      <c r="J219" s="177" t="s">
        <v>49</v>
      </c>
      <c r="K219" s="177" t="s">
        <v>1577</v>
      </c>
      <c r="L219" s="177" t="s">
        <v>2929</v>
      </c>
      <c r="M219" s="177">
        <v>37388</v>
      </c>
      <c r="N219" s="174" t="s">
        <v>29</v>
      </c>
      <c r="O219" s="177" t="s">
        <v>1577</v>
      </c>
      <c r="P219" s="177"/>
      <c r="Q219" s="177"/>
      <c r="R219" s="177"/>
      <c r="S219" s="177" t="s">
        <v>1714</v>
      </c>
      <c r="T219" s="177"/>
      <c r="U219" s="177"/>
      <c r="V219" s="177"/>
      <c r="W219" s="177"/>
      <c r="X219" s="178"/>
    </row>
    <row r="220" spans="1:24">
      <c r="A220" s="173">
        <v>200</v>
      </c>
      <c r="B220" s="177" t="s">
        <v>422</v>
      </c>
      <c r="C220" s="177" t="s">
        <v>423</v>
      </c>
      <c r="D220" s="157" t="s">
        <v>20</v>
      </c>
      <c r="E220" s="177" t="s">
        <v>2930</v>
      </c>
      <c r="F220" s="177" t="s">
        <v>2586</v>
      </c>
      <c r="G220" s="177">
        <v>2004</v>
      </c>
      <c r="H220" s="161">
        <v>52.860838700000002</v>
      </c>
      <c r="I220" s="161">
        <v>-104.6142973</v>
      </c>
      <c r="J220" s="177" t="s">
        <v>49</v>
      </c>
      <c r="K220" s="177" t="s">
        <v>1577</v>
      </c>
      <c r="L220" s="177" t="s">
        <v>2931</v>
      </c>
      <c r="M220" s="177">
        <v>37389</v>
      </c>
      <c r="N220" s="174" t="s">
        <v>29</v>
      </c>
      <c r="O220" s="177" t="s">
        <v>1577</v>
      </c>
      <c r="P220" s="177"/>
      <c r="Q220" s="177"/>
      <c r="R220" s="177"/>
      <c r="S220" s="177" t="s">
        <v>1714</v>
      </c>
      <c r="T220" s="177"/>
      <c r="U220" s="177"/>
      <c r="V220" s="177"/>
      <c r="W220" s="177"/>
      <c r="X220" s="178"/>
    </row>
    <row r="221" spans="1:24">
      <c r="A221" s="173">
        <v>201</v>
      </c>
      <c r="B221" s="177" t="s">
        <v>422</v>
      </c>
      <c r="C221" s="177" t="s">
        <v>423</v>
      </c>
      <c r="D221" s="157" t="s">
        <v>20</v>
      </c>
      <c r="E221" s="177" t="s">
        <v>2930</v>
      </c>
      <c r="F221" s="177" t="s">
        <v>2586</v>
      </c>
      <c r="G221" s="177">
        <v>2004</v>
      </c>
      <c r="H221" s="161">
        <v>52.860838700000002</v>
      </c>
      <c r="I221" s="161">
        <v>-104.6142973</v>
      </c>
      <c r="J221" s="177" t="s">
        <v>49</v>
      </c>
      <c r="K221" s="177" t="s">
        <v>1577</v>
      </c>
      <c r="L221" s="177" t="s">
        <v>2932</v>
      </c>
      <c r="M221" s="177">
        <v>37399</v>
      </c>
      <c r="N221" s="174" t="s">
        <v>29</v>
      </c>
      <c r="O221" s="177" t="s">
        <v>1577</v>
      </c>
      <c r="P221" s="177"/>
      <c r="Q221" s="177"/>
      <c r="R221" s="177"/>
      <c r="S221" s="177" t="s">
        <v>1714</v>
      </c>
      <c r="T221" s="177"/>
      <c r="U221" s="177"/>
      <c r="V221" s="177"/>
      <c r="W221" s="177"/>
      <c r="X221" s="178"/>
    </row>
    <row r="222" spans="1:24">
      <c r="A222" s="173">
        <v>202</v>
      </c>
      <c r="B222" s="177" t="s">
        <v>422</v>
      </c>
      <c r="C222" s="177" t="s">
        <v>423</v>
      </c>
      <c r="D222" s="157" t="s">
        <v>20</v>
      </c>
      <c r="E222" s="177" t="s">
        <v>2933</v>
      </c>
      <c r="F222" s="177" t="s">
        <v>2586</v>
      </c>
      <c r="G222" s="177">
        <v>2004</v>
      </c>
      <c r="H222" s="161">
        <v>49.369596600000001</v>
      </c>
      <c r="I222" s="161">
        <v>-98.239012799999998</v>
      </c>
      <c r="J222" s="177" t="s">
        <v>49</v>
      </c>
      <c r="K222" s="177" t="s">
        <v>1577</v>
      </c>
      <c r="L222" s="177" t="s">
        <v>2934</v>
      </c>
      <c r="M222" s="177">
        <v>37400</v>
      </c>
      <c r="N222" s="174" t="s">
        <v>29</v>
      </c>
      <c r="O222" s="177" t="s">
        <v>1577</v>
      </c>
      <c r="P222" s="177"/>
      <c r="Q222" s="177"/>
      <c r="R222" s="177"/>
      <c r="S222" s="177" t="s">
        <v>1714</v>
      </c>
      <c r="T222" s="177"/>
      <c r="U222" s="177"/>
      <c r="V222" s="177"/>
      <c r="W222" s="177"/>
      <c r="X222" s="178"/>
    </row>
    <row r="223" spans="1:24">
      <c r="A223" s="173">
        <v>203</v>
      </c>
      <c r="B223" s="177" t="s">
        <v>422</v>
      </c>
      <c r="C223" s="177" t="s">
        <v>423</v>
      </c>
      <c r="D223" s="157" t="s">
        <v>20</v>
      </c>
      <c r="E223" s="177" t="s">
        <v>2935</v>
      </c>
      <c r="F223" s="177" t="s">
        <v>1576</v>
      </c>
      <c r="G223" s="181"/>
      <c r="H223" s="161">
        <v>44.314844299999997</v>
      </c>
      <c r="I223" s="161">
        <v>-85.602364300000005</v>
      </c>
      <c r="J223" s="177" t="s">
        <v>49</v>
      </c>
      <c r="K223" s="177" t="s">
        <v>1577</v>
      </c>
      <c r="L223" s="177" t="s">
        <v>2936</v>
      </c>
      <c r="M223" s="177">
        <v>37402</v>
      </c>
      <c r="N223" s="174" t="s">
        <v>29</v>
      </c>
      <c r="O223" s="177" t="s">
        <v>1577</v>
      </c>
      <c r="P223" s="177"/>
      <c r="Q223" s="177"/>
      <c r="R223" s="177"/>
      <c r="S223" s="177" t="s">
        <v>1714</v>
      </c>
      <c r="T223" s="177"/>
      <c r="U223" s="177"/>
      <c r="V223" s="177"/>
      <c r="W223" s="177"/>
      <c r="X223" s="178"/>
    </row>
    <row r="224" spans="1:24">
      <c r="A224" s="173">
        <v>204</v>
      </c>
      <c r="B224" s="177" t="s">
        <v>422</v>
      </c>
      <c r="C224" s="177" t="s">
        <v>423</v>
      </c>
      <c r="D224" s="157" t="s">
        <v>20</v>
      </c>
      <c r="E224" s="177" t="s">
        <v>2937</v>
      </c>
      <c r="F224" s="177" t="s">
        <v>2586</v>
      </c>
      <c r="G224" s="177">
        <v>2004</v>
      </c>
      <c r="H224" s="161">
        <v>49.991526100000002</v>
      </c>
      <c r="I224" s="161">
        <v>-104.5157548</v>
      </c>
      <c r="J224" s="177" t="s">
        <v>49</v>
      </c>
      <c r="K224" s="177" t="s">
        <v>1577</v>
      </c>
      <c r="L224" s="177" t="s">
        <v>2938</v>
      </c>
      <c r="M224" s="177">
        <v>37405</v>
      </c>
      <c r="N224" s="174" t="s">
        <v>29</v>
      </c>
      <c r="O224" s="177" t="s">
        <v>1577</v>
      </c>
      <c r="P224" s="177"/>
      <c r="Q224" s="177"/>
      <c r="R224" s="177"/>
      <c r="S224" s="177" t="s">
        <v>1714</v>
      </c>
      <c r="T224" s="177"/>
      <c r="U224" s="177"/>
      <c r="V224" s="177"/>
      <c r="W224" s="177"/>
      <c r="X224" s="178"/>
    </row>
    <row r="225" spans="1:24">
      <c r="A225" s="173">
        <v>205</v>
      </c>
      <c r="B225" s="177" t="s">
        <v>422</v>
      </c>
      <c r="C225" s="177" t="s">
        <v>423</v>
      </c>
      <c r="D225" s="157" t="s">
        <v>20</v>
      </c>
      <c r="E225" s="177" t="s">
        <v>2939</v>
      </c>
      <c r="F225" s="177" t="s">
        <v>2586</v>
      </c>
      <c r="G225" s="177">
        <v>2004</v>
      </c>
      <c r="H225" s="161">
        <v>50.569985199999998</v>
      </c>
      <c r="I225" s="161">
        <v>-112.8821307</v>
      </c>
      <c r="J225" s="177" t="s">
        <v>49</v>
      </c>
      <c r="K225" s="177" t="s">
        <v>1577</v>
      </c>
      <c r="L225" s="177" t="s">
        <v>2940</v>
      </c>
      <c r="M225" s="177">
        <v>37406</v>
      </c>
      <c r="N225" s="174" t="s">
        <v>29</v>
      </c>
      <c r="O225" s="177" t="s">
        <v>1577</v>
      </c>
      <c r="P225" s="177"/>
      <c r="Q225" s="177"/>
      <c r="R225" s="177"/>
      <c r="S225" s="177" t="s">
        <v>1714</v>
      </c>
      <c r="T225" s="177"/>
      <c r="U225" s="177"/>
      <c r="V225" s="177"/>
      <c r="W225" s="177"/>
      <c r="X225" s="178"/>
    </row>
    <row r="226" spans="1:24">
      <c r="A226" s="173">
        <v>206</v>
      </c>
      <c r="B226" s="177" t="s">
        <v>422</v>
      </c>
      <c r="C226" s="177" t="s">
        <v>423</v>
      </c>
      <c r="D226" s="157" t="s">
        <v>20</v>
      </c>
      <c r="E226" s="177" t="s">
        <v>2939</v>
      </c>
      <c r="F226" s="177" t="s">
        <v>2586</v>
      </c>
      <c r="G226" s="177">
        <v>2004</v>
      </c>
      <c r="H226" s="161">
        <v>50.569985199999998</v>
      </c>
      <c r="I226" s="161">
        <v>-112.8821307</v>
      </c>
      <c r="J226" s="177" t="s">
        <v>49</v>
      </c>
      <c r="K226" s="177" t="s">
        <v>1577</v>
      </c>
      <c r="L226" s="177" t="s">
        <v>2941</v>
      </c>
      <c r="M226" s="177">
        <v>37407</v>
      </c>
      <c r="N226" s="174" t="s">
        <v>29</v>
      </c>
      <c r="O226" s="177" t="s">
        <v>1577</v>
      </c>
      <c r="P226" s="177"/>
      <c r="Q226" s="177"/>
      <c r="R226" s="177"/>
      <c r="S226" s="177" t="s">
        <v>1714</v>
      </c>
      <c r="T226" s="177"/>
      <c r="U226" s="177"/>
      <c r="V226" s="177"/>
      <c r="W226" s="177"/>
      <c r="X226" s="178"/>
    </row>
    <row r="227" spans="1:24">
      <c r="A227" s="173">
        <v>207</v>
      </c>
      <c r="B227" s="177" t="s">
        <v>422</v>
      </c>
      <c r="C227" s="177" t="s">
        <v>423</v>
      </c>
      <c r="D227" s="157" t="s">
        <v>20</v>
      </c>
      <c r="E227" s="177" t="s">
        <v>2942</v>
      </c>
      <c r="F227" s="177" t="s">
        <v>2586</v>
      </c>
      <c r="G227" s="177">
        <v>2004</v>
      </c>
      <c r="H227" s="161">
        <v>52.086163599999999</v>
      </c>
      <c r="I227" s="161">
        <v>-101.03736050000001</v>
      </c>
      <c r="J227" s="177" t="s">
        <v>49</v>
      </c>
      <c r="K227" s="177" t="s">
        <v>1577</v>
      </c>
      <c r="L227" s="177" t="s">
        <v>2943</v>
      </c>
      <c r="M227" s="177">
        <v>37410</v>
      </c>
      <c r="N227" s="174" t="s">
        <v>29</v>
      </c>
      <c r="O227" s="177" t="s">
        <v>1577</v>
      </c>
      <c r="P227" s="177"/>
      <c r="Q227" s="177"/>
      <c r="R227" s="177"/>
      <c r="S227" s="177" t="s">
        <v>1714</v>
      </c>
      <c r="T227" s="177"/>
      <c r="U227" s="177"/>
      <c r="V227" s="177"/>
      <c r="W227" s="177"/>
      <c r="X227" s="178"/>
    </row>
    <row r="228" spans="1:24">
      <c r="A228" s="173">
        <v>208</v>
      </c>
      <c r="B228" s="177" t="s">
        <v>422</v>
      </c>
      <c r="C228" s="177" t="s">
        <v>423</v>
      </c>
      <c r="D228" s="157" t="s">
        <v>20</v>
      </c>
      <c r="E228" s="177" t="s">
        <v>2944</v>
      </c>
      <c r="F228" s="177" t="s">
        <v>2586</v>
      </c>
      <c r="G228" s="177">
        <v>2004</v>
      </c>
      <c r="H228" s="161">
        <v>50.2470383</v>
      </c>
      <c r="I228" s="161">
        <v>-99.838649000000004</v>
      </c>
      <c r="J228" s="177" t="s">
        <v>49</v>
      </c>
      <c r="K228" s="177" t="s">
        <v>1577</v>
      </c>
      <c r="L228" s="177" t="s">
        <v>2945</v>
      </c>
      <c r="M228" s="177">
        <v>37411</v>
      </c>
      <c r="N228" s="174" t="s">
        <v>29</v>
      </c>
      <c r="O228" s="177" t="s">
        <v>1577</v>
      </c>
      <c r="P228" s="177"/>
      <c r="Q228" s="177"/>
      <c r="R228" s="177"/>
      <c r="S228" s="177" t="s">
        <v>1714</v>
      </c>
      <c r="T228" s="177"/>
      <c r="U228" s="177"/>
      <c r="V228" s="177"/>
      <c r="W228" s="177"/>
      <c r="X228" s="178"/>
    </row>
    <row r="229" spans="1:24">
      <c r="A229" s="173">
        <v>209</v>
      </c>
      <c r="B229" s="177" t="s">
        <v>422</v>
      </c>
      <c r="C229" s="177" t="s">
        <v>423</v>
      </c>
      <c r="D229" s="157" t="s">
        <v>20</v>
      </c>
      <c r="E229" s="177" t="s">
        <v>2944</v>
      </c>
      <c r="F229" s="177" t="s">
        <v>2586</v>
      </c>
      <c r="G229" s="177">
        <v>2004</v>
      </c>
      <c r="H229" s="161">
        <v>50.2470383</v>
      </c>
      <c r="I229" s="161">
        <v>-99.838649000000004</v>
      </c>
      <c r="J229" s="177" t="s">
        <v>49</v>
      </c>
      <c r="K229" s="177" t="s">
        <v>1577</v>
      </c>
      <c r="L229" s="177" t="s">
        <v>2946</v>
      </c>
      <c r="M229" s="177">
        <v>28063</v>
      </c>
      <c r="N229" s="174" t="s">
        <v>29</v>
      </c>
      <c r="O229" s="177" t="s">
        <v>1577</v>
      </c>
      <c r="P229" s="177"/>
      <c r="Q229" s="177"/>
      <c r="R229" s="177"/>
      <c r="S229" s="177" t="s">
        <v>1714</v>
      </c>
      <c r="T229" s="177"/>
      <c r="U229" s="177"/>
      <c r="V229" s="177"/>
      <c r="W229" s="177"/>
      <c r="X229" s="178"/>
    </row>
    <row r="230" spans="1:24">
      <c r="A230" s="173">
        <v>210</v>
      </c>
      <c r="B230" s="177" t="s">
        <v>422</v>
      </c>
      <c r="C230" s="177" t="s">
        <v>423</v>
      </c>
      <c r="D230" s="157" t="s">
        <v>20</v>
      </c>
      <c r="E230" s="177" t="s">
        <v>2944</v>
      </c>
      <c r="F230" s="177" t="s">
        <v>2586</v>
      </c>
      <c r="G230" s="177">
        <v>2004</v>
      </c>
      <c r="H230" s="161">
        <v>50.2470383</v>
      </c>
      <c r="I230" s="161">
        <v>-99.838649000000004</v>
      </c>
      <c r="J230" s="177" t="s">
        <v>49</v>
      </c>
      <c r="K230" s="177" t="s">
        <v>1577</v>
      </c>
      <c r="L230" s="177" t="s">
        <v>2947</v>
      </c>
      <c r="M230" s="177">
        <v>37412</v>
      </c>
      <c r="N230" s="174" t="s">
        <v>29</v>
      </c>
      <c r="O230" s="177" t="s">
        <v>1577</v>
      </c>
      <c r="P230" s="177"/>
      <c r="Q230" s="177"/>
      <c r="R230" s="177"/>
      <c r="S230" s="177" t="s">
        <v>1714</v>
      </c>
      <c r="T230" s="177"/>
      <c r="U230" s="177"/>
      <c r="V230" s="177"/>
      <c r="W230" s="177"/>
      <c r="X230" s="178"/>
    </row>
    <row r="231" spans="1:24">
      <c r="A231" s="173">
        <v>211</v>
      </c>
      <c r="B231" s="177" t="s">
        <v>422</v>
      </c>
      <c r="C231" s="177" t="s">
        <v>423</v>
      </c>
      <c r="D231" s="157" t="s">
        <v>20</v>
      </c>
      <c r="E231" s="177" t="s">
        <v>2948</v>
      </c>
      <c r="F231" s="177" t="s">
        <v>2586</v>
      </c>
      <c r="G231" s="177">
        <v>2004</v>
      </c>
      <c r="H231" s="161">
        <v>49.406784000000002</v>
      </c>
      <c r="I231" s="161">
        <v>-100.023938</v>
      </c>
      <c r="J231" s="177" t="s">
        <v>49</v>
      </c>
      <c r="K231" s="177" t="s">
        <v>1577</v>
      </c>
      <c r="L231" s="177" t="s">
        <v>2949</v>
      </c>
      <c r="M231" s="177">
        <v>37413</v>
      </c>
      <c r="N231" s="174" t="s">
        <v>29</v>
      </c>
      <c r="O231" s="177" t="s">
        <v>1577</v>
      </c>
      <c r="P231" s="177"/>
      <c r="Q231" s="177"/>
      <c r="R231" s="177"/>
      <c r="S231" s="177" t="s">
        <v>1714</v>
      </c>
      <c r="T231" s="177"/>
      <c r="U231" s="177"/>
      <c r="V231" s="177"/>
      <c r="W231" s="177"/>
      <c r="X231" s="178"/>
    </row>
    <row r="232" spans="1:24">
      <c r="A232" s="173">
        <v>212</v>
      </c>
      <c r="B232" s="177" t="s">
        <v>422</v>
      </c>
      <c r="C232" s="177" t="s">
        <v>423</v>
      </c>
      <c r="D232" s="157" t="s">
        <v>20</v>
      </c>
      <c r="E232" s="177" t="s">
        <v>2948</v>
      </c>
      <c r="F232" s="177" t="s">
        <v>2586</v>
      </c>
      <c r="G232" s="177">
        <v>2004</v>
      </c>
      <c r="H232" s="161">
        <v>49.406784000000002</v>
      </c>
      <c r="I232" s="161">
        <v>-100.023938</v>
      </c>
      <c r="J232" s="177" t="s">
        <v>49</v>
      </c>
      <c r="K232" s="177" t="s">
        <v>1577</v>
      </c>
      <c r="L232" s="177" t="s">
        <v>2950</v>
      </c>
      <c r="M232" s="177">
        <v>37414</v>
      </c>
      <c r="N232" s="174" t="s">
        <v>29</v>
      </c>
      <c r="O232" s="177" t="s">
        <v>1577</v>
      </c>
      <c r="P232" s="177"/>
      <c r="Q232" s="177"/>
      <c r="R232" s="177"/>
      <c r="S232" s="177" t="s">
        <v>1714</v>
      </c>
      <c r="T232" s="177"/>
      <c r="U232" s="177"/>
      <c r="V232" s="177"/>
      <c r="W232" s="177"/>
      <c r="X232" s="178"/>
    </row>
    <row r="233" spans="1:24">
      <c r="A233" s="173">
        <v>213</v>
      </c>
      <c r="B233" s="177" t="s">
        <v>422</v>
      </c>
      <c r="C233" s="177" t="s">
        <v>423</v>
      </c>
      <c r="D233" s="157" t="s">
        <v>20</v>
      </c>
      <c r="E233" s="177" t="s">
        <v>2948</v>
      </c>
      <c r="F233" s="177" t="s">
        <v>2586</v>
      </c>
      <c r="G233" s="177">
        <v>2004</v>
      </c>
      <c r="H233" s="161">
        <v>49.406784000000002</v>
      </c>
      <c r="I233" s="161">
        <v>-100.023938</v>
      </c>
      <c r="J233" s="177" t="s">
        <v>49</v>
      </c>
      <c r="K233" s="177" t="s">
        <v>1577</v>
      </c>
      <c r="L233" s="177" t="s">
        <v>2951</v>
      </c>
      <c r="M233" s="177">
        <v>37415</v>
      </c>
      <c r="N233" s="174" t="s">
        <v>29</v>
      </c>
      <c r="O233" s="177" t="s">
        <v>1577</v>
      </c>
      <c r="P233" s="177"/>
      <c r="Q233" s="177"/>
      <c r="R233" s="177"/>
      <c r="S233" s="177" t="s">
        <v>1714</v>
      </c>
      <c r="T233" s="177"/>
      <c r="U233" s="177"/>
      <c r="V233" s="177"/>
      <c r="W233" s="177"/>
      <c r="X233" s="178"/>
    </row>
    <row r="234" spans="1:24">
      <c r="A234" s="173">
        <v>214</v>
      </c>
      <c r="B234" s="177" t="s">
        <v>422</v>
      </c>
      <c r="C234" s="177" t="s">
        <v>423</v>
      </c>
      <c r="D234" s="157" t="s">
        <v>20</v>
      </c>
      <c r="E234" s="177" t="s">
        <v>2952</v>
      </c>
      <c r="F234" s="177" t="s">
        <v>2586</v>
      </c>
      <c r="G234" s="177">
        <v>2004</v>
      </c>
      <c r="H234" s="161">
        <v>50.391581100000003</v>
      </c>
      <c r="I234" s="161">
        <v>-105.53485619999999</v>
      </c>
      <c r="J234" s="177" t="s">
        <v>49</v>
      </c>
      <c r="K234" s="177" t="s">
        <v>1577</v>
      </c>
      <c r="L234" s="177" t="s">
        <v>2953</v>
      </c>
      <c r="M234" s="177">
        <v>37416</v>
      </c>
      <c r="N234" s="174" t="s">
        <v>29</v>
      </c>
      <c r="O234" s="177" t="s">
        <v>1577</v>
      </c>
      <c r="P234" s="177"/>
      <c r="Q234" s="177"/>
      <c r="R234" s="177"/>
      <c r="S234" s="177" t="s">
        <v>1714</v>
      </c>
      <c r="T234" s="177"/>
      <c r="U234" s="177"/>
      <c r="V234" s="177"/>
      <c r="W234" s="177"/>
      <c r="X234" s="178"/>
    </row>
    <row r="235" spans="1:24">
      <c r="A235" s="173">
        <v>215</v>
      </c>
      <c r="B235" s="177" t="s">
        <v>422</v>
      </c>
      <c r="C235" s="177" t="s">
        <v>423</v>
      </c>
      <c r="D235" s="157" t="s">
        <v>20</v>
      </c>
      <c r="E235" s="177" t="s">
        <v>2954</v>
      </c>
      <c r="F235" s="177" t="s">
        <v>2586</v>
      </c>
      <c r="G235" s="177">
        <v>2004</v>
      </c>
      <c r="H235" s="161">
        <v>50.143567099999999</v>
      </c>
      <c r="I235" s="161">
        <v>-101.6668282</v>
      </c>
      <c r="J235" s="177" t="s">
        <v>49</v>
      </c>
      <c r="K235" s="177" t="s">
        <v>1577</v>
      </c>
      <c r="L235" s="177" t="s">
        <v>2955</v>
      </c>
      <c r="M235" s="177">
        <v>37417</v>
      </c>
      <c r="N235" s="174" t="s">
        <v>29</v>
      </c>
      <c r="O235" s="177" t="s">
        <v>1577</v>
      </c>
      <c r="P235" s="177"/>
      <c r="Q235" s="177"/>
      <c r="R235" s="177"/>
      <c r="S235" s="177" t="s">
        <v>1714</v>
      </c>
      <c r="T235" s="177"/>
      <c r="U235" s="177"/>
      <c r="V235" s="177"/>
      <c r="W235" s="177"/>
      <c r="X235" s="178"/>
    </row>
    <row r="236" spans="1:24">
      <c r="A236" s="173">
        <v>216</v>
      </c>
      <c r="B236" s="177" t="s">
        <v>422</v>
      </c>
      <c r="C236" s="177" t="s">
        <v>423</v>
      </c>
      <c r="D236" s="157" t="s">
        <v>20</v>
      </c>
      <c r="E236" s="177" t="s">
        <v>2956</v>
      </c>
      <c r="F236" s="177" t="s">
        <v>2586</v>
      </c>
      <c r="G236" s="177">
        <v>2004</v>
      </c>
      <c r="H236" s="161">
        <v>49.192329000000001</v>
      </c>
      <c r="I236" s="161">
        <v>-98.097732399999998</v>
      </c>
      <c r="J236" s="177" t="s">
        <v>49</v>
      </c>
      <c r="K236" s="177" t="s">
        <v>1577</v>
      </c>
      <c r="L236" s="177" t="s">
        <v>2957</v>
      </c>
      <c r="M236" s="177">
        <v>37418</v>
      </c>
      <c r="N236" s="174" t="s">
        <v>29</v>
      </c>
      <c r="O236" s="177" t="s">
        <v>1577</v>
      </c>
      <c r="P236" s="177"/>
      <c r="Q236" s="177"/>
      <c r="R236" s="177"/>
      <c r="S236" s="177" t="s">
        <v>1714</v>
      </c>
      <c r="T236" s="177"/>
      <c r="U236" s="177"/>
      <c r="V236" s="177"/>
      <c r="W236" s="177"/>
      <c r="X236" s="178"/>
    </row>
    <row r="237" spans="1:24">
      <c r="A237" s="173">
        <v>217</v>
      </c>
      <c r="B237" s="177" t="s">
        <v>422</v>
      </c>
      <c r="C237" s="177" t="s">
        <v>423</v>
      </c>
      <c r="D237" s="157" t="s">
        <v>20</v>
      </c>
      <c r="E237" s="177" t="s">
        <v>2958</v>
      </c>
      <c r="F237" s="177" t="s">
        <v>2586</v>
      </c>
      <c r="G237" s="177">
        <v>2004</v>
      </c>
      <c r="H237" s="161">
        <v>53.792506500000002</v>
      </c>
      <c r="I237" s="161">
        <v>-113.64634359999999</v>
      </c>
      <c r="J237" s="177" t="s">
        <v>49</v>
      </c>
      <c r="K237" s="177" t="s">
        <v>1577</v>
      </c>
      <c r="L237" s="177" t="s">
        <v>2959</v>
      </c>
      <c r="M237" s="177">
        <v>37419</v>
      </c>
      <c r="N237" s="174" t="s">
        <v>29</v>
      </c>
      <c r="O237" s="177" t="s">
        <v>1577</v>
      </c>
      <c r="P237" s="177"/>
      <c r="Q237" s="177"/>
      <c r="R237" s="177"/>
      <c r="S237" s="177" t="s">
        <v>1714</v>
      </c>
      <c r="T237" s="177"/>
      <c r="U237" s="177"/>
      <c r="V237" s="177"/>
      <c r="W237" s="177"/>
      <c r="X237" s="178"/>
    </row>
    <row r="238" spans="1:24">
      <c r="A238" s="173">
        <v>218</v>
      </c>
      <c r="B238" s="177" t="s">
        <v>422</v>
      </c>
      <c r="C238" s="177" t="s">
        <v>423</v>
      </c>
      <c r="D238" s="157" t="s">
        <v>20</v>
      </c>
      <c r="E238" s="177" t="s">
        <v>2960</v>
      </c>
      <c r="F238" s="177" t="s">
        <v>2586</v>
      </c>
      <c r="G238" s="177">
        <v>2004</v>
      </c>
      <c r="H238" s="161">
        <v>51.660251299999999</v>
      </c>
      <c r="I238" s="161">
        <v>-112.7649349</v>
      </c>
      <c r="J238" s="177" t="s">
        <v>49</v>
      </c>
      <c r="K238" s="177" t="s">
        <v>1577</v>
      </c>
      <c r="L238" s="177" t="s">
        <v>2961</v>
      </c>
      <c r="M238" s="177">
        <v>37420</v>
      </c>
      <c r="N238" s="174" t="s">
        <v>29</v>
      </c>
      <c r="O238" s="177" t="s">
        <v>1577</v>
      </c>
      <c r="P238" s="177"/>
      <c r="Q238" s="177"/>
      <c r="R238" s="177"/>
      <c r="S238" s="177" t="s">
        <v>1714</v>
      </c>
      <c r="T238" s="177"/>
      <c r="U238" s="177"/>
      <c r="V238" s="177"/>
      <c r="W238" s="177"/>
      <c r="X238" s="178"/>
    </row>
    <row r="239" spans="1:24">
      <c r="A239" s="173">
        <v>219</v>
      </c>
      <c r="B239" s="177" t="s">
        <v>422</v>
      </c>
      <c r="C239" s="177" t="s">
        <v>423</v>
      </c>
      <c r="D239" s="157" t="s">
        <v>20</v>
      </c>
      <c r="E239" s="177" t="s">
        <v>2962</v>
      </c>
      <c r="F239" s="177" t="s">
        <v>2586</v>
      </c>
      <c r="G239" s="177">
        <v>2004</v>
      </c>
      <c r="H239" s="161">
        <v>50.414894799999999</v>
      </c>
      <c r="I239" s="161">
        <v>-107.0387478</v>
      </c>
      <c r="J239" s="177" t="s">
        <v>49</v>
      </c>
      <c r="K239" s="177" t="s">
        <v>1577</v>
      </c>
      <c r="L239" s="177" t="s">
        <v>2963</v>
      </c>
      <c r="M239" s="177">
        <v>37421</v>
      </c>
      <c r="N239" s="174" t="s">
        <v>29</v>
      </c>
      <c r="O239" s="177" t="s">
        <v>1577</v>
      </c>
      <c r="P239" s="177"/>
      <c r="Q239" s="177"/>
      <c r="R239" s="177"/>
      <c r="S239" s="177" t="s">
        <v>1714</v>
      </c>
      <c r="T239" s="177"/>
      <c r="U239" s="177"/>
      <c r="V239" s="177"/>
      <c r="W239" s="177"/>
      <c r="X239" s="178"/>
    </row>
    <row r="240" spans="1:24">
      <c r="A240" s="173">
        <v>220</v>
      </c>
      <c r="B240" s="177" t="s">
        <v>422</v>
      </c>
      <c r="C240" s="177" t="s">
        <v>423</v>
      </c>
      <c r="D240" s="157" t="s">
        <v>20</v>
      </c>
      <c r="E240" s="177" t="s">
        <v>2964</v>
      </c>
      <c r="F240" s="177" t="s">
        <v>2586</v>
      </c>
      <c r="G240" s="177">
        <v>2004</v>
      </c>
      <c r="H240" s="161">
        <v>52.4201117</v>
      </c>
      <c r="I240" s="161">
        <v>-104.49847010000001</v>
      </c>
      <c r="J240" s="177" t="s">
        <v>49</v>
      </c>
      <c r="K240" s="177" t="s">
        <v>1577</v>
      </c>
      <c r="L240" s="177" t="s">
        <v>2965</v>
      </c>
      <c r="M240" s="177">
        <v>37426</v>
      </c>
      <c r="N240" s="174" t="s">
        <v>29</v>
      </c>
      <c r="O240" s="177" t="s">
        <v>1577</v>
      </c>
      <c r="P240" s="177"/>
      <c r="Q240" s="177"/>
      <c r="R240" s="177"/>
      <c r="S240" s="177" t="s">
        <v>1714</v>
      </c>
      <c r="T240" s="177"/>
      <c r="U240" s="177"/>
      <c r="V240" s="177"/>
      <c r="W240" s="177"/>
      <c r="X240" s="178"/>
    </row>
    <row r="241" spans="1:24">
      <c r="A241" s="173">
        <v>221</v>
      </c>
      <c r="B241" s="177" t="s">
        <v>422</v>
      </c>
      <c r="C241" s="177" t="s">
        <v>423</v>
      </c>
      <c r="D241" s="157" t="s">
        <v>20</v>
      </c>
      <c r="E241" s="177" t="s">
        <v>2966</v>
      </c>
      <c r="F241" s="177" t="s">
        <v>2586</v>
      </c>
      <c r="G241" s="177">
        <v>2004</v>
      </c>
      <c r="H241" s="161">
        <v>56.037731999999998</v>
      </c>
      <c r="I241" s="161">
        <v>-117.1327878</v>
      </c>
      <c r="J241" s="177" t="s">
        <v>49</v>
      </c>
      <c r="K241" s="177" t="s">
        <v>1577</v>
      </c>
      <c r="L241" s="177" t="s">
        <v>2967</v>
      </c>
      <c r="M241" s="177">
        <v>37427</v>
      </c>
      <c r="N241" s="174" t="s">
        <v>29</v>
      </c>
      <c r="O241" s="177" t="s">
        <v>1577</v>
      </c>
      <c r="P241" s="177"/>
      <c r="Q241" s="177"/>
      <c r="R241" s="177"/>
      <c r="S241" s="177" t="s">
        <v>1714</v>
      </c>
      <c r="T241" s="177"/>
      <c r="U241" s="177"/>
      <c r="V241" s="177"/>
      <c r="W241" s="177"/>
      <c r="X241" s="178"/>
    </row>
    <row r="242" spans="1:24">
      <c r="A242" s="173">
        <v>222</v>
      </c>
      <c r="B242" s="177" t="s">
        <v>422</v>
      </c>
      <c r="C242" s="177" t="s">
        <v>423</v>
      </c>
      <c r="D242" s="157" t="s">
        <v>20</v>
      </c>
      <c r="E242" s="177" t="s">
        <v>2968</v>
      </c>
      <c r="F242" s="177" t="s">
        <v>2586</v>
      </c>
      <c r="G242" s="177">
        <v>2006</v>
      </c>
      <c r="H242" s="161">
        <v>41.4692291</v>
      </c>
      <c r="I242" s="161">
        <v>-79.383378500000006</v>
      </c>
      <c r="J242" s="177" t="s">
        <v>49</v>
      </c>
      <c r="K242" s="177" t="s">
        <v>1577</v>
      </c>
      <c r="L242" s="177" t="s">
        <v>2969</v>
      </c>
      <c r="M242" s="177">
        <v>37430</v>
      </c>
      <c r="N242" s="174" t="s">
        <v>29</v>
      </c>
      <c r="O242" s="177" t="s">
        <v>1577</v>
      </c>
      <c r="P242" s="177"/>
      <c r="Q242" s="177"/>
      <c r="R242" s="177"/>
      <c r="S242" s="177" t="s">
        <v>1714</v>
      </c>
      <c r="T242" s="177"/>
      <c r="U242" s="177"/>
      <c r="V242" s="177"/>
      <c r="W242" s="177"/>
      <c r="X242" s="178"/>
    </row>
    <row r="243" spans="1:24">
      <c r="A243" s="173">
        <v>223</v>
      </c>
      <c r="B243" s="177" t="s">
        <v>422</v>
      </c>
      <c r="C243" s="177" t="s">
        <v>423</v>
      </c>
      <c r="D243" s="157" t="s">
        <v>20</v>
      </c>
      <c r="E243" s="177" t="s">
        <v>2970</v>
      </c>
      <c r="F243" s="177" t="s">
        <v>2586</v>
      </c>
      <c r="G243" s="177">
        <v>2004</v>
      </c>
      <c r="H243" s="161">
        <v>50.2277044</v>
      </c>
      <c r="I243" s="161">
        <v>-99.466771399999999</v>
      </c>
      <c r="J243" s="177" t="s">
        <v>49</v>
      </c>
      <c r="K243" s="177" t="s">
        <v>1577</v>
      </c>
      <c r="L243" s="177" t="s">
        <v>2971</v>
      </c>
      <c r="M243" s="177">
        <v>37431</v>
      </c>
      <c r="N243" s="174" t="s">
        <v>29</v>
      </c>
      <c r="O243" s="177" t="s">
        <v>1577</v>
      </c>
      <c r="P243" s="177"/>
      <c r="Q243" s="177"/>
      <c r="R243" s="177"/>
      <c r="S243" s="177" t="s">
        <v>1714</v>
      </c>
      <c r="T243" s="177"/>
      <c r="U243" s="177"/>
      <c r="V243" s="177"/>
      <c r="W243" s="177"/>
      <c r="X243" s="178"/>
    </row>
    <row r="244" spans="1:24">
      <c r="A244" s="173">
        <v>379</v>
      </c>
      <c r="B244" s="177" t="s">
        <v>422</v>
      </c>
      <c r="C244" s="177" t="s">
        <v>423</v>
      </c>
      <c r="D244" s="157" t="s">
        <v>20</v>
      </c>
      <c r="E244" s="177" t="s">
        <v>2970</v>
      </c>
      <c r="F244" s="177" t="s">
        <v>2586</v>
      </c>
      <c r="G244" s="177">
        <v>2004</v>
      </c>
      <c r="H244" s="161">
        <v>50.2277044</v>
      </c>
      <c r="I244" s="161">
        <v>-99.466771399999999</v>
      </c>
      <c r="J244" s="177" t="s">
        <v>49</v>
      </c>
      <c r="K244" s="177" t="s">
        <v>1577</v>
      </c>
      <c r="L244" s="177" t="s">
        <v>2972</v>
      </c>
      <c r="M244" s="177">
        <v>37432</v>
      </c>
      <c r="N244" s="177" t="s">
        <v>39</v>
      </c>
      <c r="O244" s="177" t="s">
        <v>1577</v>
      </c>
      <c r="P244" s="177"/>
      <c r="Q244" s="177"/>
      <c r="R244" s="177"/>
      <c r="S244" s="177" t="s">
        <v>1714</v>
      </c>
      <c r="T244" s="177"/>
      <c r="U244" s="177"/>
      <c r="V244" s="177"/>
      <c r="W244" s="177"/>
      <c r="X244" s="178"/>
    </row>
    <row r="245" spans="1:24">
      <c r="A245" s="173">
        <v>224</v>
      </c>
      <c r="B245" s="177" t="s">
        <v>422</v>
      </c>
      <c r="C245" s="177" t="s">
        <v>423</v>
      </c>
      <c r="D245" s="157" t="s">
        <v>20</v>
      </c>
      <c r="E245" s="177" t="s">
        <v>2973</v>
      </c>
      <c r="F245" s="177" t="s">
        <v>2586</v>
      </c>
      <c r="G245" s="177">
        <v>2004</v>
      </c>
      <c r="H245" s="161">
        <v>49.601500000000001</v>
      </c>
      <c r="I245" s="161">
        <v>-99.862763999999999</v>
      </c>
      <c r="J245" s="177" t="s">
        <v>49</v>
      </c>
      <c r="K245" s="177" t="s">
        <v>1577</v>
      </c>
      <c r="L245" s="177" t="s">
        <v>2974</v>
      </c>
      <c r="M245" s="177">
        <v>37433</v>
      </c>
      <c r="N245" s="174" t="s">
        <v>29</v>
      </c>
      <c r="O245" s="177" t="s">
        <v>1577</v>
      </c>
      <c r="P245" s="177"/>
      <c r="Q245" s="177"/>
      <c r="R245" s="177"/>
      <c r="S245" s="177" t="s">
        <v>1714</v>
      </c>
      <c r="T245" s="177"/>
      <c r="U245" s="177"/>
      <c r="V245" s="177"/>
      <c r="W245" s="177"/>
      <c r="X245" s="178"/>
    </row>
    <row r="246" spans="1:24">
      <c r="A246" s="173">
        <v>225</v>
      </c>
      <c r="B246" s="177" t="s">
        <v>422</v>
      </c>
      <c r="C246" s="177" t="s">
        <v>423</v>
      </c>
      <c r="D246" s="157" t="s">
        <v>20</v>
      </c>
      <c r="E246" s="177" t="s">
        <v>2973</v>
      </c>
      <c r="F246" s="177" t="s">
        <v>2586</v>
      </c>
      <c r="G246" s="177">
        <v>2004</v>
      </c>
      <c r="H246" s="161">
        <v>49.601500000000001</v>
      </c>
      <c r="I246" s="161">
        <v>-99.862763999999999</v>
      </c>
      <c r="J246" s="177" t="s">
        <v>49</v>
      </c>
      <c r="K246" s="177" t="s">
        <v>1577</v>
      </c>
      <c r="L246" s="177" t="s">
        <v>2975</v>
      </c>
      <c r="M246" s="177">
        <v>37434</v>
      </c>
      <c r="N246" s="174" t="s">
        <v>29</v>
      </c>
      <c r="O246" s="177" t="s">
        <v>1577</v>
      </c>
      <c r="P246" s="177"/>
      <c r="Q246" s="177"/>
      <c r="R246" s="177"/>
      <c r="S246" s="177" t="s">
        <v>1714</v>
      </c>
      <c r="T246" s="177"/>
      <c r="U246" s="177"/>
      <c r="V246" s="177"/>
      <c r="W246" s="177"/>
      <c r="X246" s="178"/>
    </row>
    <row r="247" spans="1:24">
      <c r="A247" s="173">
        <v>226</v>
      </c>
      <c r="B247" s="177" t="s">
        <v>422</v>
      </c>
      <c r="C247" s="177" t="s">
        <v>423</v>
      </c>
      <c r="D247" s="157" t="s">
        <v>20</v>
      </c>
      <c r="E247" s="182" t="s">
        <v>2976</v>
      </c>
      <c r="F247" s="182" t="s">
        <v>1576</v>
      </c>
      <c r="G247" s="177">
        <v>2003</v>
      </c>
      <c r="H247" s="161">
        <v>40.486215700000002</v>
      </c>
      <c r="I247" s="161">
        <v>-74.451818799999998</v>
      </c>
      <c r="J247" s="177" t="s">
        <v>49</v>
      </c>
      <c r="K247" s="177" t="s">
        <v>1577</v>
      </c>
      <c r="L247" s="177">
        <v>37435</v>
      </c>
      <c r="M247" s="177">
        <v>37435</v>
      </c>
      <c r="N247" s="174" t="s">
        <v>29</v>
      </c>
      <c r="O247" s="177" t="s">
        <v>1577</v>
      </c>
      <c r="P247" s="177"/>
      <c r="Q247" s="177"/>
      <c r="R247" s="177"/>
      <c r="S247" s="177" t="s">
        <v>1714</v>
      </c>
      <c r="T247" s="177"/>
      <c r="U247" s="177"/>
      <c r="V247" s="177"/>
      <c r="W247" s="177"/>
      <c r="X247" s="178"/>
    </row>
    <row r="248" spans="1:24">
      <c r="A248" s="173">
        <v>227</v>
      </c>
      <c r="B248" s="177" t="s">
        <v>422</v>
      </c>
      <c r="C248" s="177" t="s">
        <v>423</v>
      </c>
      <c r="D248" s="157" t="s">
        <v>20</v>
      </c>
      <c r="E248" s="182" t="s">
        <v>2976</v>
      </c>
      <c r="F248" s="182" t="s">
        <v>1576</v>
      </c>
      <c r="G248" s="177">
        <v>2003</v>
      </c>
      <c r="H248" s="161">
        <v>40.486215700000002</v>
      </c>
      <c r="I248" s="161">
        <v>-74.451818799999998</v>
      </c>
      <c r="J248" s="177" t="s">
        <v>49</v>
      </c>
      <c r="K248" s="177" t="s">
        <v>1577</v>
      </c>
      <c r="L248" s="177">
        <v>44509</v>
      </c>
      <c r="M248" s="177">
        <v>44509</v>
      </c>
      <c r="N248" s="174" t="s">
        <v>29</v>
      </c>
      <c r="O248" s="177" t="s">
        <v>1577</v>
      </c>
      <c r="P248" s="177"/>
      <c r="Q248" s="177"/>
      <c r="R248" s="177"/>
      <c r="S248" s="177" t="s">
        <v>1714</v>
      </c>
      <c r="T248" s="177"/>
      <c r="U248" s="177"/>
      <c r="V248" s="177"/>
      <c r="W248" s="177"/>
      <c r="X248" s="178"/>
    </row>
    <row r="249" spans="1:24">
      <c r="A249" s="173">
        <v>228</v>
      </c>
      <c r="B249" s="177" t="s">
        <v>422</v>
      </c>
      <c r="C249" s="177" t="s">
        <v>423</v>
      </c>
      <c r="D249" s="157" t="s">
        <v>20</v>
      </c>
      <c r="E249" s="177" t="s">
        <v>2977</v>
      </c>
      <c r="F249" s="177" t="s">
        <v>2586</v>
      </c>
      <c r="G249" s="177">
        <v>2004</v>
      </c>
      <c r="H249" s="161">
        <v>50.351669000000001</v>
      </c>
      <c r="I249" s="161">
        <v>-100.20366300000001</v>
      </c>
      <c r="J249" s="177" t="s">
        <v>49</v>
      </c>
      <c r="K249" s="177" t="s">
        <v>1577</v>
      </c>
      <c r="L249" s="177" t="s">
        <v>2978</v>
      </c>
      <c r="M249" s="177">
        <v>37436</v>
      </c>
      <c r="N249" s="174" t="s">
        <v>29</v>
      </c>
      <c r="O249" s="177" t="s">
        <v>1577</v>
      </c>
      <c r="P249" s="177"/>
      <c r="Q249" s="177"/>
      <c r="R249" s="177"/>
      <c r="S249" s="177" t="s">
        <v>1714</v>
      </c>
      <c r="T249" s="177"/>
      <c r="U249" s="177"/>
      <c r="V249" s="177"/>
      <c r="W249" s="177"/>
      <c r="X249" s="178"/>
    </row>
    <row r="250" spans="1:24">
      <c r="A250" s="173">
        <v>229</v>
      </c>
      <c r="B250" s="177" t="s">
        <v>422</v>
      </c>
      <c r="C250" s="177" t="s">
        <v>423</v>
      </c>
      <c r="D250" s="157" t="s">
        <v>20</v>
      </c>
      <c r="E250" s="177" t="s">
        <v>2977</v>
      </c>
      <c r="F250" s="177" t="s">
        <v>2586</v>
      </c>
      <c r="G250" s="177">
        <v>2004</v>
      </c>
      <c r="H250" s="161">
        <v>50.351669000000001</v>
      </c>
      <c r="I250" s="161">
        <v>-100.20366300000001</v>
      </c>
      <c r="J250" s="177" t="s">
        <v>49</v>
      </c>
      <c r="K250" s="177" t="s">
        <v>1577</v>
      </c>
      <c r="L250" s="177" t="s">
        <v>2979</v>
      </c>
      <c r="M250" s="177">
        <v>37437</v>
      </c>
      <c r="N250" s="174" t="s">
        <v>29</v>
      </c>
      <c r="O250" s="177" t="s">
        <v>1577</v>
      </c>
      <c r="P250" s="177"/>
      <c r="Q250" s="177"/>
      <c r="R250" s="177"/>
      <c r="S250" s="177" t="s">
        <v>1714</v>
      </c>
      <c r="T250" s="177"/>
      <c r="U250" s="177"/>
      <c r="V250" s="177"/>
      <c r="W250" s="177"/>
      <c r="X250" s="178"/>
    </row>
    <row r="251" spans="1:24">
      <c r="A251" s="173">
        <v>230</v>
      </c>
      <c r="B251" s="177" t="s">
        <v>422</v>
      </c>
      <c r="C251" s="177" t="s">
        <v>423</v>
      </c>
      <c r="D251" s="157" t="s">
        <v>20</v>
      </c>
      <c r="E251" s="177" t="s">
        <v>2980</v>
      </c>
      <c r="F251" s="177" t="s">
        <v>2586</v>
      </c>
      <c r="G251" s="177">
        <v>2004</v>
      </c>
      <c r="H251" s="161">
        <v>49.226897999999998</v>
      </c>
      <c r="I251" s="161">
        <v>-99.888953000000001</v>
      </c>
      <c r="J251" s="177" t="s">
        <v>49</v>
      </c>
      <c r="K251" s="177" t="s">
        <v>1577</v>
      </c>
      <c r="L251" s="177" t="s">
        <v>2981</v>
      </c>
      <c r="M251" s="177">
        <v>37438</v>
      </c>
      <c r="N251" s="174" t="s">
        <v>29</v>
      </c>
      <c r="O251" s="177" t="s">
        <v>1577</v>
      </c>
      <c r="P251" s="177"/>
      <c r="Q251" s="177"/>
      <c r="R251" s="177"/>
      <c r="S251" s="177" t="s">
        <v>1714</v>
      </c>
      <c r="T251" s="177"/>
      <c r="U251" s="177"/>
      <c r="V251" s="177"/>
      <c r="W251" s="177"/>
      <c r="X251" s="178"/>
    </row>
    <row r="252" spans="1:24">
      <c r="A252" s="173">
        <v>231</v>
      </c>
      <c r="B252" s="177" t="s">
        <v>422</v>
      </c>
      <c r="C252" s="177" t="s">
        <v>423</v>
      </c>
      <c r="D252" s="157" t="s">
        <v>20</v>
      </c>
      <c r="E252" s="177" t="s">
        <v>2982</v>
      </c>
      <c r="F252" s="177" t="s">
        <v>2586</v>
      </c>
      <c r="G252" s="177">
        <v>2004</v>
      </c>
      <c r="H252" s="161">
        <v>50.063980999999998</v>
      </c>
      <c r="I252" s="161">
        <v>-100.439348</v>
      </c>
      <c r="J252" s="177" t="s">
        <v>49</v>
      </c>
      <c r="K252" s="177" t="s">
        <v>1577</v>
      </c>
      <c r="L252" s="177">
        <v>37439</v>
      </c>
      <c r="M252" s="177">
        <v>37439</v>
      </c>
      <c r="N252" s="174" t="s">
        <v>29</v>
      </c>
      <c r="O252" s="177" t="s">
        <v>1577</v>
      </c>
      <c r="P252" s="177"/>
      <c r="Q252" s="177"/>
      <c r="R252" s="177"/>
      <c r="S252" s="177" t="s">
        <v>1714</v>
      </c>
      <c r="T252" s="177"/>
      <c r="U252" s="177"/>
      <c r="V252" s="177"/>
      <c r="W252" s="177"/>
      <c r="X252" s="178"/>
    </row>
    <row r="253" spans="1:24">
      <c r="A253" s="173">
        <v>380</v>
      </c>
      <c r="B253" s="177" t="s">
        <v>422</v>
      </c>
      <c r="C253" s="177" t="s">
        <v>423</v>
      </c>
      <c r="D253" s="157" t="s">
        <v>20</v>
      </c>
      <c r="E253" s="182" t="s">
        <v>2983</v>
      </c>
      <c r="F253" s="182" t="s">
        <v>2586</v>
      </c>
      <c r="G253" s="177">
        <v>2003</v>
      </c>
      <c r="H253" s="161">
        <v>44.681986600000002</v>
      </c>
      <c r="I253" s="161">
        <v>-63.744311000000003</v>
      </c>
      <c r="J253" s="177" t="s">
        <v>49</v>
      </c>
      <c r="K253" s="177" t="s">
        <v>1577</v>
      </c>
      <c r="L253" s="177" t="s">
        <v>2984</v>
      </c>
      <c r="M253" s="177">
        <v>38369</v>
      </c>
      <c r="N253" s="177" t="s">
        <v>39</v>
      </c>
      <c r="O253" s="177" t="s">
        <v>1577</v>
      </c>
      <c r="P253" s="177"/>
      <c r="Q253" s="177"/>
      <c r="R253" s="177"/>
      <c r="S253" s="177" t="s">
        <v>1714</v>
      </c>
      <c r="T253" s="177"/>
      <c r="U253" s="177"/>
      <c r="V253" s="177"/>
      <c r="W253" s="177"/>
      <c r="X253" s="178"/>
    </row>
    <row r="254" spans="1:24">
      <c r="A254" s="173">
        <v>514</v>
      </c>
      <c r="B254" s="177" t="s">
        <v>422</v>
      </c>
      <c r="C254" s="177" t="s">
        <v>423</v>
      </c>
      <c r="D254" s="157" t="s">
        <v>20</v>
      </c>
      <c r="E254" s="182" t="s">
        <v>2983</v>
      </c>
      <c r="F254" s="177" t="s">
        <v>2586</v>
      </c>
      <c r="G254" s="177">
        <v>2003</v>
      </c>
      <c r="H254" s="161">
        <v>44.681986600000002</v>
      </c>
      <c r="I254" s="161">
        <v>-63.744311000000003</v>
      </c>
      <c r="J254" s="177" t="s">
        <v>49</v>
      </c>
      <c r="K254" s="177" t="s">
        <v>1577</v>
      </c>
      <c r="L254" s="177">
        <v>38371</v>
      </c>
      <c r="M254" s="177">
        <v>38371</v>
      </c>
      <c r="N254" s="177" t="s">
        <v>25</v>
      </c>
      <c r="O254" s="177" t="s">
        <v>1577</v>
      </c>
      <c r="P254" s="177"/>
      <c r="Q254" s="177"/>
      <c r="R254" s="177"/>
      <c r="S254" s="177" t="s">
        <v>1714</v>
      </c>
      <c r="T254" s="177"/>
      <c r="U254" s="177"/>
      <c r="V254" s="177"/>
      <c r="W254" s="177"/>
      <c r="X254" s="178"/>
    </row>
    <row r="255" spans="1:24">
      <c r="A255" s="173">
        <v>232</v>
      </c>
      <c r="B255" s="177" t="s">
        <v>422</v>
      </c>
      <c r="C255" s="177" t="s">
        <v>423</v>
      </c>
      <c r="D255" s="157" t="s">
        <v>20</v>
      </c>
      <c r="E255" s="177" t="s">
        <v>2368</v>
      </c>
      <c r="F255" s="177" t="s">
        <v>1576</v>
      </c>
      <c r="G255" s="181"/>
      <c r="H255" s="161">
        <v>40.417287100000003</v>
      </c>
      <c r="I255" s="161">
        <v>-82.907122999999999</v>
      </c>
      <c r="J255" s="177" t="s">
        <v>49</v>
      </c>
      <c r="K255" s="177" t="s">
        <v>1577</v>
      </c>
      <c r="L255" s="177" t="s">
        <v>2985</v>
      </c>
      <c r="M255" s="177">
        <v>37443</v>
      </c>
      <c r="N255" s="174" t="s">
        <v>29</v>
      </c>
      <c r="O255" s="177" t="s">
        <v>1577</v>
      </c>
      <c r="P255" s="177"/>
      <c r="Q255" s="177"/>
      <c r="R255" s="177"/>
      <c r="S255" s="177" t="s">
        <v>1714</v>
      </c>
      <c r="T255" s="177"/>
      <c r="U255" s="177"/>
      <c r="V255" s="177"/>
      <c r="W255" s="177"/>
      <c r="X255" s="178"/>
    </row>
    <row r="256" spans="1:24">
      <c r="A256" s="173">
        <v>381</v>
      </c>
      <c r="B256" s="177" t="s">
        <v>422</v>
      </c>
      <c r="C256" s="177" t="s">
        <v>423</v>
      </c>
      <c r="D256" s="157" t="s">
        <v>20</v>
      </c>
      <c r="E256" s="177" t="s">
        <v>2368</v>
      </c>
      <c r="F256" s="177" t="s">
        <v>1576</v>
      </c>
      <c r="G256" s="181"/>
      <c r="H256" s="161">
        <v>40.417287100000003</v>
      </c>
      <c r="I256" s="161">
        <v>-82.907122999999999</v>
      </c>
      <c r="J256" s="177" t="s">
        <v>49</v>
      </c>
      <c r="K256" s="177" t="s">
        <v>1577</v>
      </c>
      <c r="L256" s="177" t="s">
        <v>2986</v>
      </c>
      <c r="M256" s="177">
        <v>37442</v>
      </c>
      <c r="N256" s="177" t="s">
        <v>39</v>
      </c>
      <c r="O256" s="177" t="s">
        <v>1577</v>
      </c>
      <c r="P256" s="177"/>
      <c r="Q256" s="177"/>
      <c r="R256" s="177"/>
      <c r="S256" s="177" t="s">
        <v>1714</v>
      </c>
      <c r="T256" s="177"/>
      <c r="U256" s="177"/>
      <c r="V256" s="177"/>
      <c r="W256" s="177"/>
      <c r="X256" s="178"/>
    </row>
    <row r="257" spans="1:24">
      <c r="A257" s="173">
        <v>233</v>
      </c>
      <c r="B257" s="177" t="s">
        <v>422</v>
      </c>
      <c r="C257" s="177" t="s">
        <v>423</v>
      </c>
      <c r="D257" s="157" t="s">
        <v>20</v>
      </c>
      <c r="E257" s="177" t="s">
        <v>2987</v>
      </c>
      <c r="F257" s="177" t="s">
        <v>2586</v>
      </c>
      <c r="G257" s="177">
        <v>2004</v>
      </c>
      <c r="H257" s="161">
        <v>51.792013500000003</v>
      </c>
      <c r="I257" s="161">
        <v>-114.105279</v>
      </c>
      <c r="J257" s="177" t="s">
        <v>49</v>
      </c>
      <c r="K257" s="177" t="s">
        <v>1577</v>
      </c>
      <c r="L257" s="177" t="s">
        <v>2988</v>
      </c>
      <c r="M257" s="177">
        <v>37445</v>
      </c>
      <c r="N257" s="174" t="s">
        <v>29</v>
      </c>
      <c r="O257" s="177" t="s">
        <v>1577</v>
      </c>
      <c r="P257" s="177"/>
      <c r="Q257" s="177"/>
      <c r="R257" s="177"/>
      <c r="S257" s="177" t="s">
        <v>1714</v>
      </c>
      <c r="T257" s="177"/>
      <c r="U257" s="177"/>
      <c r="V257" s="177"/>
      <c r="W257" s="177"/>
      <c r="X257" s="178"/>
    </row>
    <row r="258" spans="1:24">
      <c r="A258" s="173">
        <v>382</v>
      </c>
      <c r="B258" s="177" t="s">
        <v>422</v>
      </c>
      <c r="C258" s="177" t="s">
        <v>423</v>
      </c>
      <c r="D258" s="157" t="s">
        <v>20</v>
      </c>
      <c r="E258" s="177" t="s">
        <v>2987</v>
      </c>
      <c r="F258" s="177" t="s">
        <v>2586</v>
      </c>
      <c r="G258" s="177">
        <v>2004</v>
      </c>
      <c r="H258" s="161">
        <v>51.792013500000003</v>
      </c>
      <c r="I258" s="161">
        <v>-114.105279</v>
      </c>
      <c r="J258" s="177" t="s">
        <v>49</v>
      </c>
      <c r="K258" s="177" t="s">
        <v>1577</v>
      </c>
      <c r="L258" s="177" t="s">
        <v>2989</v>
      </c>
      <c r="M258" s="177">
        <v>37444</v>
      </c>
      <c r="N258" s="177" t="s">
        <v>39</v>
      </c>
      <c r="O258" s="177" t="s">
        <v>1577</v>
      </c>
      <c r="P258" s="177"/>
      <c r="Q258" s="177"/>
      <c r="R258" s="177"/>
      <c r="S258" s="177" t="s">
        <v>1714</v>
      </c>
      <c r="T258" s="177"/>
      <c r="U258" s="177"/>
      <c r="V258" s="177"/>
      <c r="W258" s="177"/>
      <c r="X258" s="178"/>
    </row>
    <row r="259" spans="1:24">
      <c r="A259" s="173">
        <v>234</v>
      </c>
      <c r="B259" s="177" t="s">
        <v>422</v>
      </c>
      <c r="C259" s="177" t="s">
        <v>423</v>
      </c>
      <c r="D259" s="157" t="s">
        <v>20</v>
      </c>
      <c r="E259" s="177" t="s">
        <v>2990</v>
      </c>
      <c r="F259" s="177" t="s">
        <v>2586</v>
      </c>
      <c r="G259" s="177">
        <v>1981</v>
      </c>
      <c r="H259" s="161">
        <v>51.253774999999997</v>
      </c>
      <c r="I259" s="161">
        <v>-85.323213999999993</v>
      </c>
      <c r="J259" s="177" t="s">
        <v>49</v>
      </c>
      <c r="K259" s="177" t="s">
        <v>1577</v>
      </c>
      <c r="L259" s="177" t="s">
        <v>2991</v>
      </c>
      <c r="M259" s="177">
        <v>5883</v>
      </c>
      <c r="N259" s="174" t="s">
        <v>29</v>
      </c>
      <c r="O259" s="177" t="s">
        <v>1577</v>
      </c>
      <c r="P259" s="177"/>
      <c r="Q259" s="177"/>
      <c r="R259" s="177"/>
      <c r="S259" s="177" t="s">
        <v>1714</v>
      </c>
      <c r="T259" s="177"/>
      <c r="U259" s="177"/>
      <c r="V259" s="177"/>
      <c r="W259" s="177"/>
      <c r="X259" s="178"/>
    </row>
    <row r="260" spans="1:24">
      <c r="A260" s="173">
        <v>383</v>
      </c>
      <c r="B260" s="177" t="s">
        <v>422</v>
      </c>
      <c r="C260" s="177" t="s">
        <v>423</v>
      </c>
      <c r="D260" s="157" t="s">
        <v>20</v>
      </c>
      <c r="E260" s="177" t="s">
        <v>2990</v>
      </c>
      <c r="F260" s="177" t="s">
        <v>2586</v>
      </c>
      <c r="G260" s="177">
        <v>1979</v>
      </c>
      <c r="H260" s="161">
        <v>51.253774999999997</v>
      </c>
      <c r="I260" s="161">
        <v>-85.323213999999993</v>
      </c>
      <c r="J260" s="177" t="s">
        <v>49</v>
      </c>
      <c r="K260" s="177" t="s">
        <v>1577</v>
      </c>
      <c r="L260" s="177" t="s">
        <v>2992</v>
      </c>
      <c r="M260" s="177">
        <v>38381</v>
      </c>
      <c r="N260" s="177" t="s">
        <v>39</v>
      </c>
      <c r="O260" s="177" t="s">
        <v>1577</v>
      </c>
      <c r="P260" s="177"/>
      <c r="Q260" s="177"/>
      <c r="R260" s="177"/>
      <c r="S260" s="177" t="s">
        <v>1714</v>
      </c>
      <c r="T260" s="177"/>
      <c r="U260" s="177"/>
      <c r="V260" s="177"/>
      <c r="W260" s="177"/>
      <c r="X260" s="178"/>
    </row>
    <row r="261" spans="1:24">
      <c r="A261" s="173">
        <v>515</v>
      </c>
      <c r="B261" s="177" t="s">
        <v>422</v>
      </c>
      <c r="C261" s="177" t="s">
        <v>423</v>
      </c>
      <c r="D261" s="157" t="s">
        <v>20</v>
      </c>
      <c r="E261" s="177" t="s">
        <v>2990</v>
      </c>
      <c r="F261" s="177" t="s">
        <v>2586</v>
      </c>
      <c r="G261" s="177">
        <v>1980</v>
      </c>
      <c r="H261" s="161">
        <v>51.253774999999997</v>
      </c>
      <c r="I261" s="161">
        <v>-85.323213999999993</v>
      </c>
      <c r="J261" s="177" t="s">
        <v>49</v>
      </c>
      <c r="K261" s="177" t="s">
        <v>1577</v>
      </c>
      <c r="L261" s="177" t="s">
        <v>2993</v>
      </c>
      <c r="M261" s="177">
        <v>38383</v>
      </c>
      <c r="N261" s="177" t="s">
        <v>25</v>
      </c>
      <c r="O261" s="177" t="s">
        <v>1577</v>
      </c>
      <c r="P261" s="177"/>
      <c r="Q261" s="177"/>
      <c r="R261" s="177"/>
      <c r="S261" s="177" t="s">
        <v>1714</v>
      </c>
      <c r="T261" s="177"/>
      <c r="U261" s="177"/>
      <c r="V261" s="177"/>
      <c r="W261" s="177"/>
      <c r="X261" s="178"/>
    </row>
    <row r="262" spans="1:24">
      <c r="A262" s="173">
        <v>235</v>
      </c>
      <c r="B262" s="177" t="s">
        <v>422</v>
      </c>
      <c r="C262" s="177" t="s">
        <v>423</v>
      </c>
      <c r="D262" s="157" t="s">
        <v>20</v>
      </c>
      <c r="E262" s="177" t="s">
        <v>2994</v>
      </c>
      <c r="F262" s="177" t="s">
        <v>2586</v>
      </c>
      <c r="G262" s="177">
        <v>2004</v>
      </c>
      <c r="H262" s="161">
        <v>51.487360299999999</v>
      </c>
      <c r="I262" s="161">
        <v>-107.0578423</v>
      </c>
      <c r="J262" s="177" t="s">
        <v>49</v>
      </c>
      <c r="K262" s="177" t="s">
        <v>1577</v>
      </c>
      <c r="L262" s="177" t="s">
        <v>2995</v>
      </c>
      <c r="M262" s="177">
        <v>37446</v>
      </c>
      <c r="N262" s="174" t="s">
        <v>29</v>
      </c>
      <c r="O262" s="177" t="s">
        <v>1577</v>
      </c>
      <c r="P262" s="177"/>
      <c r="Q262" s="177"/>
      <c r="R262" s="177"/>
      <c r="S262" s="177" t="s">
        <v>1714</v>
      </c>
      <c r="T262" s="177"/>
      <c r="U262" s="177"/>
      <c r="V262" s="177"/>
      <c r="W262" s="177"/>
      <c r="X262" s="178"/>
    </row>
    <row r="263" spans="1:24">
      <c r="A263" s="173">
        <v>384</v>
      </c>
      <c r="B263" s="177" t="s">
        <v>422</v>
      </c>
      <c r="C263" s="177" t="s">
        <v>423</v>
      </c>
      <c r="D263" s="157" t="s">
        <v>20</v>
      </c>
      <c r="E263" s="177" t="s">
        <v>2994</v>
      </c>
      <c r="F263" s="177" t="s">
        <v>2586</v>
      </c>
      <c r="G263" s="177">
        <v>2004</v>
      </c>
      <c r="H263" s="161">
        <v>51.487360299999999</v>
      </c>
      <c r="I263" s="161">
        <v>-107.0578423</v>
      </c>
      <c r="J263" s="177" t="s">
        <v>49</v>
      </c>
      <c r="K263" s="177" t="s">
        <v>1577</v>
      </c>
      <c r="L263" s="177" t="s">
        <v>2996</v>
      </c>
      <c r="M263" s="177">
        <v>28336</v>
      </c>
      <c r="N263" s="177" t="s">
        <v>39</v>
      </c>
      <c r="O263" s="177" t="s">
        <v>1577</v>
      </c>
      <c r="P263" s="177"/>
      <c r="Q263" s="177"/>
      <c r="R263" s="177"/>
      <c r="S263" s="177" t="s">
        <v>1714</v>
      </c>
      <c r="T263" s="177"/>
      <c r="U263" s="177"/>
      <c r="V263" s="177"/>
      <c r="W263" s="177"/>
      <c r="X263" s="178"/>
    </row>
    <row r="264" spans="1:24">
      <c r="A264" s="173">
        <v>385</v>
      </c>
      <c r="B264" s="177" t="s">
        <v>422</v>
      </c>
      <c r="C264" s="177" t="s">
        <v>423</v>
      </c>
      <c r="D264" s="157" t="s">
        <v>20</v>
      </c>
      <c r="E264" s="177" t="s">
        <v>2994</v>
      </c>
      <c r="F264" s="177" t="s">
        <v>2586</v>
      </c>
      <c r="G264" s="177">
        <v>2004</v>
      </c>
      <c r="H264" s="161">
        <v>51.487360299999999</v>
      </c>
      <c r="I264" s="161">
        <v>-107.0578423</v>
      </c>
      <c r="J264" s="177" t="s">
        <v>49</v>
      </c>
      <c r="K264" s="177" t="s">
        <v>1577</v>
      </c>
      <c r="L264" s="177" t="s">
        <v>2997</v>
      </c>
      <c r="M264" s="177">
        <v>37447</v>
      </c>
      <c r="N264" s="177" t="s">
        <v>39</v>
      </c>
      <c r="O264" s="177" t="s">
        <v>1577</v>
      </c>
      <c r="P264" s="177"/>
      <c r="Q264" s="177"/>
      <c r="R264" s="177"/>
      <c r="S264" s="177" t="s">
        <v>1714</v>
      </c>
      <c r="T264" s="177"/>
      <c r="U264" s="177"/>
      <c r="V264" s="177"/>
      <c r="W264" s="177"/>
      <c r="X264" s="178"/>
    </row>
    <row r="265" spans="1:24">
      <c r="A265" s="173">
        <v>386</v>
      </c>
      <c r="B265" s="177" t="s">
        <v>422</v>
      </c>
      <c r="C265" s="177" t="s">
        <v>423</v>
      </c>
      <c r="D265" s="157" t="s">
        <v>20</v>
      </c>
      <c r="E265" s="177" t="s">
        <v>2998</v>
      </c>
      <c r="F265" s="177" t="s">
        <v>2586</v>
      </c>
      <c r="G265" s="177">
        <v>2004</v>
      </c>
      <c r="H265" s="161">
        <v>43.184007000000001</v>
      </c>
      <c r="I265" s="161">
        <v>-80.7214417</v>
      </c>
      <c r="J265" s="177" t="s">
        <v>49</v>
      </c>
      <c r="K265" s="177" t="s">
        <v>1577</v>
      </c>
      <c r="L265" s="177" t="s">
        <v>2999</v>
      </c>
      <c r="M265" s="177">
        <v>45894</v>
      </c>
      <c r="N265" s="177" t="s">
        <v>39</v>
      </c>
      <c r="O265" s="177" t="s">
        <v>1577</v>
      </c>
      <c r="P265" s="177"/>
      <c r="Q265" s="177"/>
      <c r="R265" s="177"/>
      <c r="S265" s="177" t="s">
        <v>1714</v>
      </c>
      <c r="T265" s="177"/>
      <c r="U265" s="177"/>
      <c r="V265" s="177"/>
      <c r="W265" s="177"/>
      <c r="X265" s="178"/>
    </row>
    <row r="266" spans="1:24">
      <c r="A266" s="173">
        <v>387</v>
      </c>
      <c r="B266" s="177" t="s">
        <v>422</v>
      </c>
      <c r="C266" s="177" t="s">
        <v>423</v>
      </c>
      <c r="D266" s="157" t="s">
        <v>20</v>
      </c>
      <c r="E266" s="177" t="s">
        <v>3000</v>
      </c>
      <c r="F266" s="177" t="s">
        <v>2586</v>
      </c>
      <c r="G266" s="177">
        <v>2004</v>
      </c>
      <c r="H266" s="161">
        <v>51.855870199999998</v>
      </c>
      <c r="I266" s="161">
        <v>-101.9316317</v>
      </c>
      <c r="J266" s="177" t="s">
        <v>49</v>
      </c>
      <c r="K266" s="177" t="s">
        <v>1577</v>
      </c>
      <c r="L266" s="177" t="s">
        <v>3001</v>
      </c>
      <c r="M266" s="177">
        <v>45895</v>
      </c>
      <c r="N266" s="177" t="s">
        <v>39</v>
      </c>
      <c r="O266" s="177" t="s">
        <v>1577</v>
      </c>
      <c r="P266" s="177"/>
      <c r="Q266" s="177"/>
      <c r="R266" s="177"/>
      <c r="S266" s="177" t="s">
        <v>1714</v>
      </c>
      <c r="T266" s="177"/>
      <c r="U266" s="177"/>
      <c r="V266" s="177"/>
      <c r="W266" s="177"/>
      <c r="X266" s="178"/>
    </row>
    <row r="267" spans="1:24">
      <c r="A267" s="173">
        <v>388</v>
      </c>
      <c r="B267" s="177" t="s">
        <v>422</v>
      </c>
      <c r="C267" s="177" t="s">
        <v>423</v>
      </c>
      <c r="D267" s="157" t="s">
        <v>20</v>
      </c>
      <c r="E267" s="177" t="s">
        <v>3000</v>
      </c>
      <c r="F267" s="177" t="s">
        <v>2586</v>
      </c>
      <c r="G267" s="177">
        <v>2004</v>
      </c>
      <c r="H267" s="161">
        <v>51.855870199999998</v>
      </c>
      <c r="I267" s="161">
        <v>-101.9316317</v>
      </c>
      <c r="J267" s="177" t="s">
        <v>49</v>
      </c>
      <c r="K267" s="177" t="s">
        <v>1577</v>
      </c>
      <c r="L267" s="177" t="s">
        <v>3002</v>
      </c>
      <c r="M267" s="177">
        <v>45896</v>
      </c>
      <c r="N267" s="177" t="s">
        <v>39</v>
      </c>
      <c r="O267" s="177" t="s">
        <v>1577</v>
      </c>
      <c r="P267" s="177"/>
      <c r="Q267" s="177"/>
      <c r="R267" s="177"/>
      <c r="S267" s="177" t="s">
        <v>1714</v>
      </c>
      <c r="T267" s="177"/>
      <c r="U267" s="177"/>
      <c r="V267" s="177"/>
      <c r="W267" s="177"/>
      <c r="X267" s="178"/>
    </row>
    <row r="268" spans="1:24">
      <c r="A268" s="173">
        <v>236</v>
      </c>
      <c r="B268" s="177" t="s">
        <v>422</v>
      </c>
      <c r="C268" s="177" t="s">
        <v>423</v>
      </c>
      <c r="D268" s="157" t="s">
        <v>20</v>
      </c>
      <c r="E268" s="177" t="s">
        <v>3003</v>
      </c>
      <c r="F268" s="177" t="s">
        <v>1576</v>
      </c>
      <c r="G268" s="181"/>
      <c r="H268" s="161">
        <v>41.203321600000002</v>
      </c>
      <c r="I268" s="161">
        <v>-77.194524700000002</v>
      </c>
      <c r="J268" s="177" t="s">
        <v>49</v>
      </c>
      <c r="K268" s="177" t="s">
        <v>1577</v>
      </c>
      <c r="L268" s="177">
        <v>37448</v>
      </c>
      <c r="M268" s="177">
        <v>37448</v>
      </c>
      <c r="N268" s="174" t="s">
        <v>29</v>
      </c>
      <c r="O268" s="177" t="s">
        <v>1577</v>
      </c>
      <c r="P268" s="177"/>
      <c r="Q268" s="177"/>
      <c r="R268" s="177"/>
      <c r="S268" s="177" t="s">
        <v>1714</v>
      </c>
      <c r="T268" s="177"/>
      <c r="U268" s="177"/>
      <c r="V268" s="177"/>
      <c r="W268" s="177"/>
      <c r="X268" s="178"/>
    </row>
    <row r="269" spans="1:24">
      <c r="A269" s="173">
        <v>237</v>
      </c>
      <c r="B269" s="177" t="s">
        <v>422</v>
      </c>
      <c r="C269" s="177" t="s">
        <v>423</v>
      </c>
      <c r="D269" s="157" t="s">
        <v>20</v>
      </c>
      <c r="E269" s="177" t="s">
        <v>3003</v>
      </c>
      <c r="F269" s="177" t="s">
        <v>1576</v>
      </c>
      <c r="G269" s="181"/>
      <c r="H269" s="161">
        <v>41.203321600000002</v>
      </c>
      <c r="I269" s="161">
        <v>-77.194524700000002</v>
      </c>
      <c r="J269" s="177" t="s">
        <v>49</v>
      </c>
      <c r="K269" s="177" t="s">
        <v>1577</v>
      </c>
      <c r="L269" s="177" t="s">
        <v>3004</v>
      </c>
      <c r="M269" s="177">
        <v>37451</v>
      </c>
      <c r="N269" s="174" t="s">
        <v>29</v>
      </c>
      <c r="O269" s="177" t="s">
        <v>1577</v>
      </c>
      <c r="P269" s="177"/>
      <c r="Q269" s="177"/>
      <c r="R269" s="177"/>
      <c r="S269" s="177" t="s">
        <v>1714</v>
      </c>
      <c r="T269" s="177"/>
      <c r="U269" s="177"/>
      <c r="V269" s="177"/>
      <c r="W269" s="177"/>
      <c r="X269" s="178"/>
    </row>
    <row r="270" spans="1:24">
      <c r="A270" s="173">
        <v>238</v>
      </c>
      <c r="B270" s="177" t="s">
        <v>422</v>
      </c>
      <c r="C270" s="177" t="s">
        <v>423</v>
      </c>
      <c r="D270" s="157" t="s">
        <v>20</v>
      </c>
      <c r="E270" s="177" t="s">
        <v>3003</v>
      </c>
      <c r="F270" s="177" t="s">
        <v>1576</v>
      </c>
      <c r="G270" s="177">
        <v>2006</v>
      </c>
      <c r="H270" s="161">
        <v>41.203321600000002</v>
      </c>
      <c r="I270" s="161">
        <v>-77.194524700000002</v>
      </c>
      <c r="J270" s="177" t="s">
        <v>49</v>
      </c>
      <c r="K270" s="177" t="s">
        <v>1577</v>
      </c>
      <c r="L270" s="177" t="s">
        <v>3005</v>
      </c>
      <c r="M270" s="177">
        <v>37455</v>
      </c>
      <c r="N270" s="174" t="s">
        <v>29</v>
      </c>
      <c r="O270" s="177" t="s">
        <v>1577</v>
      </c>
      <c r="P270" s="177"/>
      <c r="Q270" s="177"/>
      <c r="R270" s="177"/>
      <c r="S270" s="177" t="s">
        <v>1714</v>
      </c>
      <c r="T270" s="177"/>
      <c r="U270" s="177"/>
      <c r="V270" s="177"/>
      <c r="W270" s="177"/>
      <c r="X270" s="178"/>
    </row>
    <row r="271" spans="1:24">
      <c r="A271" s="173">
        <v>239</v>
      </c>
      <c r="B271" s="177" t="s">
        <v>422</v>
      </c>
      <c r="C271" s="177" t="s">
        <v>423</v>
      </c>
      <c r="D271" s="157" t="s">
        <v>20</v>
      </c>
      <c r="E271" s="177" t="s">
        <v>3003</v>
      </c>
      <c r="F271" s="177" t="s">
        <v>1576</v>
      </c>
      <c r="G271" s="177">
        <v>2006</v>
      </c>
      <c r="H271" s="161">
        <v>41.203321600000002</v>
      </c>
      <c r="I271" s="161">
        <v>-77.194524700000002</v>
      </c>
      <c r="J271" s="177" t="s">
        <v>49</v>
      </c>
      <c r="K271" s="177" t="s">
        <v>1577</v>
      </c>
      <c r="L271" s="177" t="s">
        <v>3006</v>
      </c>
      <c r="M271" s="177">
        <v>37457</v>
      </c>
      <c r="N271" s="174" t="s">
        <v>29</v>
      </c>
      <c r="O271" s="177" t="s">
        <v>1577</v>
      </c>
      <c r="P271" s="177"/>
      <c r="Q271" s="177"/>
      <c r="R271" s="177"/>
      <c r="S271" s="177" t="s">
        <v>1714</v>
      </c>
      <c r="T271" s="177"/>
      <c r="U271" s="177"/>
      <c r="V271" s="177"/>
      <c r="W271" s="177"/>
      <c r="X271" s="178"/>
    </row>
    <row r="272" spans="1:24">
      <c r="A272" s="173">
        <v>240</v>
      </c>
      <c r="B272" s="177" t="s">
        <v>422</v>
      </c>
      <c r="C272" s="177" t="s">
        <v>423</v>
      </c>
      <c r="D272" s="157" t="s">
        <v>20</v>
      </c>
      <c r="E272" s="177" t="s">
        <v>3003</v>
      </c>
      <c r="F272" s="177" t="s">
        <v>1576</v>
      </c>
      <c r="G272" s="177">
        <v>2006</v>
      </c>
      <c r="H272" s="161">
        <v>41.203321600000002</v>
      </c>
      <c r="I272" s="161">
        <v>-77.194524700000002</v>
      </c>
      <c r="J272" s="177" t="s">
        <v>49</v>
      </c>
      <c r="K272" s="177" t="s">
        <v>1577</v>
      </c>
      <c r="L272" s="177" t="s">
        <v>3007</v>
      </c>
      <c r="M272" s="177">
        <v>34147</v>
      </c>
      <c r="N272" s="174" t="s">
        <v>29</v>
      </c>
      <c r="O272" s="177" t="s">
        <v>1577</v>
      </c>
      <c r="P272" s="177"/>
      <c r="Q272" s="177"/>
      <c r="R272" s="177"/>
      <c r="S272" s="177" t="s">
        <v>1714</v>
      </c>
      <c r="T272" s="177"/>
      <c r="U272" s="177"/>
      <c r="V272" s="177"/>
      <c r="W272" s="177"/>
      <c r="X272" s="178"/>
    </row>
    <row r="273" spans="1:24">
      <c r="A273" s="173">
        <v>241</v>
      </c>
      <c r="B273" s="177" t="s">
        <v>422</v>
      </c>
      <c r="C273" s="177" t="s">
        <v>423</v>
      </c>
      <c r="D273" s="157" t="s">
        <v>20</v>
      </c>
      <c r="E273" s="177" t="s">
        <v>3003</v>
      </c>
      <c r="F273" s="177" t="s">
        <v>1576</v>
      </c>
      <c r="G273" s="177">
        <v>2006</v>
      </c>
      <c r="H273" s="161">
        <v>41.203321600000002</v>
      </c>
      <c r="I273" s="161">
        <v>-77.194524700000002</v>
      </c>
      <c r="J273" s="177" t="s">
        <v>49</v>
      </c>
      <c r="K273" s="177" t="s">
        <v>1577</v>
      </c>
      <c r="L273" s="177" t="s">
        <v>3008</v>
      </c>
      <c r="M273" s="177">
        <v>34250</v>
      </c>
      <c r="N273" s="174" t="s">
        <v>29</v>
      </c>
      <c r="O273" s="177" t="s">
        <v>1577</v>
      </c>
      <c r="P273" s="177"/>
      <c r="Q273" s="177"/>
      <c r="R273" s="177"/>
      <c r="S273" s="177" t="s">
        <v>1714</v>
      </c>
      <c r="T273" s="177"/>
      <c r="U273" s="177"/>
      <c r="V273" s="177"/>
      <c r="W273" s="177"/>
      <c r="X273" s="178"/>
    </row>
    <row r="274" spans="1:24">
      <c r="A274" s="173">
        <v>242</v>
      </c>
      <c r="B274" s="177" t="s">
        <v>422</v>
      </c>
      <c r="C274" s="177" t="s">
        <v>423</v>
      </c>
      <c r="D274" s="157" t="s">
        <v>20</v>
      </c>
      <c r="E274" s="177" t="s">
        <v>3003</v>
      </c>
      <c r="F274" s="177" t="s">
        <v>1576</v>
      </c>
      <c r="G274" s="177">
        <v>2006</v>
      </c>
      <c r="H274" s="161">
        <v>41.203321600000002</v>
      </c>
      <c r="I274" s="161">
        <v>-77.194524700000002</v>
      </c>
      <c r="J274" s="177" t="s">
        <v>49</v>
      </c>
      <c r="K274" s="177" t="s">
        <v>1577</v>
      </c>
      <c r="L274" s="177" t="s">
        <v>3009</v>
      </c>
      <c r="M274" s="177">
        <v>44613</v>
      </c>
      <c r="N274" s="174" t="s">
        <v>29</v>
      </c>
      <c r="O274" s="177" t="s">
        <v>1577</v>
      </c>
      <c r="P274" s="177"/>
      <c r="Q274" s="177"/>
      <c r="R274" s="177"/>
      <c r="S274" s="177" t="s">
        <v>1714</v>
      </c>
      <c r="T274" s="177"/>
      <c r="U274" s="177"/>
      <c r="V274" s="177"/>
      <c r="W274" s="177"/>
      <c r="X274" s="178"/>
    </row>
    <row r="275" spans="1:24">
      <c r="A275" s="173">
        <v>389</v>
      </c>
      <c r="B275" s="177" t="s">
        <v>422</v>
      </c>
      <c r="C275" s="177" t="s">
        <v>423</v>
      </c>
      <c r="D275" s="157" t="s">
        <v>20</v>
      </c>
      <c r="E275" s="177" t="s">
        <v>3003</v>
      </c>
      <c r="F275" s="177" t="s">
        <v>1576</v>
      </c>
      <c r="G275" s="181"/>
      <c r="H275" s="161">
        <v>41.203321600000002</v>
      </c>
      <c r="I275" s="161">
        <v>-77.194524700000002</v>
      </c>
      <c r="J275" s="177" t="s">
        <v>49</v>
      </c>
      <c r="K275" s="177" t="s">
        <v>1577</v>
      </c>
      <c r="L275" s="177" t="s">
        <v>3010</v>
      </c>
      <c r="M275" s="177">
        <v>37452</v>
      </c>
      <c r="N275" s="177" t="s">
        <v>39</v>
      </c>
      <c r="O275" s="177" t="s">
        <v>1577</v>
      </c>
      <c r="P275" s="177"/>
      <c r="Q275" s="177"/>
      <c r="R275" s="177"/>
      <c r="S275" s="177" t="s">
        <v>1714</v>
      </c>
      <c r="T275" s="177"/>
      <c r="U275" s="177"/>
      <c r="V275" s="177"/>
      <c r="W275" s="177"/>
      <c r="X275" s="178"/>
    </row>
    <row r="276" spans="1:24">
      <c r="A276" s="173">
        <v>390</v>
      </c>
      <c r="B276" s="177" t="s">
        <v>422</v>
      </c>
      <c r="C276" s="177" t="s">
        <v>423</v>
      </c>
      <c r="D276" s="157" t="s">
        <v>20</v>
      </c>
      <c r="E276" s="182" t="s">
        <v>3003</v>
      </c>
      <c r="F276" s="177" t="s">
        <v>1576</v>
      </c>
      <c r="G276" s="177">
        <v>2006</v>
      </c>
      <c r="H276" s="161">
        <v>41.203321600000002</v>
      </c>
      <c r="I276" s="161">
        <v>-77.194524700000002</v>
      </c>
      <c r="J276" s="177" t="s">
        <v>49</v>
      </c>
      <c r="K276" s="177" t="s">
        <v>1577</v>
      </c>
      <c r="L276" s="177">
        <v>37456</v>
      </c>
      <c r="M276" s="177">
        <v>37456</v>
      </c>
      <c r="N276" s="177" t="s">
        <v>39</v>
      </c>
      <c r="O276" s="177" t="s">
        <v>1577</v>
      </c>
      <c r="P276" s="177"/>
      <c r="Q276" s="177"/>
      <c r="R276" s="177"/>
      <c r="S276" s="177" t="s">
        <v>1714</v>
      </c>
      <c r="T276" s="177"/>
      <c r="U276" s="177"/>
      <c r="V276" s="177"/>
      <c r="W276" s="177"/>
      <c r="X276" s="178"/>
    </row>
    <row r="277" spans="1:24">
      <c r="A277" s="173">
        <v>391</v>
      </c>
      <c r="B277" s="177" t="s">
        <v>422</v>
      </c>
      <c r="C277" s="177" t="s">
        <v>423</v>
      </c>
      <c r="D277" s="157" t="s">
        <v>20</v>
      </c>
      <c r="E277" s="182" t="s">
        <v>3003</v>
      </c>
      <c r="F277" s="177" t="s">
        <v>1576</v>
      </c>
      <c r="G277" s="177">
        <v>2006</v>
      </c>
      <c r="H277" s="161">
        <v>41.203321600000002</v>
      </c>
      <c r="I277" s="161">
        <v>-77.194524700000002</v>
      </c>
      <c r="J277" s="177" t="s">
        <v>49</v>
      </c>
      <c r="K277" s="177" t="s">
        <v>1577</v>
      </c>
      <c r="L277" s="177">
        <v>44512</v>
      </c>
      <c r="M277" s="177">
        <v>44512</v>
      </c>
      <c r="N277" s="177" t="s">
        <v>39</v>
      </c>
      <c r="O277" s="177" t="s">
        <v>1577</v>
      </c>
      <c r="P277" s="177"/>
      <c r="Q277" s="177"/>
      <c r="R277" s="177"/>
      <c r="S277" s="177" t="s">
        <v>1714</v>
      </c>
      <c r="T277" s="177"/>
      <c r="U277" s="177"/>
      <c r="V277" s="177"/>
      <c r="W277" s="177"/>
      <c r="X277" s="178"/>
    </row>
    <row r="278" spans="1:24">
      <c r="A278" s="173">
        <v>392</v>
      </c>
      <c r="B278" s="177" t="s">
        <v>422</v>
      </c>
      <c r="C278" s="177" t="s">
        <v>423</v>
      </c>
      <c r="D278" s="157" t="s">
        <v>20</v>
      </c>
      <c r="E278" s="182" t="s">
        <v>3003</v>
      </c>
      <c r="F278" s="177" t="s">
        <v>1576</v>
      </c>
      <c r="G278" s="177">
        <v>2006</v>
      </c>
      <c r="H278" s="161">
        <v>41.203321600000002</v>
      </c>
      <c r="I278" s="161">
        <v>-77.194524700000002</v>
      </c>
      <c r="J278" s="177" t="s">
        <v>49</v>
      </c>
      <c r="K278" s="177" t="s">
        <v>1577</v>
      </c>
      <c r="L278" s="177">
        <v>44635</v>
      </c>
      <c r="M278" s="177">
        <v>44635</v>
      </c>
      <c r="N278" s="177" t="s">
        <v>39</v>
      </c>
      <c r="O278" s="177" t="s">
        <v>1577</v>
      </c>
      <c r="P278" s="177"/>
      <c r="Q278" s="177"/>
      <c r="R278" s="177"/>
      <c r="S278" s="177" t="s">
        <v>1714</v>
      </c>
      <c r="T278" s="177"/>
      <c r="U278" s="177"/>
      <c r="V278" s="177"/>
      <c r="W278" s="177"/>
      <c r="X278" s="178"/>
    </row>
    <row r="279" spans="1:24">
      <c r="A279" s="173">
        <v>393</v>
      </c>
      <c r="B279" s="177" t="s">
        <v>422</v>
      </c>
      <c r="C279" s="177" t="s">
        <v>423</v>
      </c>
      <c r="D279" s="157" t="s">
        <v>20</v>
      </c>
      <c r="E279" s="182" t="s">
        <v>3003</v>
      </c>
      <c r="F279" s="177" t="s">
        <v>1576</v>
      </c>
      <c r="G279" s="177">
        <v>2006</v>
      </c>
      <c r="H279" s="161">
        <v>41.203321600000002</v>
      </c>
      <c r="I279" s="161">
        <v>-77.194524700000002</v>
      </c>
      <c r="J279" s="177" t="s">
        <v>49</v>
      </c>
      <c r="K279" s="177" t="s">
        <v>1577</v>
      </c>
      <c r="L279" s="177" t="s">
        <v>3011</v>
      </c>
      <c r="M279" s="177">
        <v>44884</v>
      </c>
      <c r="N279" s="177" t="s">
        <v>39</v>
      </c>
      <c r="O279" s="177" t="s">
        <v>1577</v>
      </c>
      <c r="P279" s="177"/>
      <c r="Q279" s="177"/>
      <c r="R279" s="177"/>
      <c r="S279" s="177" t="s">
        <v>1714</v>
      </c>
      <c r="T279" s="177"/>
      <c r="U279" s="177"/>
      <c r="V279" s="177"/>
      <c r="W279" s="177"/>
      <c r="X279" s="178"/>
    </row>
    <row r="280" spans="1:24">
      <c r="A280" s="173">
        <v>394</v>
      </c>
      <c r="B280" s="177" t="s">
        <v>422</v>
      </c>
      <c r="C280" s="177" t="s">
        <v>423</v>
      </c>
      <c r="D280" s="157" t="s">
        <v>20</v>
      </c>
      <c r="E280" s="182" t="s">
        <v>3003</v>
      </c>
      <c r="F280" s="177" t="s">
        <v>1576</v>
      </c>
      <c r="G280" s="177">
        <v>2006</v>
      </c>
      <c r="H280" s="161">
        <v>41.203321600000002</v>
      </c>
      <c r="I280" s="161">
        <v>-77.194524700000002</v>
      </c>
      <c r="J280" s="177" t="s">
        <v>49</v>
      </c>
      <c r="K280" s="177" t="s">
        <v>1577</v>
      </c>
      <c r="L280" s="177" t="s">
        <v>3012</v>
      </c>
      <c r="M280" s="177">
        <v>44886</v>
      </c>
      <c r="N280" s="177" t="s">
        <v>39</v>
      </c>
      <c r="O280" s="177" t="s">
        <v>1577</v>
      </c>
      <c r="P280" s="177"/>
      <c r="Q280" s="177"/>
      <c r="R280" s="177"/>
      <c r="S280" s="177" t="s">
        <v>1714</v>
      </c>
      <c r="T280" s="177"/>
      <c r="U280" s="177"/>
      <c r="V280" s="177"/>
      <c r="W280" s="177"/>
      <c r="X280" s="178"/>
    </row>
    <row r="281" spans="1:24">
      <c r="A281" s="173">
        <v>395</v>
      </c>
      <c r="B281" s="177" t="s">
        <v>422</v>
      </c>
      <c r="C281" s="177" t="s">
        <v>423</v>
      </c>
      <c r="D281" s="157" t="s">
        <v>20</v>
      </c>
      <c r="E281" s="182" t="s">
        <v>3003</v>
      </c>
      <c r="F281" s="177" t="s">
        <v>1576</v>
      </c>
      <c r="G281" s="177">
        <v>1998</v>
      </c>
      <c r="H281" s="161">
        <v>41.203321600000002</v>
      </c>
      <c r="I281" s="161">
        <v>-77.194524700000002</v>
      </c>
      <c r="J281" s="177" t="s">
        <v>49</v>
      </c>
      <c r="K281" s="177" t="s">
        <v>1577</v>
      </c>
      <c r="L281" s="177" t="s">
        <v>3013</v>
      </c>
      <c r="M281" s="177">
        <v>44963</v>
      </c>
      <c r="N281" s="177" t="s">
        <v>39</v>
      </c>
      <c r="O281" s="177" t="s">
        <v>1577</v>
      </c>
      <c r="P281" s="177"/>
      <c r="Q281" s="177"/>
      <c r="R281" s="177"/>
      <c r="S281" s="177" t="s">
        <v>1714</v>
      </c>
      <c r="T281" s="177"/>
      <c r="U281" s="177"/>
      <c r="V281" s="177"/>
      <c r="W281" s="177"/>
      <c r="X281" s="178"/>
    </row>
    <row r="282" spans="1:24">
      <c r="A282" s="173">
        <v>243</v>
      </c>
      <c r="B282" s="177" t="s">
        <v>422</v>
      </c>
      <c r="C282" s="177" t="s">
        <v>423</v>
      </c>
      <c r="D282" s="157" t="s">
        <v>20</v>
      </c>
      <c r="E282" s="177" t="s">
        <v>3014</v>
      </c>
      <c r="F282" s="177" t="s">
        <v>2586</v>
      </c>
      <c r="G282" s="177">
        <v>2004</v>
      </c>
      <c r="H282" s="161">
        <v>51.783323099999997</v>
      </c>
      <c r="I282" s="161">
        <v>-108.6448676</v>
      </c>
      <c r="J282" s="177" t="s">
        <v>49</v>
      </c>
      <c r="K282" s="177" t="s">
        <v>1577</v>
      </c>
      <c r="L282" s="177" t="s">
        <v>3015</v>
      </c>
      <c r="M282" s="177">
        <v>44964</v>
      </c>
      <c r="N282" s="174" t="s">
        <v>29</v>
      </c>
      <c r="O282" s="177" t="s">
        <v>1577</v>
      </c>
      <c r="P282" s="177"/>
      <c r="Q282" s="177"/>
      <c r="R282" s="177"/>
      <c r="S282" s="177" t="s">
        <v>1714</v>
      </c>
      <c r="T282" s="177"/>
      <c r="U282" s="177"/>
      <c r="V282" s="177"/>
      <c r="W282" s="177"/>
      <c r="X282" s="178"/>
    </row>
    <row r="283" spans="1:24">
      <c r="A283" s="173">
        <v>396</v>
      </c>
      <c r="B283" s="177" t="s">
        <v>422</v>
      </c>
      <c r="C283" s="177" t="s">
        <v>423</v>
      </c>
      <c r="D283" s="157" t="s">
        <v>20</v>
      </c>
      <c r="E283" s="177" t="s">
        <v>3016</v>
      </c>
      <c r="F283" s="177" t="s">
        <v>2586</v>
      </c>
      <c r="G283" s="177">
        <v>2004</v>
      </c>
      <c r="H283" s="161">
        <v>50.387901900000003</v>
      </c>
      <c r="I283" s="161">
        <v>-99.089451999999994</v>
      </c>
      <c r="J283" s="177" t="s">
        <v>49</v>
      </c>
      <c r="K283" s="177" t="s">
        <v>1577</v>
      </c>
      <c r="L283" s="177" t="s">
        <v>3017</v>
      </c>
      <c r="M283" s="177">
        <v>45038</v>
      </c>
      <c r="N283" s="177" t="s">
        <v>39</v>
      </c>
      <c r="O283" s="177" t="s">
        <v>1577</v>
      </c>
      <c r="P283" s="177"/>
      <c r="Q283" s="177"/>
      <c r="R283" s="177"/>
      <c r="S283" s="177" t="s">
        <v>1714</v>
      </c>
      <c r="T283" s="177"/>
      <c r="U283" s="177"/>
      <c r="V283" s="177"/>
      <c r="W283" s="177"/>
      <c r="X283" s="178"/>
    </row>
    <row r="284" spans="1:24">
      <c r="A284" s="173">
        <v>244</v>
      </c>
      <c r="B284" s="177" t="s">
        <v>422</v>
      </c>
      <c r="C284" s="177" t="s">
        <v>423</v>
      </c>
      <c r="D284" s="157" t="s">
        <v>20</v>
      </c>
      <c r="E284" s="177" t="s">
        <v>3018</v>
      </c>
      <c r="F284" s="177" t="s">
        <v>2586</v>
      </c>
      <c r="G284" s="177">
        <v>2004</v>
      </c>
      <c r="H284" s="161">
        <v>47.663508499999999</v>
      </c>
      <c r="I284" s="161">
        <v>-96.4170534</v>
      </c>
      <c r="J284" s="177" t="s">
        <v>49</v>
      </c>
      <c r="K284" s="177" t="s">
        <v>1577</v>
      </c>
      <c r="L284" s="177" t="s">
        <v>3019</v>
      </c>
      <c r="M284" s="177">
        <v>45039</v>
      </c>
      <c r="N284" s="174" t="s">
        <v>29</v>
      </c>
      <c r="O284" s="177" t="s">
        <v>1577</v>
      </c>
      <c r="P284" s="177"/>
      <c r="Q284" s="177"/>
      <c r="R284" s="177"/>
      <c r="S284" s="177" t="s">
        <v>1714</v>
      </c>
      <c r="T284" s="177"/>
      <c r="U284" s="177"/>
      <c r="V284" s="177"/>
      <c r="W284" s="177"/>
      <c r="X284" s="178"/>
    </row>
    <row r="285" spans="1:24">
      <c r="A285" s="173">
        <v>245</v>
      </c>
      <c r="B285" s="177" t="s">
        <v>422</v>
      </c>
      <c r="C285" s="177" t="s">
        <v>423</v>
      </c>
      <c r="D285" s="157" t="s">
        <v>20</v>
      </c>
      <c r="E285" s="177" t="s">
        <v>3020</v>
      </c>
      <c r="F285" s="177" t="s">
        <v>2586</v>
      </c>
      <c r="G285" s="177">
        <v>2004</v>
      </c>
      <c r="H285" s="161">
        <v>52.599788799999999</v>
      </c>
      <c r="I285" s="161">
        <v>-103.2543254</v>
      </c>
      <c r="J285" s="177" t="s">
        <v>49</v>
      </c>
      <c r="K285" s="177" t="s">
        <v>1577</v>
      </c>
      <c r="L285" s="177" t="s">
        <v>3021</v>
      </c>
      <c r="M285" s="177">
        <v>45099</v>
      </c>
      <c r="N285" s="174" t="s">
        <v>29</v>
      </c>
      <c r="O285" s="177" t="s">
        <v>1577</v>
      </c>
      <c r="P285" s="177"/>
      <c r="Q285" s="177"/>
      <c r="R285" s="177"/>
      <c r="S285" s="177" t="s">
        <v>1714</v>
      </c>
      <c r="T285" s="177"/>
      <c r="U285" s="177"/>
      <c r="V285" s="177"/>
      <c r="W285" s="177"/>
      <c r="X285" s="178"/>
    </row>
    <row r="286" spans="1:24">
      <c r="A286" s="173">
        <v>246</v>
      </c>
      <c r="B286" s="177" t="s">
        <v>422</v>
      </c>
      <c r="C286" s="177" t="s">
        <v>423</v>
      </c>
      <c r="D286" s="157" t="s">
        <v>20</v>
      </c>
      <c r="E286" s="177" t="s">
        <v>3020</v>
      </c>
      <c r="F286" s="177" t="s">
        <v>2586</v>
      </c>
      <c r="G286" s="177">
        <v>2004</v>
      </c>
      <c r="H286" s="161">
        <v>52.599788799999999</v>
      </c>
      <c r="I286" s="161">
        <v>-103.2543254</v>
      </c>
      <c r="J286" s="177" t="s">
        <v>49</v>
      </c>
      <c r="K286" s="177" t="s">
        <v>1577</v>
      </c>
      <c r="L286" s="177" t="s">
        <v>3022</v>
      </c>
      <c r="M286" s="177">
        <v>37140</v>
      </c>
      <c r="N286" s="174" t="s">
        <v>29</v>
      </c>
      <c r="O286" s="177" t="s">
        <v>1577</v>
      </c>
      <c r="P286" s="177"/>
      <c r="Q286" s="177"/>
      <c r="R286" s="177"/>
      <c r="S286" s="177" t="s">
        <v>1714</v>
      </c>
      <c r="T286" s="177"/>
      <c r="U286" s="177"/>
      <c r="V286" s="177"/>
      <c r="W286" s="177"/>
      <c r="X286" s="178"/>
    </row>
    <row r="287" spans="1:24">
      <c r="A287" s="173">
        <v>247</v>
      </c>
      <c r="B287" s="177" t="s">
        <v>422</v>
      </c>
      <c r="C287" s="177" t="s">
        <v>423</v>
      </c>
      <c r="D287" s="157" t="s">
        <v>20</v>
      </c>
      <c r="E287" s="177" t="s">
        <v>3023</v>
      </c>
      <c r="F287" s="177" t="s">
        <v>2586</v>
      </c>
      <c r="G287" s="177">
        <v>2004</v>
      </c>
      <c r="H287" s="161">
        <v>49.972320500000002</v>
      </c>
      <c r="I287" s="161">
        <v>-98.290325100000004</v>
      </c>
      <c r="J287" s="177" t="s">
        <v>49</v>
      </c>
      <c r="K287" s="177" t="s">
        <v>1577</v>
      </c>
      <c r="L287" s="177" t="s">
        <v>3024</v>
      </c>
      <c r="M287" s="177">
        <v>37458</v>
      </c>
      <c r="N287" s="174" t="s">
        <v>29</v>
      </c>
      <c r="O287" s="177" t="s">
        <v>1577</v>
      </c>
      <c r="P287" s="177"/>
      <c r="Q287" s="177"/>
      <c r="R287" s="177"/>
      <c r="S287" s="177" t="s">
        <v>1714</v>
      </c>
      <c r="T287" s="177"/>
      <c r="U287" s="177"/>
      <c r="V287" s="177"/>
      <c r="W287" s="177"/>
      <c r="X287" s="178"/>
    </row>
    <row r="288" spans="1:24">
      <c r="A288" s="173">
        <v>248</v>
      </c>
      <c r="B288" s="177" t="s">
        <v>422</v>
      </c>
      <c r="C288" s="177" t="s">
        <v>423</v>
      </c>
      <c r="D288" s="157" t="s">
        <v>20</v>
      </c>
      <c r="E288" s="177" t="s">
        <v>3023</v>
      </c>
      <c r="F288" s="177" t="s">
        <v>2586</v>
      </c>
      <c r="G288" s="177">
        <v>2004</v>
      </c>
      <c r="H288" s="161">
        <v>49.972320500000002</v>
      </c>
      <c r="I288" s="161">
        <v>-98.290325100000004</v>
      </c>
      <c r="J288" s="177" t="s">
        <v>49</v>
      </c>
      <c r="K288" s="177" t="s">
        <v>1577</v>
      </c>
      <c r="L288" s="177" t="s">
        <v>3025</v>
      </c>
      <c r="M288" s="177">
        <v>37462</v>
      </c>
      <c r="N288" s="174" t="s">
        <v>29</v>
      </c>
      <c r="O288" s="177" t="s">
        <v>1577</v>
      </c>
      <c r="P288" s="177"/>
      <c r="Q288" s="177"/>
      <c r="R288" s="177"/>
      <c r="S288" s="177" t="s">
        <v>1714</v>
      </c>
      <c r="T288" s="177"/>
      <c r="U288" s="177"/>
      <c r="V288" s="177"/>
      <c r="W288" s="177"/>
      <c r="X288" s="178"/>
    </row>
    <row r="289" spans="1:24">
      <c r="A289" s="173">
        <v>249</v>
      </c>
      <c r="B289" s="177" t="s">
        <v>422</v>
      </c>
      <c r="C289" s="177" t="s">
        <v>423</v>
      </c>
      <c r="D289" s="157" t="s">
        <v>20</v>
      </c>
      <c r="E289" s="177" t="s">
        <v>3023</v>
      </c>
      <c r="F289" s="177" t="s">
        <v>2586</v>
      </c>
      <c r="G289" s="177">
        <v>2004</v>
      </c>
      <c r="H289" s="161">
        <v>49.972320500000002</v>
      </c>
      <c r="I289" s="161">
        <v>-98.290325100000004</v>
      </c>
      <c r="J289" s="177" t="s">
        <v>49</v>
      </c>
      <c r="K289" s="177" t="s">
        <v>1577</v>
      </c>
      <c r="L289" s="177" t="s">
        <v>3026</v>
      </c>
      <c r="M289" s="177">
        <v>37463</v>
      </c>
      <c r="N289" s="174" t="s">
        <v>29</v>
      </c>
      <c r="O289" s="177" t="s">
        <v>1577</v>
      </c>
      <c r="P289" s="177"/>
      <c r="Q289" s="177"/>
      <c r="R289" s="177"/>
      <c r="S289" s="177" t="s">
        <v>1714</v>
      </c>
      <c r="T289" s="177"/>
      <c r="U289" s="177"/>
      <c r="V289" s="177"/>
      <c r="W289" s="177"/>
      <c r="X289" s="178"/>
    </row>
    <row r="290" spans="1:24">
      <c r="A290" s="173">
        <v>397</v>
      </c>
      <c r="B290" s="177" t="s">
        <v>422</v>
      </c>
      <c r="C290" s="177" t="s">
        <v>423</v>
      </c>
      <c r="D290" s="157" t="s">
        <v>20</v>
      </c>
      <c r="E290" s="177" t="s">
        <v>3023</v>
      </c>
      <c r="F290" s="177" t="s">
        <v>2586</v>
      </c>
      <c r="G290" s="177">
        <v>2004</v>
      </c>
      <c r="H290" s="161">
        <v>49.972320500000002</v>
      </c>
      <c r="I290" s="161">
        <v>-98.290325100000004</v>
      </c>
      <c r="J290" s="177" t="s">
        <v>49</v>
      </c>
      <c r="K290" s="177" t="s">
        <v>1577</v>
      </c>
      <c r="L290" s="177" t="s">
        <v>3027</v>
      </c>
      <c r="M290" s="177">
        <v>37461</v>
      </c>
      <c r="N290" s="177" t="s">
        <v>39</v>
      </c>
      <c r="O290" s="177" t="s">
        <v>1577</v>
      </c>
      <c r="P290" s="177"/>
      <c r="Q290" s="177"/>
      <c r="R290" s="177"/>
      <c r="S290" s="177" t="s">
        <v>1714</v>
      </c>
      <c r="T290" s="177"/>
      <c r="U290" s="177"/>
      <c r="V290" s="177"/>
      <c r="W290" s="177"/>
      <c r="X290" s="178"/>
    </row>
    <row r="291" spans="1:24">
      <c r="A291" s="173">
        <v>302</v>
      </c>
      <c r="B291" s="177" t="s">
        <v>422</v>
      </c>
      <c r="C291" s="177" t="s">
        <v>423</v>
      </c>
      <c r="D291" s="157" t="s">
        <v>20</v>
      </c>
      <c r="E291" s="177" t="s">
        <v>3028</v>
      </c>
      <c r="F291" s="177" t="s">
        <v>2586</v>
      </c>
      <c r="G291" s="177">
        <v>2004</v>
      </c>
      <c r="H291" s="161">
        <v>53.2033494</v>
      </c>
      <c r="I291" s="161">
        <v>-105.75307050000001</v>
      </c>
      <c r="J291" s="177" t="s">
        <v>49</v>
      </c>
      <c r="K291" s="177" t="s">
        <v>1577</v>
      </c>
      <c r="L291" s="177" t="s">
        <v>3029</v>
      </c>
      <c r="M291" s="177">
        <v>37134</v>
      </c>
      <c r="N291" s="174" t="s">
        <v>29</v>
      </c>
      <c r="O291" s="177" t="s">
        <v>1577</v>
      </c>
      <c r="P291" s="177"/>
      <c r="Q291" s="177"/>
      <c r="R291" s="177"/>
      <c r="S291" s="177" t="s">
        <v>1714</v>
      </c>
      <c r="T291" s="177"/>
      <c r="U291" s="177"/>
      <c r="V291" s="177"/>
      <c r="W291" s="177"/>
      <c r="X291" s="178"/>
    </row>
    <row r="292" spans="1:24">
      <c r="A292" s="173">
        <v>250</v>
      </c>
      <c r="B292" s="177" t="s">
        <v>422</v>
      </c>
      <c r="C292" s="177" t="s">
        <v>423</v>
      </c>
      <c r="D292" s="157" t="s">
        <v>20</v>
      </c>
      <c r="E292" s="182" t="s">
        <v>3030</v>
      </c>
      <c r="F292" s="177" t="s">
        <v>2586</v>
      </c>
      <c r="G292" s="181"/>
      <c r="H292" s="161">
        <v>46.510711999999998</v>
      </c>
      <c r="I292" s="161">
        <v>-63.416813599999998</v>
      </c>
      <c r="J292" s="177" t="s">
        <v>49</v>
      </c>
      <c r="K292" s="177" t="s">
        <v>1577</v>
      </c>
      <c r="L292" s="177">
        <v>34311</v>
      </c>
      <c r="M292" s="177">
        <v>34311</v>
      </c>
      <c r="N292" s="174" t="s">
        <v>29</v>
      </c>
      <c r="O292" s="177" t="s">
        <v>1577</v>
      </c>
      <c r="P292" s="177"/>
      <c r="Q292" s="177"/>
      <c r="R292" s="177"/>
      <c r="S292" s="177" t="s">
        <v>1714</v>
      </c>
      <c r="T292" s="177"/>
      <c r="U292" s="177"/>
      <c r="V292" s="177"/>
      <c r="W292" s="177"/>
      <c r="X292" s="178"/>
    </row>
    <row r="293" spans="1:24">
      <c r="A293" s="173">
        <v>251</v>
      </c>
      <c r="B293" s="177" t="s">
        <v>422</v>
      </c>
      <c r="C293" s="177" t="s">
        <v>423</v>
      </c>
      <c r="D293" s="157" t="s">
        <v>20</v>
      </c>
      <c r="E293" s="182" t="s">
        <v>3030</v>
      </c>
      <c r="F293" s="177" t="s">
        <v>2586</v>
      </c>
      <c r="G293" s="181"/>
      <c r="H293" s="161">
        <v>46.510711999999998</v>
      </c>
      <c r="I293" s="161">
        <v>-63.416813599999998</v>
      </c>
      <c r="J293" s="177" t="s">
        <v>49</v>
      </c>
      <c r="K293" s="177" t="s">
        <v>1577</v>
      </c>
      <c r="L293" s="177" t="s">
        <v>3031</v>
      </c>
      <c r="M293" s="177">
        <v>34322</v>
      </c>
      <c r="N293" s="174" t="s">
        <v>29</v>
      </c>
      <c r="O293" s="177" t="s">
        <v>1577</v>
      </c>
      <c r="P293" s="177"/>
      <c r="Q293" s="177"/>
      <c r="R293" s="177"/>
      <c r="S293" s="177" t="s">
        <v>1714</v>
      </c>
      <c r="T293" s="177"/>
      <c r="U293" s="177"/>
      <c r="V293" s="177"/>
      <c r="W293" s="177"/>
      <c r="X293" s="178"/>
    </row>
    <row r="294" spans="1:24">
      <c r="A294" s="173">
        <v>252</v>
      </c>
      <c r="B294" s="177" t="s">
        <v>422</v>
      </c>
      <c r="C294" s="177" t="s">
        <v>423</v>
      </c>
      <c r="D294" s="157" t="s">
        <v>20</v>
      </c>
      <c r="E294" s="182" t="s">
        <v>3030</v>
      </c>
      <c r="F294" s="177" t="s">
        <v>2586</v>
      </c>
      <c r="G294" s="181"/>
      <c r="H294" s="161">
        <v>46.510711999999998</v>
      </c>
      <c r="I294" s="161">
        <v>-63.416813599999998</v>
      </c>
      <c r="J294" s="177" t="s">
        <v>49</v>
      </c>
      <c r="K294" s="177" t="s">
        <v>1577</v>
      </c>
      <c r="L294" s="177">
        <v>34498</v>
      </c>
      <c r="M294" s="177">
        <v>34498</v>
      </c>
      <c r="N294" s="174" t="s">
        <v>29</v>
      </c>
      <c r="O294" s="177" t="s">
        <v>1577</v>
      </c>
      <c r="P294" s="177"/>
      <c r="Q294" s="177"/>
      <c r="R294" s="177"/>
      <c r="S294" s="177" t="s">
        <v>1714</v>
      </c>
      <c r="T294" s="177"/>
      <c r="U294" s="177"/>
      <c r="V294" s="177"/>
      <c r="W294" s="177"/>
      <c r="X294" s="178"/>
    </row>
    <row r="295" spans="1:24">
      <c r="A295" s="173">
        <v>253</v>
      </c>
      <c r="B295" s="177" t="s">
        <v>422</v>
      </c>
      <c r="C295" s="177" t="s">
        <v>423</v>
      </c>
      <c r="D295" s="157" t="s">
        <v>20</v>
      </c>
      <c r="E295" s="182" t="s">
        <v>3030</v>
      </c>
      <c r="F295" s="177" t="s">
        <v>2586</v>
      </c>
      <c r="G295" s="181"/>
      <c r="H295" s="161">
        <v>46.510711999999998</v>
      </c>
      <c r="I295" s="161">
        <v>-63.416813599999998</v>
      </c>
      <c r="J295" s="177" t="s">
        <v>49</v>
      </c>
      <c r="K295" s="177" t="s">
        <v>1577</v>
      </c>
      <c r="L295" s="177">
        <v>34499</v>
      </c>
      <c r="M295" s="177">
        <v>34499</v>
      </c>
      <c r="N295" s="174" t="s">
        <v>29</v>
      </c>
      <c r="O295" s="177" t="s">
        <v>1577</v>
      </c>
      <c r="P295" s="177"/>
      <c r="Q295" s="177"/>
      <c r="R295" s="177"/>
      <c r="S295" s="177" t="s">
        <v>1714</v>
      </c>
      <c r="T295" s="177"/>
      <c r="U295" s="177"/>
      <c r="V295" s="177"/>
      <c r="W295" s="177"/>
      <c r="X295" s="178"/>
    </row>
    <row r="296" spans="1:24">
      <c r="A296" s="173">
        <v>254</v>
      </c>
      <c r="B296" s="177" t="s">
        <v>422</v>
      </c>
      <c r="C296" s="177" t="s">
        <v>423</v>
      </c>
      <c r="D296" s="157" t="s">
        <v>20</v>
      </c>
      <c r="E296" s="182" t="s">
        <v>3030</v>
      </c>
      <c r="F296" s="177" t="s">
        <v>2586</v>
      </c>
      <c r="G296" s="181"/>
      <c r="H296" s="161">
        <v>46.510711999999998</v>
      </c>
      <c r="I296" s="161">
        <v>-63.416813599999998</v>
      </c>
      <c r="J296" s="177" t="s">
        <v>49</v>
      </c>
      <c r="K296" s="177" t="s">
        <v>1577</v>
      </c>
      <c r="L296" s="177" t="s">
        <v>3032</v>
      </c>
      <c r="M296" s="177">
        <v>34500</v>
      </c>
      <c r="N296" s="174" t="s">
        <v>29</v>
      </c>
      <c r="O296" s="177" t="s">
        <v>1577</v>
      </c>
      <c r="P296" s="177"/>
      <c r="Q296" s="177"/>
      <c r="R296" s="177"/>
      <c r="S296" s="177" t="s">
        <v>1714</v>
      </c>
      <c r="T296" s="177"/>
      <c r="U296" s="177"/>
      <c r="V296" s="177"/>
      <c r="W296" s="177"/>
      <c r="X296" s="178"/>
    </row>
    <row r="297" spans="1:24">
      <c r="A297" s="173">
        <v>255</v>
      </c>
      <c r="B297" s="177" t="s">
        <v>422</v>
      </c>
      <c r="C297" s="177" t="s">
        <v>423</v>
      </c>
      <c r="D297" s="157" t="s">
        <v>20</v>
      </c>
      <c r="E297" s="182" t="s">
        <v>3030</v>
      </c>
      <c r="F297" s="177" t="s">
        <v>2586</v>
      </c>
      <c r="G297" s="181"/>
      <c r="H297" s="161">
        <v>46.510711999999998</v>
      </c>
      <c r="I297" s="161">
        <v>-63.416813599999998</v>
      </c>
      <c r="J297" s="177" t="s">
        <v>49</v>
      </c>
      <c r="K297" s="177" t="s">
        <v>1577</v>
      </c>
      <c r="L297" s="177" t="s">
        <v>3033</v>
      </c>
      <c r="M297" s="177">
        <v>34515</v>
      </c>
      <c r="N297" s="174" t="s">
        <v>29</v>
      </c>
      <c r="O297" s="177" t="s">
        <v>1577</v>
      </c>
      <c r="P297" s="177"/>
      <c r="Q297" s="177"/>
      <c r="R297" s="177"/>
      <c r="S297" s="177" t="s">
        <v>1714</v>
      </c>
      <c r="T297" s="177"/>
      <c r="U297" s="177"/>
      <c r="V297" s="177"/>
      <c r="W297" s="177"/>
      <c r="X297" s="178"/>
    </row>
    <row r="298" spans="1:24">
      <c r="A298" s="173">
        <v>256</v>
      </c>
      <c r="B298" s="177" t="s">
        <v>422</v>
      </c>
      <c r="C298" s="177" t="s">
        <v>423</v>
      </c>
      <c r="D298" s="157" t="s">
        <v>20</v>
      </c>
      <c r="E298" s="182" t="s">
        <v>3030</v>
      </c>
      <c r="F298" s="177" t="s">
        <v>2586</v>
      </c>
      <c r="G298" s="181"/>
      <c r="H298" s="161">
        <v>46.510711999999998</v>
      </c>
      <c r="I298" s="161">
        <v>-63.416813599999998</v>
      </c>
      <c r="J298" s="177" t="s">
        <v>49</v>
      </c>
      <c r="K298" s="177" t="s">
        <v>1577</v>
      </c>
      <c r="L298" s="177" t="s">
        <v>3034</v>
      </c>
      <c r="M298" s="177">
        <v>34516</v>
      </c>
      <c r="N298" s="174" t="s">
        <v>29</v>
      </c>
      <c r="O298" s="177" t="s">
        <v>1577</v>
      </c>
      <c r="P298" s="177"/>
      <c r="Q298" s="177"/>
      <c r="R298" s="177"/>
      <c r="S298" s="177" t="s">
        <v>1714</v>
      </c>
      <c r="T298" s="177"/>
      <c r="U298" s="177"/>
      <c r="V298" s="177"/>
      <c r="W298" s="177"/>
      <c r="X298" s="178"/>
    </row>
    <row r="299" spans="1:24">
      <c r="A299" s="173">
        <v>257</v>
      </c>
      <c r="B299" s="177" t="s">
        <v>422</v>
      </c>
      <c r="C299" s="177" t="s">
        <v>423</v>
      </c>
      <c r="D299" s="157" t="s">
        <v>20</v>
      </c>
      <c r="E299" s="177" t="s">
        <v>3030</v>
      </c>
      <c r="F299" s="177" t="s">
        <v>2586</v>
      </c>
      <c r="G299" s="177">
        <v>1984</v>
      </c>
      <c r="H299" s="161">
        <v>46.510711999999998</v>
      </c>
      <c r="I299" s="161">
        <v>-63.416813599999998</v>
      </c>
      <c r="J299" s="177" t="s">
        <v>49</v>
      </c>
      <c r="K299" s="177" t="s">
        <v>1577</v>
      </c>
      <c r="L299" s="177" t="s">
        <v>3035</v>
      </c>
      <c r="M299" s="177">
        <v>34517</v>
      </c>
      <c r="N299" s="174" t="s">
        <v>29</v>
      </c>
      <c r="O299" s="177" t="s">
        <v>1577</v>
      </c>
      <c r="P299" s="177"/>
      <c r="Q299" s="177"/>
      <c r="R299" s="177"/>
      <c r="S299" s="177" t="s">
        <v>1714</v>
      </c>
      <c r="T299" s="177"/>
      <c r="U299" s="177"/>
      <c r="V299" s="177"/>
      <c r="W299" s="177"/>
      <c r="X299" s="178"/>
    </row>
    <row r="300" spans="1:24">
      <c r="A300" s="173">
        <v>258</v>
      </c>
      <c r="B300" s="177" t="s">
        <v>422</v>
      </c>
      <c r="C300" s="177" t="s">
        <v>423</v>
      </c>
      <c r="D300" s="157" t="s">
        <v>20</v>
      </c>
      <c r="E300" s="177" t="s">
        <v>3030</v>
      </c>
      <c r="F300" s="177" t="s">
        <v>2586</v>
      </c>
      <c r="G300" s="177">
        <v>1984</v>
      </c>
      <c r="H300" s="161">
        <v>46.510711999999998</v>
      </c>
      <c r="I300" s="161">
        <v>-63.416813599999998</v>
      </c>
      <c r="J300" s="177" t="s">
        <v>49</v>
      </c>
      <c r="K300" s="177" t="s">
        <v>1577</v>
      </c>
      <c r="L300" s="177" t="s">
        <v>3036</v>
      </c>
      <c r="M300" s="177">
        <v>34519</v>
      </c>
      <c r="N300" s="174" t="s">
        <v>29</v>
      </c>
      <c r="O300" s="177" t="s">
        <v>1577</v>
      </c>
      <c r="P300" s="177"/>
      <c r="Q300" s="177"/>
      <c r="R300" s="177"/>
      <c r="S300" s="177" t="s">
        <v>1714</v>
      </c>
      <c r="T300" s="177"/>
      <c r="U300" s="177"/>
      <c r="V300" s="177"/>
      <c r="W300" s="177"/>
      <c r="X300" s="178"/>
    </row>
    <row r="301" spans="1:24">
      <c r="A301" s="173">
        <v>259</v>
      </c>
      <c r="B301" s="177" t="s">
        <v>422</v>
      </c>
      <c r="C301" s="177" t="s">
        <v>423</v>
      </c>
      <c r="D301" s="157" t="s">
        <v>20</v>
      </c>
      <c r="E301" s="177" t="s">
        <v>3030</v>
      </c>
      <c r="F301" s="177" t="s">
        <v>2586</v>
      </c>
      <c r="G301" s="177">
        <v>1984</v>
      </c>
      <c r="H301" s="161">
        <v>46.510711999999998</v>
      </c>
      <c r="I301" s="161">
        <v>-63.416813599999998</v>
      </c>
      <c r="J301" s="177" t="s">
        <v>49</v>
      </c>
      <c r="K301" s="177" t="s">
        <v>1577</v>
      </c>
      <c r="L301" s="177" t="s">
        <v>3037</v>
      </c>
      <c r="M301" s="177">
        <v>34521</v>
      </c>
      <c r="N301" s="174" t="s">
        <v>29</v>
      </c>
      <c r="O301" s="177" t="s">
        <v>1577</v>
      </c>
      <c r="P301" s="177"/>
      <c r="Q301" s="177"/>
      <c r="R301" s="177"/>
      <c r="S301" s="177" t="s">
        <v>1714</v>
      </c>
      <c r="T301" s="177"/>
      <c r="U301" s="177"/>
      <c r="V301" s="177"/>
      <c r="W301" s="177"/>
      <c r="X301" s="178"/>
    </row>
    <row r="302" spans="1:24">
      <c r="A302" s="173">
        <v>260</v>
      </c>
      <c r="B302" s="177" t="s">
        <v>422</v>
      </c>
      <c r="C302" s="177" t="s">
        <v>423</v>
      </c>
      <c r="D302" s="157" t="s">
        <v>20</v>
      </c>
      <c r="E302" s="177" t="s">
        <v>3030</v>
      </c>
      <c r="F302" s="177" t="s">
        <v>2586</v>
      </c>
      <c r="G302" s="177">
        <v>1984</v>
      </c>
      <c r="H302" s="161">
        <v>46.510711999999998</v>
      </c>
      <c r="I302" s="161">
        <v>-63.416813599999998</v>
      </c>
      <c r="J302" s="177" t="s">
        <v>49</v>
      </c>
      <c r="K302" s="177" t="s">
        <v>1577</v>
      </c>
      <c r="L302" s="177" t="s">
        <v>3038</v>
      </c>
      <c r="M302" s="177">
        <v>34522</v>
      </c>
      <c r="N302" s="174" t="s">
        <v>29</v>
      </c>
      <c r="O302" s="177" t="s">
        <v>1577</v>
      </c>
      <c r="P302" s="177"/>
      <c r="Q302" s="177"/>
      <c r="R302" s="177"/>
      <c r="S302" s="177" t="s">
        <v>1714</v>
      </c>
      <c r="T302" s="177"/>
      <c r="U302" s="177"/>
      <c r="V302" s="177"/>
      <c r="W302" s="177"/>
      <c r="X302" s="178"/>
    </row>
    <row r="303" spans="1:24">
      <c r="A303" s="173">
        <v>261</v>
      </c>
      <c r="B303" s="177" t="s">
        <v>422</v>
      </c>
      <c r="C303" s="177" t="s">
        <v>423</v>
      </c>
      <c r="D303" s="157" t="s">
        <v>20</v>
      </c>
      <c r="E303" s="177" t="s">
        <v>3030</v>
      </c>
      <c r="F303" s="177" t="s">
        <v>2586</v>
      </c>
      <c r="G303" s="177">
        <v>1984</v>
      </c>
      <c r="H303" s="161">
        <v>46.510711999999998</v>
      </c>
      <c r="I303" s="161">
        <v>-63.416813599999998</v>
      </c>
      <c r="J303" s="177" t="s">
        <v>49</v>
      </c>
      <c r="K303" s="177" t="s">
        <v>1577</v>
      </c>
      <c r="L303" s="177" t="s">
        <v>3039</v>
      </c>
      <c r="M303" s="177">
        <v>34524</v>
      </c>
      <c r="N303" s="174" t="s">
        <v>29</v>
      </c>
      <c r="O303" s="177" t="s">
        <v>1577</v>
      </c>
      <c r="P303" s="177"/>
      <c r="Q303" s="177"/>
      <c r="R303" s="177"/>
      <c r="S303" s="177" t="s">
        <v>1714</v>
      </c>
      <c r="T303" s="177"/>
      <c r="U303" s="177"/>
      <c r="V303" s="177"/>
      <c r="W303" s="177"/>
      <c r="X303" s="178"/>
    </row>
    <row r="304" spans="1:24">
      <c r="A304" s="173">
        <v>262</v>
      </c>
      <c r="B304" s="177" t="s">
        <v>422</v>
      </c>
      <c r="C304" s="177" t="s">
        <v>423</v>
      </c>
      <c r="D304" s="157" t="s">
        <v>20</v>
      </c>
      <c r="E304" s="177" t="s">
        <v>3030</v>
      </c>
      <c r="F304" s="177" t="s">
        <v>2586</v>
      </c>
      <c r="G304" s="177">
        <v>1984</v>
      </c>
      <c r="H304" s="161">
        <v>46.510711999999998</v>
      </c>
      <c r="I304" s="161">
        <v>-63.416813599999998</v>
      </c>
      <c r="J304" s="177" t="s">
        <v>49</v>
      </c>
      <c r="K304" s="177" t="s">
        <v>1577</v>
      </c>
      <c r="L304" s="177" t="s">
        <v>3040</v>
      </c>
      <c r="M304" s="177">
        <v>37082</v>
      </c>
      <c r="N304" s="174" t="s">
        <v>29</v>
      </c>
      <c r="O304" s="177" t="s">
        <v>1577</v>
      </c>
      <c r="P304" s="177"/>
      <c r="Q304" s="177"/>
      <c r="R304" s="177"/>
      <c r="S304" s="177" t="s">
        <v>1714</v>
      </c>
      <c r="T304" s="177"/>
      <c r="U304" s="177"/>
      <c r="V304" s="177"/>
      <c r="W304" s="177"/>
      <c r="X304" s="178"/>
    </row>
    <row r="305" spans="1:24">
      <c r="A305" s="173">
        <v>263</v>
      </c>
      <c r="B305" s="177" t="s">
        <v>422</v>
      </c>
      <c r="C305" s="177" t="s">
        <v>423</v>
      </c>
      <c r="D305" s="157" t="s">
        <v>20</v>
      </c>
      <c r="E305" s="177" t="s">
        <v>3030</v>
      </c>
      <c r="F305" s="177" t="s">
        <v>2586</v>
      </c>
      <c r="G305" s="177">
        <v>1984</v>
      </c>
      <c r="H305" s="161">
        <v>46.510711999999998</v>
      </c>
      <c r="I305" s="161">
        <v>-63.416813599999998</v>
      </c>
      <c r="J305" s="177" t="s">
        <v>49</v>
      </c>
      <c r="K305" s="177" t="s">
        <v>1577</v>
      </c>
      <c r="L305" s="177" t="s">
        <v>3041</v>
      </c>
      <c r="M305" s="177">
        <v>37083</v>
      </c>
      <c r="N305" s="174" t="s">
        <v>29</v>
      </c>
      <c r="O305" s="177" t="s">
        <v>1577</v>
      </c>
      <c r="P305" s="177"/>
      <c r="Q305" s="177"/>
      <c r="R305" s="177"/>
      <c r="S305" s="177" t="s">
        <v>1714</v>
      </c>
      <c r="T305" s="177"/>
      <c r="U305" s="177"/>
      <c r="V305" s="177"/>
      <c r="W305" s="177"/>
      <c r="X305" s="178"/>
    </row>
    <row r="306" spans="1:24">
      <c r="A306" s="173">
        <v>264</v>
      </c>
      <c r="B306" s="177" t="s">
        <v>422</v>
      </c>
      <c r="C306" s="177" t="s">
        <v>423</v>
      </c>
      <c r="D306" s="157" t="s">
        <v>20</v>
      </c>
      <c r="E306" s="177" t="s">
        <v>3030</v>
      </c>
      <c r="F306" s="177" t="s">
        <v>2586</v>
      </c>
      <c r="G306" s="177">
        <v>1984</v>
      </c>
      <c r="H306" s="161">
        <v>46.510711999999998</v>
      </c>
      <c r="I306" s="161">
        <v>-63.416813599999998</v>
      </c>
      <c r="J306" s="177" t="s">
        <v>49</v>
      </c>
      <c r="K306" s="177" t="s">
        <v>1577</v>
      </c>
      <c r="L306" s="177" t="s">
        <v>3042</v>
      </c>
      <c r="M306" s="177">
        <v>37084</v>
      </c>
      <c r="N306" s="174" t="s">
        <v>29</v>
      </c>
      <c r="O306" s="177" t="s">
        <v>1577</v>
      </c>
      <c r="P306" s="177"/>
      <c r="Q306" s="177"/>
      <c r="R306" s="177"/>
      <c r="S306" s="177" t="s">
        <v>1714</v>
      </c>
      <c r="T306" s="177"/>
      <c r="U306" s="177"/>
      <c r="V306" s="177"/>
      <c r="W306" s="177"/>
      <c r="X306" s="178"/>
    </row>
    <row r="307" spans="1:24">
      <c r="A307" s="173">
        <v>265</v>
      </c>
      <c r="B307" s="177" t="s">
        <v>422</v>
      </c>
      <c r="C307" s="177" t="s">
        <v>423</v>
      </c>
      <c r="D307" s="157" t="s">
        <v>20</v>
      </c>
      <c r="E307" s="177" t="s">
        <v>3030</v>
      </c>
      <c r="F307" s="177" t="s">
        <v>2586</v>
      </c>
      <c r="G307" s="177">
        <v>1986</v>
      </c>
      <c r="H307" s="161">
        <v>46.510711999999998</v>
      </c>
      <c r="I307" s="161">
        <v>-63.416813599999998</v>
      </c>
      <c r="J307" s="177" t="s">
        <v>49</v>
      </c>
      <c r="K307" s="177" t="s">
        <v>1577</v>
      </c>
      <c r="L307" s="177" t="s">
        <v>3043</v>
      </c>
      <c r="M307" s="177">
        <v>37085</v>
      </c>
      <c r="N307" s="174" t="s">
        <v>29</v>
      </c>
      <c r="O307" s="177" t="s">
        <v>1577</v>
      </c>
      <c r="P307" s="177"/>
      <c r="Q307" s="177"/>
      <c r="R307" s="177"/>
      <c r="S307" s="177" t="s">
        <v>1714</v>
      </c>
      <c r="T307" s="177"/>
      <c r="U307" s="177"/>
      <c r="V307" s="177"/>
      <c r="W307" s="177"/>
      <c r="X307" s="178"/>
    </row>
    <row r="308" spans="1:24">
      <c r="A308" s="173">
        <v>266</v>
      </c>
      <c r="B308" s="177" t="s">
        <v>422</v>
      </c>
      <c r="C308" s="177" t="s">
        <v>423</v>
      </c>
      <c r="D308" s="157" t="s">
        <v>20</v>
      </c>
      <c r="E308" s="177" t="s">
        <v>3030</v>
      </c>
      <c r="F308" s="177" t="s">
        <v>2586</v>
      </c>
      <c r="G308" s="177">
        <v>1986</v>
      </c>
      <c r="H308" s="161">
        <v>46.510711999999998</v>
      </c>
      <c r="I308" s="161">
        <v>-63.416813599999998</v>
      </c>
      <c r="J308" s="177" t="s">
        <v>49</v>
      </c>
      <c r="K308" s="177" t="s">
        <v>1577</v>
      </c>
      <c r="L308" s="177" t="s">
        <v>3044</v>
      </c>
      <c r="M308" s="177">
        <v>37086</v>
      </c>
      <c r="N308" s="174" t="s">
        <v>29</v>
      </c>
      <c r="O308" s="177" t="s">
        <v>1577</v>
      </c>
      <c r="P308" s="177"/>
      <c r="Q308" s="177"/>
      <c r="R308" s="177"/>
      <c r="S308" s="177" t="s">
        <v>1714</v>
      </c>
      <c r="T308" s="177"/>
      <c r="U308" s="177"/>
      <c r="V308" s="177"/>
      <c r="W308" s="177"/>
      <c r="X308" s="178"/>
    </row>
    <row r="309" spans="1:24">
      <c r="A309" s="173">
        <v>267</v>
      </c>
      <c r="B309" s="177" t="s">
        <v>422</v>
      </c>
      <c r="C309" s="177" t="s">
        <v>423</v>
      </c>
      <c r="D309" s="157" t="s">
        <v>20</v>
      </c>
      <c r="E309" s="177" t="s">
        <v>3030</v>
      </c>
      <c r="F309" s="177" t="s">
        <v>2586</v>
      </c>
      <c r="G309" s="177">
        <v>1986</v>
      </c>
      <c r="H309" s="161">
        <v>46.510711999999998</v>
      </c>
      <c r="I309" s="161">
        <v>-63.416813599999998</v>
      </c>
      <c r="J309" s="177" t="s">
        <v>49</v>
      </c>
      <c r="K309" s="177" t="s">
        <v>1577</v>
      </c>
      <c r="L309" s="177" t="s">
        <v>3045</v>
      </c>
      <c r="M309" s="177">
        <v>37087</v>
      </c>
      <c r="N309" s="174" t="s">
        <v>29</v>
      </c>
      <c r="O309" s="177" t="s">
        <v>1577</v>
      </c>
      <c r="P309" s="177"/>
      <c r="Q309" s="177"/>
      <c r="R309" s="177"/>
      <c r="S309" s="177" t="s">
        <v>1714</v>
      </c>
      <c r="T309" s="177"/>
      <c r="U309" s="177"/>
      <c r="V309" s="177"/>
      <c r="W309" s="177"/>
      <c r="X309" s="178"/>
    </row>
    <row r="310" spans="1:24">
      <c r="A310" s="173">
        <v>268</v>
      </c>
      <c r="B310" s="177" t="s">
        <v>422</v>
      </c>
      <c r="C310" s="177" t="s">
        <v>423</v>
      </c>
      <c r="D310" s="157" t="s">
        <v>20</v>
      </c>
      <c r="E310" s="177" t="s">
        <v>3030</v>
      </c>
      <c r="F310" s="177" t="s">
        <v>2586</v>
      </c>
      <c r="G310" s="177">
        <v>1986</v>
      </c>
      <c r="H310" s="161">
        <v>46.510711999999998</v>
      </c>
      <c r="I310" s="161">
        <v>-63.416813599999998</v>
      </c>
      <c r="J310" s="177" t="s">
        <v>49</v>
      </c>
      <c r="K310" s="177" t="s">
        <v>1577</v>
      </c>
      <c r="L310" s="177" t="s">
        <v>3046</v>
      </c>
      <c r="M310" s="177">
        <v>37088</v>
      </c>
      <c r="N310" s="174" t="s">
        <v>29</v>
      </c>
      <c r="O310" s="177" t="s">
        <v>1577</v>
      </c>
      <c r="P310" s="177"/>
      <c r="Q310" s="177"/>
      <c r="R310" s="177"/>
      <c r="S310" s="177" t="s">
        <v>1714</v>
      </c>
      <c r="T310" s="177"/>
      <c r="U310" s="177"/>
      <c r="V310" s="177"/>
      <c r="W310" s="177"/>
      <c r="X310" s="178"/>
    </row>
    <row r="311" spans="1:24">
      <c r="A311" s="173">
        <v>269</v>
      </c>
      <c r="B311" s="177" t="s">
        <v>422</v>
      </c>
      <c r="C311" s="177" t="s">
        <v>423</v>
      </c>
      <c r="D311" s="157" t="s">
        <v>20</v>
      </c>
      <c r="E311" s="177" t="s">
        <v>3030</v>
      </c>
      <c r="F311" s="177" t="s">
        <v>2586</v>
      </c>
      <c r="G311" s="177">
        <v>1986</v>
      </c>
      <c r="H311" s="161">
        <v>46.510711999999998</v>
      </c>
      <c r="I311" s="161">
        <v>-63.416813599999998</v>
      </c>
      <c r="J311" s="177" t="s">
        <v>49</v>
      </c>
      <c r="K311" s="177" t="s">
        <v>1577</v>
      </c>
      <c r="L311" s="177" t="s">
        <v>3047</v>
      </c>
      <c r="M311" s="177">
        <v>37089</v>
      </c>
      <c r="N311" s="174" t="s">
        <v>29</v>
      </c>
      <c r="O311" s="177" t="s">
        <v>1577</v>
      </c>
      <c r="P311" s="177"/>
      <c r="Q311" s="177"/>
      <c r="R311" s="177"/>
      <c r="S311" s="177" t="s">
        <v>1714</v>
      </c>
      <c r="T311" s="177"/>
      <c r="U311" s="177"/>
      <c r="V311" s="177"/>
      <c r="W311" s="177"/>
      <c r="X311" s="178"/>
    </row>
    <row r="312" spans="1:24">
      <c r="A312" s="173">
        <v>270</v>
      </c>
      <c r="B312" s="177" t="s">
        <v>422</v>
      </c>
      <c r="C312" s="177" t="s">
        <v>423</v>
      </c>
      <c r="D312" s="157" t="s">
        <v>20</v>
      </c>
      <c r="E312" s="177" t="s">
        <v>3030</v>
      </c>
      <c r="F312" s="177" t="s">
        <v>2586</v>
      </c>
      <c r="G312" s="177">
        <v>1993</v>
      </c>
      <c r="H312" s="161">
        <v>46.510711999999998</v>
      </c>
      <c r="I312" s="161">
        <v>-63.416813599999998</v>
      </c>
      <c r="J312" s="177" t="s">
        <v>49</v>
      </c>
      <c r="K312" s="177" t="s">
        <v>1577</v>
      </c>
      <c r="L312" s="177" t="s">
        <v>3048</v>
      </c>
      <c r="M312" s="177">
        <v>37090</v>
      </c>
      <c r="N312" s="174" t="s">
        <v>29</v>
      </c>
      <c r="O312" s="177" t="s">
        <v>1577</v>
      </c>
      <c r="P312" s="177"/>
      <c r="Q312" s="177"/>
      <c r="R312" s="177"/>
      <c r="S312" s="177" t="s">
        <v>1714</v>
      </c>
      <c r="T312" s="177"/>
      <c r="U312" s="177"/>
      <c r="V312" s="177"/>
      <c r="W312" s="177"/>
      <c r="X312" s="178"/>
    </row>
    <row r="313" spans="1:24">
      <c r="A313" s="173">
        <v>271</v>
      </c>
      <c r="B313" s="177" t="s">
        <v>422</v>
      </c>
      <c r="C313" s="177" t="s">
        <v>423</v>
      </c>
      <c r="D313" s="157" t="s">
        <v>20</v>
      </c>
      <c r="E313" s="177" t="s">
        <v>3030</v>
      </c>
      <c r="F313" s="177" t="s">
        <v>2586</v>
      </c>
      <c r="G313" s="177">
        <v>1993</v>
      </c>
      <c r="H313" s="161">
        <v>46.510711999999998</v>
      </c>
      <c r="I313" s="161">
        <v>-63.416813599999998</v>
      </c>
      <c r="J313" s="177" t="s">
        <v>49</v>
      </c>
      <c r="K313" s="177" t="s">
        <v>1577</v>
      </c>
      <c r="L313" s="177" t="s">
        <v>3049</v>
      </c>
      <c r="M313" s="177">
        <v>37091</v>
      </c>
      <c r="N313" s="174" t="s">
        <v>29</v>
      </c>
      <c r="O313" s="177" t="s">
        <v>1577</v>
      </c>
      <c r="P313" s="177"/>
      <c r="Q313" s="177"/>
      <c r="R313" s="177"/>
      <c r="S313" s="177" t="s">
        <v>1714</v>
      </c>
      <c r="T313" s="177"/>
      <c r="U313" s="177"/>
      <c r="V313" s="177"/>
      <c r="W313" s="177"/>
      <c r="X313" s="178"/>
    </row>
    <row r="314" spans="1:24">
      <c r="A314" s="173">
        <v>272</v>
      </c>
      <c r="B314" s="177" t="s">
        <v>422</v>
      </c>
      <c r="C314" s="177" t="s">
        <v>423</v>
      </c>
      <c r="D314" s="157" t="s">
        <v>20</v>
      </c>
      <c r="E314" s="177" t="s">
        <v>3030</v>
      </c>
      <c r="F314" s="177" t="s">
        <v>2586</v>
      </c>
      <c r="G314" s="177">
        <v>1994</v>
      </c>
      <c r="H314" s="161">
        <v>46.510711999999998</v>
      </c>
      <c r="I314" s="161">
        <v>-63.416813599999998</v>
      </c>
      <c r="J314" s="177" t="s">
        <v>49</v>
      </c>
      <c r="K314" s="177" t="s">
        <v>1577</v>
      </c>
      <c r="L314" s="177" t="s">
        <v>3050</v>
      </c>
      <c r="M314" s="177">
        <v>37092</v>
      </c>
      <c r="N314" s="174" t="s">
        <v>29</v>
      </c>
      <c r="O314" s="177" t="s">
        <v>1577</v>
      </c>
      <c r="P314" s="177"/>
      <c r="Q314" s="177"/>
      <c r="R314" s="177"/>
      <c r="S314" s="177" t="s">
        <v>1714</v>
      </c>
      <c r="T314" s="177"/>
      <c r="U314" s="177"/>
      <c r="V314" s="177"/>
      <c r="W314" s="177"/>
      <c r="X314" s="178"/>
    </row>
    <row r="315" spans="1:24">
      <c r="A315" s="173">
        <v>273</v>
      </c>
      <c r="B315" s="177" t="s">
        <v>422</v>
      </c>
      <c r="C315" s="177" t="s">
        <v>423</v>
      </c>
      <c r="D315" s="157" t="s">
        <v>20</v>
      </c>
      <c r="E315" s="177" t="s">
        <v>3030</v>
      </c>
      <c r="F315" s="177" t="s">
        <v>2586</v>
      </c>
      <c r="G315" s="177">
        <v>1994</v>
      </c>
      <c r="H315" s="161">
        <v>46.510711999999998</v>
      </c>
      <c r="I315" s="161">
        <v>-63.416813599999998</v>
      </c>
      <c r="J315" s="177" t="s">
        <v>49</v>
      </c>
      <c r="K315" s="177" t="s">
        <v>1577</v>
      </c>
      <c r="L315" s="177" t="s">
        <v>3051</v>
      </c>
      <c r="M315" s="177">
        <v>37093</v>
      </c>
      <c r="N315" s="174" t="s">
        <v>29</v>
      </c>
      <c r="O315" s="177" t="s">
        <v>1577</v>
      </c>
      <c r="P315" s="177"/>
      <c r="Q315" s="177"/>
      <c r="R315" s="177"/>
      <c r="S315" s="177" t="s">
        <v>1714</v>
      </c>
      <c r="T315" s="177"/>
      <c r="U315" s="177"/>
      <c r="V315" s="177"/>
      <c r="W315" s="177"/>
      <c r="X315" s="178"/>
    </row>
    <row r="316" spans="1:24">
      <c r="A316" s="173">
        <v>274</v>
      </c>
      <c r="B316" s="177" t="s">
        <v>422</v>
      </c>
      <c r="C316" s="177" t="s">
        <v>423</v>
      </c>
      <c r="D316" s="157" t="s">
        <v>20</v>
      </c>
      <c r="E316" s="177" t="s">
        <v>3030</v>
      </c>
      <c r="F316" s="177" t="s">
        <v>2586</v>
      </c>
      <c r="G316" s="177">
        <v>1994</v>
      </c>
      <c r="H316" s="161">
        <v>46.510711999999998</v>
      </c>
      <c r="I316" s="161">
        <v>-63.416813599999998</v>
      </c>
      <c r="J316" s="177" t="s">
        <v>49</v>
      </c>
      <c r="K316" s="177" t="s">
        <v>1577</v>
      </c>
      <c r="L316" s="177" t="s">
        <v>3052</v>
      </c>
      <c r="M316" s="177">
        <v>37094</v>
      </c>
      <c r="N316" s="174" t="s">
        <v>29</v>
      </c>
      <c r="O316" s="177" t="s">
        <v>1577</v>
      </c>
      <c r="P316" s="177"/>
      <c r="Q316" s="177"/>
      <c r="R316" s="177"/>
      <c r="S316" s="177" t="s">
        <v>1714</v>
      </c>
      <c r="T316" s="177"/>
      <c r="U316" s="177"/>
      <c r="V316" s="177"/>
      <c r="W316" s="177"/>
      <c r="X316" s="178"/>
    </row>
    <row r="317" spans="1:24">
      <c r="A317" s="173">
        <v>275</v>
      </c>
      <c r="B317" s="177" t="s">
        <v>422</v>
      </c>
      <c r="C317" s="177" t="s">
        <v>423</v>
      </c>
      <c r="D317" s="157" t="s">
        <v>20</v>
      </c>
      <c r="E317" s="177" t="s">
        <v>3030</v>
      </c>
      <c r="F317" s="177" t="s">
        <v>2586</v>
      </c>
      <c r="G317" s="177">
        <v>1994</v>
      </c>
      <c r="H317" s="161">
        <v>46.510711999999998</v>
      </c>
      <c r="I317" s="161">
        <v>-63.416813599999998</v>
      </c>
      <c r="J317" s="177" t="s">
        <v>49</v>
      </c>
      <c r="K317" s="177" t="s">
        <v>1577</v>
      </c>
      <c r="L317" s="177" t="s">
        <v>3053</v>
      </c>
      <c r="M317" s="177">
        <v>37095</v>
      </c>
      <c r="N317" s="174" t="s">
        <v>29</v>
      </c>
      <c r="O317" s="177" t="s">
        <v>1577</v>
      </c>
      <c r="P317" s="177"/>
      <c r="Q317" s="177"/>
      <c r="R317" s="177"/>
      <c r="S317" s="177" t="s">
        <v>1714</v>
      </c>
      <c r="T317" s="177"/>
      <c r="U317" s="177"/>
      <c r="V317" s="177"/>
      <c r="W317" s="177"/>
      <c r="X317" s="178"/>
    </row>
    <row r="318" spans="1:24">
      <c r="A318" s="173">
        <v>276</v>
      </c>
      <c r="B318" s="177" t="s">
        <v>422</v>
      </c>
      <c r="C318" s="177" t="s">
        <v>423</v>
      </c>
      <c r="D318" s="157" t="s">
        <v>20</v>
      </c>
      <c r="E318" s="177" t="s">
        <v>3030</v>
      </c>
      <c r="F318" s="177" t="s">
        <v>2586</v>
      </c>
      <c r="G318" s="177">
        <v>1994</v>
      </c>
      <c r="H318" s="161">
        <v>46.510711999999998</v>
      </c>
      <c r="I318" s="161">
        <v>-63.416813599999998</v>
      </c>
      <c r="J318" s="177" t="s">
        <v>49</v>
      </c>
      <c r="K318" s="177" t="s">
        <v>1577</v>
      </c>
      <c r="L318" s="177" t="s">
        <v>3054</v>
      </c>
      <c r="M318" s="177">
        <v>37096</v>
      </c>
      <c r="N318" s="174" t="s">
        <v>29</v>
      </c>
      <c r="O318" s="177" t="s">
        <v>1577</v>
      </c>
      <c r="P318" s="177"/>
      <c r="Q318" s="177"/>
      <c r="R318" s="177"/>
      <c r="S318" s="177" t="s">
        <v>1714</v>
      </c>
      <c r="T318" s="177"/>
      <c r="U318" s="177"/>
      <c r="V318" s="177"/>
      <c r="W318" s="177"/>
      <c r="X318" s="178"/>
    </row>
    <row r="319" spans="1:24">
      <c r="A319" s="173">
        <v>277</v>
      </c>
      <c r="B319" s="177" t="s">
        <v>422</v>
      </c>
      <c r="C319" s="177" t="s">
        <v>423</v>
      </c>
      <c r="D319" s="157" t="s">
        <v>20</v>
      </c>
      <c r="E319" s="177" t="s">
        <v>3030</v>
      </c>
      <c r="F319" s="177" t="s">
        <v>2586</v>
      </c>
      <c r="G319" s="177">
        <v>1994</v>
      </c>
      <c r="H319" s="161">
        <v>46.510711999999998</v>
      </c>
      <c r="I319" s="161">
        <v>-63.416813599999998</v>
      </c>
      <c r="J319" s="177" t="s">
        <v>49</v>
      </c>
      <c r="K319" s="177" t="s">
        <v>1577</v>
      </c>
      <c r="L319" s="177" t="s">
        <v>3055</v>
      </c>
      <c r="M319" s="177">
        <v>37097</v>
      </c>
      <c r="N319" s="174" t="s">
        <v>29</v>
      </c>
      <c r="O319" s="177" t="s">
        <v>1577</v>
      </c>
      <c r="P319" s="177"/>
      <c r="Q319" s="177"/>
      <c r="R319" s="177"/>
      <c r="S319" s="177" t="s">
        <v>1714</v>
      </c>
      <c r="T319" s="177"/>
      <c r="U319" s="177"/>
      <c r="V319" s="177"/>
      <c r="W319" s="177"/>
      <c r="X319" s="178"/>
    </row>
    <row r="320" spans="1:24">
      <c r="A320" s="173">
        <v>278</v>
      </c>
      <c r="B320" s="177" t="s">
        <v>422</v>
      </c>
      <c r="C320" s="177" t="s">
        <v>423</v>
      </c>
      <c r="D320" s="157" t="s">
        <v>20</v>
      </c>
      <c r="E320" s="177" t="s">
        <v>3030</v>
      </c>
      <c r="F320" s="177" t="s">
        <v>2586</v>
      </c>
      <c r="G320" s="177">
        <v>1994</v>
      </c>
      <c r="H320" s="161">
        <v>46.510711999999998</v>
      </c>
      <c r="I320" s="161">
        <v>-63.416813599999998</v>
      </c>
      <c r="J320" s="177" t="s">
        <v>49</v>
      </c>
      <c r="K320" s="177" t="s">
        <v>1577</v>
      </c>
      <c r="L320" s="177" t="s">
        <v>3056</v>
      </c>
      <c r="M320" s="177">
        <v>37098</v>
      </c>
      <c r="N320" s="174" t="s">
        <v>29</v>
      </c>
      <c r="O320" s="177" t="s">
        <v>1577</v>
      </c>
      <c r="P320" s="177"/>
      <c r="Q320" s="177"/>
      <c r="R320" s="177"/>
      <c r="S320" s="177" t="s">
        <v>1714</v>
      </c>
      <c r="T320" s="177"/>
      <c r="U320" s="177"/>
      <c r="V320" s="177"/>
      <c r="W320" s="177"/>
      <c r="X320" s="178"/>
    </row>
    <row r="321" spans="1:24">
      <c r="A321" s="173">
        <v>279</v>
      </c>
      <c r="B321" s="177" t="s">
        <v>422</v>
      </c>
      <c r="C321" s="177" t="s">
        <v>423</v>
      </c>
      <c r="D321" s="157" t="s">
        <v>20</v>
      </c>
      <c r="E321" s="177" t="s">
        <v>3030</v>
      </c>
      <c r="F321" s="177" t="s">
        <v>2586</v>
      </c>
      <c r="G321" s="177">
        <v>1994</v>
      </c>
      <c r="H321" s="161">
        <v>46.510711999999998</v>
      </c>
      <c r="I321" s="161">
        <v>-63.416813599999998</v>
      </c>
      <c r="J321" s="177" t="s">
        <v>49</v>
      </c>
      <c r="K321" s="177" t="s">
        <v>1577</v>
      </c>
      <c r="L321" s="177" t="s">
        <v>3057</v>
      </c>
      <c r="M321" s="177">
        <v>37100</v>
      </c>
      <c r="N321" s="174" t="s">
        <v>29</v>
      </c>
      <c r="O321" s="177" t="s">
        <v>1577</v>
      </c>
      <c r="P321" s="177"/>
      <c r="Q321" s="177"/>
      <c r="R321" s="177"/>
      <c r="S321" s="177" t="s">
        <v>1714</v>
      </c>
      <c r="T321" s="177"/>
      <c r="U321" s="177"/>
      <c r="V321" s="177"/>
      <c r="W321" s="177"/>
      <c r="X321" s="178"/>
    </row>
    <row r="322" spans="1:24">
      <c r="A322" s="173">
        <v>280</v>
      </c>
      <c r="B322" s="177" t="s">
        <v>422</v>
      </c>
      <c r="C322" s="177" t="s">
        <v>423</v>
      </c>
      <c r="D322" s="157" t="s">
        <v>20</v>
      </c>
      <c r="E322" s="177" t="s">
        <v>3030</v>
      </c>
      <c r="F322" s="177" t="s">
        <v>2586</v>
      </c>
      <c r="G322" s="177">
        <v>1994</v>
      </c>
      <c r="H322" s="161">
        <v>46.510711999999998</v>
      </c>
      <c r="I322" s="161">
        <v>-63.416813599999998</v>
      </c>
      <c r="J322" s="177" t="s">
        <v>49</v>
      </c>
      <c r="K322" s="177" t="s">
        <v>1577</v>
      </c>
      <c r="L322" s="177" t="s">
        <v>3058</v>
      </c>
      <c r="M322" s="177">
        <v>37101</v>
      </c>
      <c r="N322" s="174" t="s">
        <v>29</v>
      </c>
      <c r="O322" s="177" t="s">
        <v>1577</v>
      </c>
      <c r="P322" s="177"/>
      <c r="Q322" s="177"/>
      <c r="R322" s="177"/>
      <c r="S322" s="177" t="s">
        <v>1714</v>
      </c>
      <c r="T322" s="177"/>
      <c r="U322" s="177"/>
      <c r="V322" s="177"/>
      <c r="W322" s="177"/>
      <c r="X322" s="178"/>
    </row>
    <row r="323" spans="1:24">
      <c r="A323" s="173">
        <v>281</v>
      </c>
      <c r="B323" s="177" t="s">
        <v>422</v>
      </c>
      <c r="C323" s="177" t="s">
        <v>423</v>
      </c>
      <c r="D323" s="157" t="s">
        <v>20</v>
      </c>
      <c r="E323" s="177" t="s">
        <v>3030</v>
      </c>
      <c r="F323" s="177" t="s">
        <v>2586</v>
      </c>
      <c r="G323" s="177">
        <v>1994</v>
      </c>
      <c r="H323" s="161">
        <v>46.510711999999998</v>
      </c>
      <c r="I323" s="161">
        <v>-63.416813599999998</v>
      </c>
      <c r="J323" s="177" t="s">
        <v>49</v>
      </c>
      <c r="K323" s="177" t="s">
        <v>1577</v>
      </c>
      <c r="L323" s="177" t="s">
        <v>3059</v>
      </c>
      <c r="M323" s="177">
        <v>37102</v>
      </c>
      <c r="N323" s="174" t="s">
        <v>29</v>
      </c>
      <c r="O323" s="177" t="s">
        <v>1577</v>
      </c>
      <c r="P323" s="177"/>
      <c r="Q323" s="177"/>
      <c r="R323" s="177"/>
      <c r="S323" s="177" t="s">
        <v>1714</v>
      </c>
      <c r="T323" s="177"/>
      <c r="U323" s="177"/>
      <c r="V323" s="177"/>
      <c r="W323" s="177"/>
      <c r="X323" s="178"/>
    </row>
    <row r="324" spans="1:24">
      <c r="A324" s="173">
        <v>282</v>
      </c>
      <c r="B324" s="177" t="s">
        <v>422</v>
      </c>
      <c r="C324" s="177" t="s">
        <v>423</v>
      </c>
      <c r="D324" s="157" t="s">
        <v>20</v>
      </c>
      <c r="E324" s="177" t="s">
        <v>3030</v>
      </c>
      <c r="F324" s="177" t="s">
        <v>2586</v>
      </c>
      <c r="G324" s="177">
        <v>1994</v>
      </c>
      <c r="H324" s="161">
        <v>46.510711999999998</v>
      </c>
      <c r="I324" s="161">
        <v>-63.416813599999998</v>
      </c>
      <c r="J324" s="177" t="s">
        <v>49</v>
      </c>
      <c r="K324" s="177" t="s">
        <v>1577</v>
      </c>
      <c r="L324" s="177" t="s">
        <v>3060</v>
      </c>
      <c r="M324" s="177">
        <v>37103</v>
      </c>
      <c r="N324" s="174" t="s">
        <v>29</v>
      </c>
      <c r="O324" s="177" t="s">
        <v>1577</v>
      </c>
      <c r="P324" s="177"/>
      <c r="Q324" s="177"/>
      <c r="R324" s="177"/>
      <c r="S324" s="177" t="s">
        <v>1714</v>
      </c>
      <c r="T324" s="177"/>
      <c r="U324" s="177"/>
      <c r="V324" s="177"/>
      <c r="W324" s="177"/>
      <c r="X324" s="178"/>
    </row>
    <row r="325" spans="1:24">
      <c r="A325" s="173">
        <v>283</v>
      </c>
      <c r="B325" s="177" t="s">
        <v>422</v>
      </c>
      <c r="C325" s="177" t="s">
        <v>423</v>
      </c>
      <c r="D325" s="157" t="s">
        <v>20</v>
      </c>
      <c r="E325" s="177" t="s">
        <v>3030</v>
      </c>
      <c r="F325" s="177" t="s">
        <v>2586</v>
      </c>
      <c r="G325" s="177">
        <v>1994</v>
      </c>
      <c r="H325" s="161">
        <v>46.510711999999998</v>
      </c>
      <c r="I325" s="161">
        <v>-63.416813599999998</v>
      </c>
      <c r="J325" s="177" t="s">
        <v>49</v>
      </c>
      <c r="K325" s="177" t="s">
        <v>1577</v>
      </c>
      <c r="L325" s="177" t="s">
        <v>3061</v>
      </c>
      <c r="M325" s="177">
        <v>37104</v>
      </c>
      <c r="N325" s="174" t="s">
        <v>29</v>
      </c>
      <c r="O325" s="177" t="s">
        <v>1577</v>
      </c>
      <c r="P325" s="177"/>
      <c r="Q325" s="177"/>
      <c r="R325" s="177"/>
      <c r="S325" s="177" t="s">
        <v>1714</v>
      </c>
      <c r="T325" s="177"/>
      <c r="U325" s="177"/>
      <c r="V325" s="177"/>
      <c r="W325" s="177"/>
      <c r="X325" s="178"/>
    </row>
    <row r="326" spans="1:24">
      <c r="A326" s="173">
        <v>284</v>
      </c>
      <c r="B326" s="177" t="s">
        <v>422</v>
      </c>
      <c r="C326" s="177" t="s">
        <v>423</v>
      </c>
      <c r="D326" s="157" t="s">
        <v>20</v>
      </c>
      <c r="E326" s="177" t="s">
        <v>3030</v>
      </c>
      <c r="F326" s="177" t="s">
        <v>2586</v>
      </c>
      <c r="G326" s="177">
        <v>1994</v>
      </c>
      <c r="H326" s="161">
        <v>46.510711999999998</v>
      </c>
      <c r="I326" s="161">
        <v>-63.416813599999998</v>
      </c>
      <c r="J326" s="177" t="s">
        <v>49</v>
      </c>
      <c r="K326" s="177" t="s">
        <v>1577</v>
      </c>
      <c r="L326" s="177" t="s">
        <v>3062</v>
      </c>
      <c r="M326" s="177">
        <v>37105</v>
      </c>
      <c r="N326" s="174" t="s">
        <v>29</v>
      </c>
      <c r="O326" s="177" t="s">
        <v>1577</v>
      </c>
      <c r="P326" s="177"/>
      <c r="Q326" s="177"/>
      <c r="R326" s="177"/>
      <c r="S326" s="177" t="s">
        <v>1714</v>
      </c>
      <c r="T326" s="177"/>
      <c r="U326" s="177"/>
      <c r="V326" s="177"/>
      <c r="W326" s="177"/>
      <c r="X326" s="178"/>
    </row>
    <row r="327" spans="1:24">
      <c r="A327" s="173">
        <v>285</v>
      </c>
      <c r="B327" s="177" t="s">
        <v>422</v>
      </c>
      <c r="C327" s="177" t="s">
        <v>423</v>
      </c>
      <c r="D327" s="157" t="s">
        <v>20</v>
      </c>
      <c r="E327" s="177" t="s">
        <v>3030</v>
      </c>
      <c r="F327" s="177" t="s">
        <v>2586</v>
      </c>
      <c r="G327" s="177">
        <v>1994</v>
      </c>
      <c r="H327" s="161">
        <v>46.510711999999998</v>
      </c>
      <c r="I327" s="161">
        <v>-63.416813599999998</v>
      </c>
      <c r="J327" s="177" t="s">
        <v>49</v>
      </c>
      <c r="K327" s="177" t="s">
        <v>1577</v>
      </c>
      <c r="L327" s="177" t="s">
        <v>3063</v>
      </c>
      <c r="M327" s="177">
        <v>37106</v>
      </c>
      <c r="N327" s="174" t="s">
        <v>29</v>
      </c>
      <c r="O327" s="177" t="s">
        <v>1577</v>
      </c>
      <c r="P327" s="177"/>
      <c r="Q327" s="177"/>
      <c r="R327" s="177"/>
      <c r="S327" s="177" t="s">
        <v>1714</v>
      </c>
      <c r="T327" s="177"/>
      <c r="U327" s="177"/>
      <c r="V327" s="177"/>
      <c r="W327" s="177"/>
      <c r="X327" s="178"/>
    </row>
    <row r="328" spans="1:24">
      <c r="A328" s="173">
        <v>286</v>
      </c>
      <c r="B328" s="177" t="s">
        <v>422</v>
      </c>
      <c r="C328" s="177" t="s">
        <v>423</v>
      </c>
      <c r="D328" s="157" t="s">
        <v>20</v>
      </c>
      <c r="E328" s="177" t="s">
        <v>3030</v>
      </c>
      <c r="F328" s="177" t="s">
        <v>2586</v>
      </c>
      <c r="G328" s="177">
        <v>1994</v>
      </c>
      <c r="H328" s="161">
        <v>46.510711999999998</v>
      </c>
      <c r="I328" s="161">
        <v>-63.416813599999998</v>
      </c>
      <c r="J328" s="177" t="s">
        <v>49</v>
      </c>
      <c r="K328" s="177" t="s">
        <v>1577</v>
      </c>
      <c r="L328" s="177" t="s">
        <v>3064</v>
      </c>
      <c r="M328" s="177">
        <v>37107</v>
      </c>
      <c r="N328" s="174" t="s">
        <v>29</v>
      </c>
      <c r="O328" s="177" t="s">
        <v>1577</v>
      </c>
      <c r="P328" s="177"/>
      <c r="Q328" s="177"/>
      <c r="R328" s="177"/>
      <c r="S328" s="177" t="s">
        <v>1714</v>
      </c>
      <c r="T328" s="177"/>
      <c r="U328" s="177"/>
      <c r="V328" s="177"/>
      <c r="W328" s="177"/>
      <c r="X328" s="178"/>
    </row>
    <row r="329" spans="1:24">
      <c r="A329" s="173">
        <v>287</v>
      </c>
      <c r="B329" s="177" t="s">
        <v>422</v>
      </c>
      <c r="C329" s="177" t="s">
        <v>423</v>
      </c>
      <c r="D329" s="157" t="s">
        <v>20</v>
      </c>
      <c r="E329" s="177" t="s">
        <v>3030</v>
      </c>
      <c r="F329" s="177" t="s">
        <v>2586</v>
      </c>
      <c r="G329" s="177">
        <v>1994</v>
      </c>
      <c r="H329" s="161">
        <v>46.510711999999998</v>
      </c>
      <c r="I329" s="161">
        <v>-63.416813599999998</v>
      </c>
      <c r="J329" s="177" t="s">
        <v>49</v>
      </c>
      <c r="K329" s="177" t="s">
        <v>1577</v>
      </c>
      <c r="L329" s="177" t="s">
        <v>3065</v>
      </c>
      <c r="M329" s="177">
        <v>37108</v>
      </c>
      <c r="N329" s="174" t="s">
        <v>29</v>
      </c>
      <c r="O329" s="177" t="s">
        <v>1577</v>
      </c>
      <c r="P329" s="177"/>
      <c r="Q329" s="177"/>
      <c r="R329" s="177"/>
      <c r="S329" s="177" t="s">
        <v>1714</v>
      </c>
      <c r="T329" s="177"/>
      <c r="U329" s="177"/>
      <c r="V329" s="177"/>
      <c r="W329" s="177"/>
      <c r="X329" s="178"/>
    </row>
    <row r="330" spans="1:24">
      <c r="A330" s="173">
        <v>288</v>
      </c>
      <c r="B330" s="177" t="s">
        <v>422</v>
      </c>
      <c r="C330" s="177" t="s">
        <v>423</v>
      </c>
      <c r="D330" s="157" t="s">
        <v>20</v>
      </c>
      <c r="E330" s="177" t="s">
        <v>3030</v>
      </c>
      <c r="F330" s="177" t="s">
        <v>2586</v>
      </c>
      <c r="G330" s="177">
        <v>1994</v>
      </c>
      <c r="H330" s="161">
        <v>46.510711999999998</v>
      </c>
      <c r="I330" s="161">
        <v>-63.416813599999998</v>
      </c>
      <c r="J330" s="177" t="s">
        <v>49</v>
      </c>
      <c r="K330" s="177" t="s">
        <v>1577</v>
      </c>
      <c r="L330" s="177" t="s">
        <v>3066</v>
      </c>
      <c r="M330" s="177">
        <v>37109</v>
      </c>
      <c r="N330" s="174" t="s">
        <v>29</v>
      </c>
      <c r="O330" s="177" t="s">
        <v>1577</v>
      </c>
      <c r="P330" s="177"/>
      <c r="Q330" s="177"/>
      <c r="R330" s="177"/>
      <c r="S330" s="177" t="s">
        <v>1714</v>
      </c>
      <c r="T330" s="177"/>
      <c r="U330" s="177"/>
      <c r="V330" s="177"/>
      <c r="W330" s="177"/>
      <c r="X330" s="178"/>
    </row>
    <row r="331" spans="1:24">
      <c r="A331" s="173">
        <v>289</v>
      </c>
      <c r="B331" s="177" t="s">
        <v>422</v>
      </c>
      <c r="C331" s="177" t="s">
        <v>423</v>
      </c>
      <c r="D331" s="157" t="s">
        <v>20</v>
      </c>
      <c r="E331" s="177" t="s">
        <v>3030</v>
      </c>
      <c r="F331" s="177" t="s">
        <v>2586</v>
      </c>
      <c r="G331" s="177">
        <v>1994</v>
      </c>
      <c r="H331" s="161">
        <v>46.510711999999998</v>
      </c>
      <c r="I331" s="161">
        <v>-63.416813599999998</v>
      </c>
      <c r="J331" s="177" t="s">
        <v>49</v>
      </c>
      <c r="K331" s="177" t="s">
        <v>1577</v>
      </c>
      <c r="L331" s="177" t="s">
        <v>3067</v>
      </c>
      <c r="M331" s="177">
        <v>37110</v>
      </c>
      <c r="N331" s="174" t="s">
        <v>29</v>
      </c>
      <c r="O331" s="177" t="s">
        <v>1577</v>
      </c>
      <c r="P331" s="177"/>
      <c r="Q331" s="177"/>
      <c r="R331" s="177"/>
      <c r="S331" s="177" t="s">
        <v>1714</v>
      </c>
      <c r="T331" s="177"/>
      <c r="U331" s="177"/>
      <c r="V331" s="177"/>
      <c r="W331" s="177"/>
      <c r="X331" s="178"/>
    </row>
    <row r="332" spans="1:24">
      <c r="A332" s="173">
        <v>290</v>
      </c>
      <c r="B332" s="177" t="s">
        <v>422</v>
      </c>
      <c r="C332" s="177" t="s">
        <v>423</v>
      </c>
      <c r="D332" s="157" t="s">
        <v>20</v>
      </c>
      <c r="E332" s="177" t="s">
        <v>3030</v>
      </c>
      <c r="F332" s="177" t="s">
        <v>2586</v>
      </c>
      <c r="G332" s="177">
        <v>1997</v>
      </c>
      <c r="H332" s="161">
        <v>46.510711999999998</v>
      </c>
      <c r="I332" s="161">
        <v>-63.416813599999998</v>
      </c>
      <c r="J332" s="177" t="s">
        <v>49</v>
      </c>
      <c r="K332" s="177" t="s">
        <v>1577</v>
      </c>
      <c r="L332" s="177" t="s">
        <v>3068</v>
      </c>
      <c r="M332" s="177">
        <v>37111</v>
      </c>
      <c r="N332" s="174" t="s">
        <v>29</v>
      </c>
      <c r="O332" s="177" t="s">
        <v>1577</v>
      </c>
      <c r="P332" s="177"/>
      <c r="Q332" s="177"/>
      <c r="R332" s="177"/>
      <c r="S332" s="177" t="s">
        <v>1714</v>
      </c>
      <c r="T332" s="177"/>
      <c r="U332" s="177"/>
      <c r="V332" s="177"/>
      <c r="W332" s="177"/>
      <c r="X332" s="178"/>
    </row>
    <row r="333" spans="1:24">
      <c r="A333" s="173">
        <v>291</v>
      </c>
      <c r="B333" s="177" t="s">
        <v>422</v>
      </c>
      <c r="C333" s="177" t="s">
        <v>423</v>
      </c>
      <c r="D333" s="157" t="s">
        <v>20</v>
      </c>
      <c r="E333" s="177" t="s">
        <v>3030</v>
      </c>
      <c r="F333" s="177" t="s">
        <v>2586</v>
      </c>
      <c r="G333" s="177">
        <v>1997</v>
      </c>
      <c r="H333" s="161">
        <v>46.510711999999998</v>
      </c>
      <c r="I333" s="161">
        <v>-63.416813599999998</v>
      </c>
      <c r="J333" s="177" t="s">
        <v>49</v>
      </c>
      <c r="K333" s="177" t="s">
        <v>1577</v>
      </c>
      <c r="L333" s="177" t="s">
        <v>3069</v>
      </c>
      <c r="M333" s="177">
        <v>37112</v>
      </c>
      <c r="N333" s="174" t="s">
        <v>29</v>
      </c>
      <c r="O333" s="177" t="s">
        <v>1577</v>
      </c>
      <c r="P333" s="177"/>
      <c r="Q333" s="177"/>
      <c r="R333" s="177"/>
      <c r="S333" s="177" t="s">
        <v>1714</v>
      </c>
      <c r="T333" s="177"/>
      <c r="U333" s="177"/>
      <c r="V333" s="177"/>
      <c r="W333" s="177"/>
      <c r="X333" s="178"/>
    </row>
    <row r="334" spans="1:24">
      <c r="A334" s="173">
        <v>292</v>
      </c>
      <c r="B334" s="177" t="s">
        <v>422</v>
      </c>
      <c r="C334" s="177" t="s">
        <v>423</v>
      </c>
      <c r="D334" s="157" t="s">
        <v>20</v>
      </c>
      <c r="E334" s="177" t="s">
        <v>3030</v>
      </c>
      <c r="F334" s="177" t="s">
        <v>2586</v>
      </c>
      <c r="G334" s="177">
        <v>1997</v>
      </c>
      <c r="H334" s="161">
        <v>46.510711999999998</v>
      </c>
      <c r="I334" s="161">
        <v>-63.416813599999998</v>
      </c>
      <c r="J334" s="177" t="s">
        <v>49</v>
      </c>
      <c r="K334" s="177" t="s">
        <v>1577</v>
      </c>
      <c r="L334" s="177" t="s">
        <v>3070</v>
      </c>
      <c r="M334" s="177">
        <v>37113</v>
      </c>
      <c r="N334" s="174" t="s">
        <v>29</v>
      </c>
      <c r="O334" s="177" t="s">
        <v>1577</v>
      </c>
      <c r="P334" s="177"/>
      <c r="Q334" s="177"/>
      <c r="R334" s="177"/>
      <c r="S334" s="177" t="s">
        <v>1714</v>
      </c>
      <c r="T334" s="177"/>
      <c r="U334" s="177"/>
      <c r="V334" s="177"/>
      <c r="W334" s="177"/>
      <c r="X334" s="178"/>
    </row>
    <row r="335" spans="1:24">
      <c r="A335" s="173">
        <v>293</v>
      </c>
      <c r="B335" s="177" t="s">
        <v>422</v>
      </c>
      <c r="C335" s="177" t="s">
        <v>423</v>
      </c>
      <c r="D335" s="157" t="s">
        <v>20</v>
      </c>
      <c r="E335" s="177" t="s">
        <v>3030</v>
      </c>
      <c r="F335" s="177" t="s">
        <v>2586</v>
      </c>
      <c r="G335" s="177">
        <v>1997</v>
      </c>
      <c r="H335" s="161">
        <v>46.510711999999998</v>
      </c>
      <c r="I335" s="161">
        <v>-63.416813599999998</v>
      </c>
      <c r="J335" s="177" t="s">
        <v>49</v>
      </c>
      <c r="K335" s="177" t="s">
        <v>1577</v>
      </c>
      <c r="L335" s="177" t="s">
        <v>3071</v>
      </c>
      <c r="M335" s="177">
        <v>37114</v>
      </c>
      <c r="N335" s="174" t="s">
        <v>29</v>
      </c>
      <c r="O335" s="177" t="s">
        <v>1577</v>
      </c>
      <c r="P335" s="177"/>
      <c r="Q335" s="177"/>
      <c r="R335" s="177"/>
      <c r="S335" s="177" t="s">
        <v>1714</v>
      </c>
      <c r="T335" s="177"/>
      <c r="U335" s="177"/>
      <c r="V335" s="177"/>
      <c r="W335" s="177"/>
      <c r="X335" s="178"/>
    </row>
    <row r="336" spans="1:24">
      <c r="A336" s="173">
        <v>294</v>
      </c>
      <c r="B336" s="177" t="s">
        <v>422</v>
      </c>
      <c r="C336" s="177" t="s">
        <v>423</v>
      </c>
      <c r="D336" s="157" t="s">
        <v>20</v>
      </c>
      <c r="E336" s="177" t="s">
        <v>3030</v>
      </c>
      <c r="F336" s="177" t="s">
        <v>2586</v>
      </c>
      <c r="G336" s="177">
        <v>1997</v>
      </c>
      <c r="H336" s="161">
        <v>46.510711999999998</v>
      </c>
      <c r="I336" s="161">
        <v>-63.416813599999998</v>
      </c>
      <c r="J336" s="177" t="s">
        <v>49</v>
      </c>
      <c r="K336" s="177" t="s">
        <v>1577</v>
      </c>
      <c r="L336" s="177" t="s">
        <v>3072</v>
      </c>
      <c r="M336" s="177">
        <v>37115</v>
      </c>
      <c r="N336" s="174" t="s">
        <v>29</v>
      </c>
      <c r="O336" s="177" t="s">
        <v>1577</v>
      </c>
      <c r="P336" s="177"/>
      <c r="Q336" s="177"/>
      <c r="R336" s="177"/>
      <c r="S336" s="177" t="s">
        <v>1714</v>
      </c>
      <c r="T336" s="177"/>
      <c r="U336" s="177"/>
      <c r="V336" s="177"/>
      <c r="W336" s="177"/>
      <c r="X336" s="178"/>
    </row>
    <row r="337" spans="1:24">
      <c r="A337" s="173">
        <v>295</v>
      </c>
      <c r="B337" s="177" t="s">
        <v>422</v>
      </c>
      <c r="C337" s="177" t="s">
        <v>423</v>
      </c>
      <c r="D337" s="157" t="s">
        <v>20</v>
      </c>
      <c r="E337" s="177" t="s">
        <v>3030</v>
      </c>
      <c r="F337" s="177" t="s">
        <v>2586</v>
      </c>
      <c r="G337" s="177">
        <v>1997</v>
      </c>
      <c r="H337" s="161">
        <v>46.510711999999998</v>
      </c>
      <c r="I337" s="161">
        <v>-63.416813599999998</v>
      </c>
      <c r="J337" s="177" t="s">
        <v>49</v>
      </c>
      <c r="K337" s="177" t="s">
        <v>1577</v>
      </c>
      <c r="L337" s="177" t="s">
        <v>3073</v>
      </c>
      <c r="M337" s="177">
        <v>37122</v>
      </c>
      <c r="N337" s="174" t="s">
        <v>29</v>
      </c>
      <c r="O337" s="177" t="s">
        <v>1577</v>
      </c>
      <c r="P337" s="177"/>
      <c r="Q337" s="177"/>
      <c r="R337" s="177"/>
      <c r="S337" s="177" t="s">
        <v>1714</v>
      </c>
      <c r="T337" s="177"/>
      <c r="U337" s="177"/>
      <c r="V337" s="177"/>
      <c r="W337" s="177"/>
      <c r="X337" s="178"/>
    </row>
    <row r="338" spans="1:24">
      <c r="A338" s="173">
        <v>296</v>
      </c>
      <c r="B338" s="177" t="s">
        <v>422</v>
      </c>
      <c r="C338" s="177" t="s">
        <v>423</v>
      </c>
      <c r="D338" s="157" t="s">
        <v>20</v>
      </c>
      <c r="E338" s="177" t="s">
        <v>3030</v>
      </c>
      <c r="F338" s="177" t="s">
        <v>2586</v>
      </c>
      <c r="G338" s="177">
        <v>1998</v>
      </c>
      <c r="H338" s="161">
        <v>46.510711999999998</v>
      </c>
      <c r="I338" s="161">
        <v>-63.416813599999998</v>
      </c>
      <c r="J338" s="177" t="s">
        <v>49</v>
      </c>
      <c r="K338" s="177" t="s">
        <v>1577</v>
      </c>
      <c r="L338" s="177" t="s">
        <v>3074</v>
      </c>
      <c r="M338" s="177">
        <v>37124</v>
      </c>
      <c r="N338" s="174" t="s">
        <v>29</v>
      </c>
      <c r="O338" s="177" t="s">
        <v>1577</v>
      </c>
      <c r="P338" s="177"/>
      <c r="Q338" s="177"/>
      <c r="R338" s="177"/>
      <c r="S338" s="177" t="s">
        <v>1714</v>
      </c>
      <c r="T338" s="177"/>
      <c r="U338" s="177"/>
      <c r="V338" s="177"/>
      <c r="W338" s="177"/>
      <c r="X338" s="178"/>
    </row>
    <row r="339" spans="1:24">
      <c r="A339" s="173">
        <v>297</v>
      </c>
      <c r="B339" s="177" t="s">
        <v>422</v>
      </c>
      <c r="C339" s="177" t="s">
        <v>423</v>
      </c>
      <c r="D339" s="157" t="s">
        <v>20</v>
      </c>
      <c r="E339" s="177" t="s">
        <v>3030</v>
      </c>
      <c r="F339" s="177" t="s">
        <v>2586</v>
      </c>
      <c r="G339" s="177">
        <v>1998</v>
      </c>
      <c r="H339" s="161">
        <v>46.510711999999998</v>
      </c>
      <c r="I339" s="161">
        <v>-63.416813599999998</v>
      </c>
      <c r="J339" s="177" t="s">
        <v>49</v>
      </c>
      <c r="K339" s="177" t="s">
        <v>1577</v>
      </c>
      <c r="L339" s="177" t="s">
        <v>3075</v>
      </c>
      <c r="M339" s="177">
        <v>37125</v>
      </c>
      <c r="N339" s="174" t="s">
        <v>29</v>
      </c>
      <c r="O339" s="177" t="s">
        <v>1577</v>
      </c>
      <c r="P339" s="177"/>
      <c r="Q339" s="177"/>
      <c r="R339" s="177"/>
      <c r="S339" s="177" t="s">
        <v>1714</v>
      </c>
      <c r="T339" s="177"/>
      <c r="U339" s="177"/>
      <c r="V339" s="177"/>
      <c r="W339" s="177"/>
      <c r="X339" s="178"/>
    </row>
    <row r="340" spans="1:24">
      <c r="A340" s="173">
        <v>298</v>
      </c>
      <c r="B340" s="177" t="s">
        <v>422</v>
      </c>
      <c r="C340" s="177" t="s">
        <v>423</v>
      </c>
      <c r="D340" s="157" t="s">
        <v>20</v>
      </c>
      <c r="E340" s="177" t="s">
        <v>3030</v>
      </c>
      <c r="F340" s="177" t="s">
        <v>2586</v>
      </c>
      <c r="G340" s="177">
        <v>1998</v>
      </c>
      <c r="H340" s="161">
        <v>46.510711999999998</v>
      </c>
      <c r="I340" s="161">
        <v>-63.416813599999998</v>
      </c>
      <c r="J340" s="177" t="s">
        <v>49</v>
      </c>
      <c r="K340" s="177" t="s">
        <v>1577</v>
      </c>
      <c r="L340" s="177" t="s">
        <v>3076</v>
      </c>
      <c r="M340" s="177">
        <v>37126</v>
      </c>
      <c r="N340" s="174" t="s">
        <v>29</v>
      </c>
      <c r="O340" s="177" t="s">
        <v>1577</v>
      </c>
      <c r="P340" s="177"/>
      <c r="Q340" s="177"/>
      <c r="R340" s="177"/>
      <c r="S340" s="177" t="s">
        <v>1714</v>
      </c>
      <c r="T340" s="177"/>
      <c r="U340" s="177"/>
      <c r="V340" s="177"/>
      <c r="W340" s="177"/>
      <c r="X340" s="178"/>
    </row>
    <row r="341" spans="1:24">
      <c r="A341" s="173">
        <v>299</v>
      </c>
      <c r="B341" s="177" t="s">
        <v>422</v>
      </c>
      <c r="C341" s="177" t="s">
        <v>423</v>
      </c>
      <c r="D341" s="157" t="s">
        <v>20</v>
      </c>
      <c r="E341" s="177" t="s">
        <v>3030</v>
      </c>
      <c r="F341" s="177" t="s">
        <v>2586</v>
      </c>
      <c r="G341" s="177">
        <v>1998</v>
      </c>
      <c r="H341" s="161">
        <v>46.510711999999998</v>
      </c>
      <c r="I341" s="161">
        <v>-63.416813599999998</v>
      </c>
      <c r="J341" s="177" t="s">
        <v>49</v>
      </c>
      <c r="K341" s="177" t="s">
        <v>1577</v>
      </c>
      <c r="L341" s="177" t="s">
        <v>3077</v>
      </c>
      <c r="M341" s="177">
        <v>37131</v>
      </c>
      <c r="N341" s="174" t="s">
        <v>29</v>
      </c>
      <c r="O341" s="177" t="s">
        <v>1577</v>
      </c>
      <c r="P341" s="177"/>
      <c r="Q341" s="177"/>
      <c r="R341" s="177"/>
      <c r="S341" s="177" t="s">
        <v>1714</v>
      </c>
      <c r="T341" s="177"/>
      <c r="U341" s="177"/>
      <c r="V341" s="177"/>
      <c r="W341" s="177"/>
      <c r="X341" s="178"/>
    </row>
    <row r="342" spans="1:24">
      <c r="A342" s="173">
        <v>300</v>
      </c>
      <c r="B342" s="177" t="s">
        <v>422</v>
      </c>
      <c r="C342" s="177" t="s">
        <v>423</v>
      </c>
      <c r="D342" s="157" t="s">
        <v>20</v>
      </c>
      <c r="E342" s="177" t="s">
        <v>3030</v>
      </c>
      <c r="F342" s="177" t="s">
        <v>2586</v>
      </c>
      <c r="G342" s="177">
        <v>1998</v>
      </c>
      <c r="H342" s="161">
        <v>46.510711999999998</v>
      </c>
      <c r="I342" s="161">
        <v>-63.416813599999998</v>
      </c>
      <c r="J342" s="177" t="s">
        <v>49</v>
      </c>
      <c r="K342" s="177" t="s">
        <v>1577</v>
      </c>
      <c r="L342" s="177" t="s">
        <v>3078</v>
      </c>
      <c r="M342" s="177">
        <v>37132</v>
      </c>
      <c r="N342" s="174" t="s">
        <v>29</v>
      </c>
      <c r="O342" s="177" t="s">
        <v>1577</v>
      </c>
      <c r="P342" s="177"/>
      <c r="Q342" s="177"/>
      <c r="R342" s="177"/>
      <c r="S342" s="177" t="s">
        <v>1714</v>
      </c>
      <c r="T342" s="177"/>
      <c r="U342" s="177"/>
      <c r="V342" s="177"/>
      <c r="W342" s="177"/>
      <c r="X342" s="178"/>
    </row>
    <row r="343" spans="1:24">
      <c r="A343" s="173">
        <v>301</v>
      </c>
      <c r="B343" s="177" t="s">
        <v>422</v>
      </c>
      <c r="C343" s="177" t="s">
        <v>423</v>
      </c>
      <c r="D343" s="157" t="s">
        <v>20</v>
      </c>
      <c r="E343" s="177" t="s">
        <v>3030</v>
      </c>
      <c r="F343" s="177" t="s">
        <v>2586</v>
      </c>
      <c r="G343" s="177">
        <v>1998</v>
      </c>
      <c r="H343" s="161">
        <v>46.510711999999998</v>
      </c>
      <c r="I343" s="161">
        <v>-63.416813599999998</v>
      </c>
      <c r="J343" s="177" t="s">
        <v>49</v>
      </c>
      <c r="K343" s="177" t="s">
        <v>1577</v>
      </c>
      <c r="L343" s="177" t="s">
        <v>3079</v>
      </c>
      <c r="M343" s="177">
        <v>37133</v>
      </c>
      <c r="N343" s="174" t="s">
        <v>29</v>
      </c>
      <c r="O343" s="177" t="s">
        <v>1577</v>
      </c>
      <c r="P343" s="177"/>
      <c r="Q343" s="177"/>
      <c r="R343" s="177"/>
      <c r="S343" s="177" t="s">
        <v>1714</v>
      </c>
      <c r="T343" s="177"/>
      <c r="U343" s="177"/>
      <c r="V343" s="177"/>
      <c r="W343" s="177"/>
      <c r="X343" s="178"/>
    </row>
    <row r="344" spans="1:24">
      <c r="A344" s="173">
        <v>398</v>
      </c>
      <c r="B344" s="177" t="s">
        <v>422</v>
      </c>
      <c r="C344" s="177" t="s">
        <v>423</v>
      </c>
      <c r="D344" s="157" t="s">
        <v>20</v>
      </c>
      <c r="E344" s="177" t="s">
        <v>3030</v>
      </c>
      <c r="F344" s="177" t="s">
        <v>2586</v>
      </c>
      <c r="G344" s="181"/>
      <c r="H344" s="161">
        <v>46.510711999999998</v>
      </c>
      <c r="I344" s="161">
        <v>-63.416813599999998</v>
      </c>
      <c r="J344" s="177" t="s">
        <v>49</v>
      </c>
      <c r="K344" s="177" t="s">
        <v>1577</v>
      </c>
      <c r="L344" s="177" t="s">
        <v>3080</v>
      </c>
      <c r="M344" s="177">
        <v>37467</v>
      </c>
      <c r="N344" s="177" t="s">
        <v>39</v>
      </c>
      <c r="O344" s="177" t="s">
        <v>1577</v>
      </c>
      <c r="P344" s="177"/>
      <c r="Q344" s="177"/>
      <c r="R344" s="177"/>
      <c r="S344" s="177" t="s">
        <v>1714</v>
      </c>
      <c r="T344" s="177"/>
      <c r="U344" s="177"/>
      <c r="V344" s="177"/>
      <c r="W344" s="177"/>
      <c r="X344" s="178"/>
    </row>
    <row r="345" spans="1:24">
      <c r="A345" s="173">
        <v>399</v>
      </c>
      <c r="B345" s="177" t="s">
        <v>422</v>
      </c>
      <c r="C345" s="177" t="s">
        <v>423</v>
      </c>
      <c r="D345" s="157" t="s">
        <v>20</v>
      </c>
      <c r="E345" s="182" t="s">
        <v>3030</v>
      </c>
      <c r="F345" s="177" t="s">
        <v>2586</v>
      </c>
      <c r="G345" s="182"/>
      <c r="H345" s="161">
        <v>46.510711999999998</v>
      </c>
      <c r="I345" s="161">
        <v>-63.416813599999998</v>
      </c>
      <c r="J345" s="177" t="s">
        <v>49</v>
      </c>
      <c r="K345" s="177" t="s">
        <v>1577</v>
      </c>
      <c r="L345" s="177" t="s">
        <v>3081</v>
      </c>
      <c r="M345" s="177">
        <v>37468</v>
      </c>
      <c r="N345" s="177" t="s">
        <v>39</v>
      </c>
      <c r="O345" s="177" t="s">
        <v>1577</v>
      </c>
      <c r="P345" s="177"/>
      <c r="Q345" s="177"/>
      <c r="R345" s="177"/>
      <c r="S345" s="177" t="s">
        <v>1714</v>
      </c>
      <c r="T345" s="177"/>
      <c r="U345" s="177"/>
      <c r="V345" s="177"/>
      <c r="W345" s="177"/>
      <c r="X345" s="178"/>
    </row>
    <row r="346" spans="1:24">
      <c r="A346" s="173">
        <v>400</v>
      </c>
      <c r="B346" s="177" t="s">
        <v>422</v>
      </c>
      <c r="C346" s="177" t="s">
        <v>423</v>
      </c>
      <c r="D346" s="157" t="s">
        <v>20</v>
      </c>
      <c r="E346" s="182" t="s">
        <v>3030</v>
      </c>
      <c r="F346" s="177" t="s">
        <v>2586</v>
      </c>
      <c r="G346" s="182"/>
      <c r="H346" s="161">
        <v>46.510711999999998</v>
      </c>
      <c r="I346" s="161">
        <v>-63.416813599999998</v>
      </c>
      <c r="J346" s="177" t="s">
        <v>49</v>
      </c>
      <c r="K346" s="177" t="s">
        <v>1577</v>
      </c>
      <c r="L346" s="177" t="s">
        <v>3082</v>
      </c>
      <c r="M346" s="177">
        <v>37469</v>
      </c>
      <c r="N346" s="177" t="s">
        <v>39</v>
      </c>
      <c r="O346" s="177" t="s">
        <v>1577</v>
      </c>
      <c r="P346" s="177"/>
      <c r="Q346" s="177"/>
      <c r="R346" s="177"/>
      <c r="S346" s="177" t="s">
        <v>1714</v>
      </c>
      <c r="T346" s="177"/>
      <c r="U346" s="177"/>
      <c r="V346" s="177"/>
      <c r="W346" s="177"/>
      <c r="X346" s="178"/>
    </row>
    <row r="347" spans="1:24">
      <c r="A347" s="173">
        <v>401</v>
      </c>
      <c r="B347" s="177" t="s">
        <v>422</v>
      </c>
      <c r="C347" s="177" t="s">
        <v>423</v>
      </c>
      <c r="D347" s="157" t="s">
        <v>20</v>
      </c>
      <c r="E347" s="182" t="s">
        <v>3030</v>
      </c>
      <c r="F347" s="177" t="s">
        <v>2586</v>
      </c>
      <c r="G347" s="182"/>
      <c r="H347" s="161">
        <v>46.510711999999998</v>
      </c>
      <c r="I347" s="161">
        <v>-63.416813599999998</v>
      </c>
      <c r="J347" s="177" t="s">
        <v>49</v>
      </c>
      <c r="K347" s="177" t="s">
        <v>1577</v>
      </c>
      <c r="L347" s="177" t="s">
        <v>3083</v>
      </c>
      <c r="M347" s="177">
        <v>37470</v>
      </c>
      <c r="N347" s="177" t="s">
        <v>39</v>
      </c>
      <c r="O347" s="177" t="s">
        <v>1577</v>
      </c>
      <c r="P347" s="177"/>
      <c r="Q347" s="177"/>
      <c r="R347" s="177"/>
      <c r="S347" s="177" t="s">
        <v>1714</v>
      </c>
      <c r="T347" s="177"/>
      <c r="U347" s="177"/>
      <c r="V347" s="177"/>
      <c r="W347" s="177"/>
      <c r="X347" s="178"/>
    </row>
    <row r="348" spans="1:24">
      <c r="A348" s="173">
        <v>402</v>
      </c>
      <c r="B348" s="177" t="s">
        <v>422</v>
      </c>
      <c r="C348" s="177" t="s">
        <v>423</v>
      </c>
      <c r="D348" s="157" t="s">
        <v>20</v>
      </c>
      <c r="E348" s="182" t="s">
        <v>3030</v>
      </c>
      <c r="F348" s="177" t="s">
        <v>2586</v>
      </c>
      <c r="G348" s="182"/>
      <c r="H348" s="161">
        <v>46.510711999999998</v>
      </c>
      <c r="I348" s="161">
        <v>-63.416813599999998</v>
      </c>
      <c r="J348" s="177" t="s">
        <v>49</v>
      </c>
      <c r="K348" s="177" t="s">
        <v>1577</v>
      </c>
      <c r="L348" s="177">
        <v>37471</v>
      </c>
      <c r="M348" s="177">
        <v>37471</v>
      </c>
      <c r="N348" s="177" t="s">
        <v>39</v>
      </c>
      <c r="O348" s="177" t="s">
        <v>1577</v>
      </c>
      <c r="P348" s="177"/>
      <c r="Q348" s="177"/>
      <c r="R348" s="177"/>
      <c r="S348" s="177" t="s">
        <v>1714</v>
      </c>
      <c r="T348" s="177"/>
      <c r="U348" s="177"/>
      <c r="V348" s="177"/>
      <c r="W348" s="177"/>
      <c r="X348" s="178"/>
    </row>
    <row r="349" spans="1:24">
      <c r="A349" s="173">
        <v>403</v>
      </c>
      <c r="B349" s="177" t="s">
        <v>422</v>
      </c>
      <c r="C349" s="177" t="s">
        <v>423</v>
      </c>
      <c r="D349" s="157" t="s">
        <v>20</v>
      </c>
      <c r="E349" s="177" t="s">
        <v>3030</v>
      </c>
      <c r="F349" s="177" t="s">
        <v>2586</v>
      </c>
      <c r="G349" s="177">
        <v>1994</v>
      </c>
      <c r="H349" s="161">
        <v>46.510711999999998</v>
      </c>
      <c r="I349" s="161">
        <v>-63.416813599999998</v>
      </c>
      <c r="J349" s="177" t="s">
        <v>49</v>
      </c>
      <c r="K349" s="177" t="s">
        <v>1577</v>
      </c>
      <c r="L349" s="177" t="s">
        <v>3084</v>
      </c>
      <c r="M349" s="177">
        <v>37099</v>
      </c>
      <c r="N349" s="177" t="s">
        <v>39</v>
      </c>
      <c r="O349" s="177" t="s">
        <v>1577</v>
      </c>
      <c r="P349" s="177"/>
      <c r="Q349" s="177"/>
      <c r="R349" s="177"/>
      <c r="S349" s="177" t="s">
        <v>1714</v>
      </c>
      <c r="T349" s="177"/>
      <c r="U349" s="177"/>
      <c r="V349" s="177"/>
      <c r="W349" s="177"/>
      <c r="X349" s="178"/>
    </row>
    <row r="350" spans="1:24">
      <c r="A350" s="173">
        <v>404</v>
      </c>
      <c r="B350" s="177" t="s">
        <v>422</v>
      </c>
      <c r="C350" s="177" t="s">
        <v>423</v>
      </c>
      <c r="D350" s="157" t="s">
        <v>20</v>
      </c>
      <c r="E350" s="177" t="s">
        <v>3030</v>
      </c>
      <c r="F350" s="177" t="s">
        <v>2586</v>
      </c>
      <c r="G350" s="177">
        <v>1997</v>
      </c>
      <c r="H350" s="161">
        <v>46.510711999999998</v>
      </c>
      <c r="I350" s="161">
        <v>-63.416813599999998</v>
      </c>
      <c r="J350" s="177" t="s">
        <v>49</v>
      </c>
      <c r="K350" s="177" t="s">
        <v>1577</v>
      </c>
      <c r="L350" s="177" t="s">
        <v>3085</v>
      </c>
      <c r="M350" s="177">
        <v>37121</v>
      </c>
      <c r="N350" s="177" t="s">
        <v>39</v>
      </c>
      <c r="O350" s="177" t="s">
        <v>1577</v>
      </c>
      <c r="P350" s="177"/>
      <c r="Q350" s="177"/>
      <c r="R350" s="177"/>
      <c r="S350" s="177" t="s">
        <v>1714</v>
      </c>
      <c r="T350" s="177"/>
      <c r="U350" s="177"/>
      <c r="V350" s="177"/>
      <c r="W350" s="177"/>
      <c r="X350" s="178"/>
    </row>
    <row r="351" spans="1:24">
      <c r="A351" s="173">
        <v>405</v>
      </c>
      <c r="B351" s="177" t="s">
        <v>422</v>
      </c>
      <c r="C351" s="177" t="s">
        <v>423</v>
      </c>
      <c r="D351" s="157" t="s">
        <v>20</v>
      </c>
      <c r="E351" s="177" t="s">
        <v>3030</v>
      </c>
      <c r="F351" s="177" t="s">
        <v>2586</v>
      </c>
      <c r="G351" s="177">
        <v>1998</v>
      </c>
      <c r="H351" s="161">
        <v>46.510711999999998</v>
      </c>
      <c r="I351" s="161">
        <v>-63.416813599999998</v>
      </c>
      <c r="J351" s="177" t="s">
        <v>49</v>
      </c>
      <c r="K351" s="177" t="s">
        <v>1577</v>
      </c>
      <c r="L351" s="177" t="s">
        <v>3086</v>
      </c>
      <c r="M351" s="177">
        <v>37123</v>
      </c>
      <c r="N351" s="177" t="s">
        <v>39</v>
      </c>
      <c r="O351" s="177" t="s">
        <v>1577</v>
      </c>
      <c r="P351" s="177"/>
      <c r="Q351" s="177"/>
      <c r="R351" s="177"/>
      <c r="S351" s="177" t="s">
        <v>1714</v>
      </c>
      <c r="T351" s="177"/>
      <c r="U351" s="177"/>
      <c r="V351" s="177"/>
      <c r="W351" s="177"/>
      <c r="X351" s="178"/>
    </row>
    <row r="352" spans="1:24">
      <c r="A352" s="173">
        <v>406</v>
      </c>
      <c r="B352" s="177" t="s">
        <v>422</v>
      </c>
      <c r="C352" s="177" t="s">
        <v>423</v>
      </c>
      <c r="D352" s="157" t="s">
        <v>20</v>
      </c>
      <c r="E352" s="177" t="s">
        <v>3030</v>
      </c>
      <c r="F352" s="177" t="s">
        <v>2586</v>
      </c>
      <c r="G352" s="177">
        <v>1998</v>
      </c>
      <c r="H352" s="161">
        <v>46.510711999999998</v>
      </c>
      <c r="I352" s="161">
        <v>-63.416813599999998</v>
      </c>
      <c r="J352" s="177" t="s">
        <v>49</v>
      </c>
      <c r="K352" s="177" t="s">
        <v>1577</v>
      </c>
      <c r="L352" s="177" t="s">
        <v>3087</v>
      </c>
      <c r="M352" s="177">
        <v>37127</v>
      </c>
      <c r="N352" s="177" t="s">
        <v>39</v>
      </c>
      <c r="O352" s="177" t="s">
        <v>1577</v>
      </c>
      <c r="P352" s="177"/>
      <c r="Q352" s="177"/>
      <c r="R352" s="177"/>
      <c r="S352" s="177" t="s">
        <v>1714</v>
      </c>
      <c r="T352" s="177"/>
      <c r="U352" s="177"/>
      <c r="V352" s="177"/>
      <c r="W352" s="177"/>
      <c r="X352" s="178"/>
    </row>
    <row r="353" spans="1:24">
      <c r="A353" s="173">
        <v>303</v>
      </c>
      <c r="B353" s="177" t="s">
        <v>422</v>
      </c>
      <c r="C353" s="177" t="s">
        <v>423</v>
      </c>
      <c r="D353" s="157" t="s">
        <v>20</v>
      </c>
      <c r="E353" s="177" t="s">
        <v>3088</v>
      </c>
      <c r="F353" s="177" t="s">
        <v>2586</v>
      </c>
      <c r="G353" s="177">
        <v>2004</v>
      </c>
      <c r="H353" s="161">
        <v>52.355953300000003</v>
      </c>
      <c r="I353" s="161">
        <v>-110.26079129999999</v>
      </c>
      <c r="J353" s="177" t="s">
        <v>49</v>
      </c>
      <c r="K353" s="177" t="s">
        <v>1577</v>
      </c>
      <c r="L353" s="177" t="s">
        <v>3089</v>
      </c>
      <c r="M353" s="177">
        <v>37135</v>
      </c>
      <c r="N353" s="174" t="s">
        <v>29</v>
      </c>
      <c r="O353" s="177" t="s">
        <v>1577</v>
      </c>
      <c r="P353" s="177"/>
      <c r="Q353" s="177"/>
      <c r="R353" s="177"/>
      <c r="S353" s="177" t="s">
        <v>1714</v>
      </c>
      <c r="T353" s="177"/>
      <c r="U353" s="177"/>
      <c r="V353" s="177"/>
      <c r="W353" s="177"/>
      <c r="X353" s="178"/>
    </row>
    <row r="354" spans="1:24">
      <c r="A354" s="173">
        <v>304</v>
      </c>
      <c r="B354" s="177" t="s">
        <v>422</v>
      </c>
      <c r="C354" s="177" t="s">
        <v>423</v>
      </c>
      <c r="D354" s="157" t="s">
        <v>20</v>
      </c>
      <c r="E354" s="182" t="s">
        <v>3090</v>
      </c>
      <c r="F354" s="177" t="s">
        <v>2586</v>
      </c>
      <c r="G354" s="177">
        <v>2003</v>
      </c>
      <c r="H354" s="161">
        <v>46.813878299999999</v>
      </c>
      <c r="I354" s="161">
        <v>-71.207980899999995</v>
      </c>
      <c r="J354" s="177" t="s">
        <v>49</v>
      </c>
      <c r="K354" s="177" t="s">
        <v>1577</v>
      </c>
      <c r="L354" s="177">
        <v>37136</v>
      </c>
      <c r="M354" s="177">
        <v>37136</v>
      </c>
      <c r="N354" s="174" t="s">
        <v>29</v>
      </c>
      <c r="O354" s="177" t="s">
        <v>1577</v>
      </c>
      <c r="P354" s="177"/>
      <c r="Q354" s="177"/>
      <c r="R354" s="177"/>
      <c r="S354" s="177" t="s">
        <v>1714</v>
      </c>
      <c r="T354" s="177"/>
      <c r="U354" s="177"/>
      <c r="V354" s="177"/>
      <c r="W354" s="177"/>
      <c r="X354" s="178"/>
    </row>
    <row r="355" spans="1:24">
      <c r="A355" s="173">
        <v>305</v>
      </c>
      <c r="B355" s="177" t="s">
        <v>422</v>
      </c>
      <c r="C355" s="177" t="s">
        <v>423</v>
      </c>
      <c r="D355" s="157" t="s">
        <v>20</v>
      </c>
      <c r="E355" s="182" t="s">
        <v>3090</v>
      </c>
      <c r="F355" s="177" t="s">
        <v>2586</v>
      </c>
      <c r="G355" s="177">
        <v>2003</v>
      </c>
      <c r="H355" s="161">
        <v>46.813878299999999</v>
      </c>
      <c r="I355" s="161">
        <v>-71.207980899999995</v>
      </c>
      <c r="J355" s="177" t="s">
        <v>49</v>
      </c>
      <c r="K355" s="177" t="s">
        <v>1577</v>
      </c>
      <c r="L355" s="177" t="s">
        <v>3091</v>
      </c>
      <c r="M355" s="177">
        <v>37137</v>
      </c>
      <c r="N355" s="174" t="s">
        <v>29</v>
      </c>
      <c r="O355" s="177" t="s">
        <v>1577</v>
      </c>
      <c r="P355" s="177"/>
      <c r="Q355" s="177"/>
      <c r="R355" s="177"/>
      <c r="S355" s="177" t="s">
        <v>1714</v>
      </c>
      <c r="T355" s="177"/>
      <c r="U355" s="177"/>
      <c r="V355" s="177"/>
      <c r="W355" s="177"/>
      <c r="X355" s="178"/>
    </row>
    <row r="356" spans="1:24">
      <c r="A356" s="173">
        <v>306</v>
      </c>
      <c r="B356" s="177" t="s">
        <v>422</v>
      </c>
      <c r="C356" s="177" t="s">
        <v>423</v>
      </c>
      <c r="D356" s="157" t="s">
        <v>20</v>
      </c>
      <c r="E356" s="177" t="s">
        <v>3090</v>
      </c>
      <c r="F356" s="177" t="s">
        <v>2586</v>
      </c>
      <c r="G356" s="177">
        <v>2006</v>
      </c>
      <c r="H356" s="161">
        <v>46.813878299999999</v>
      </c>
      <c r="I356" s="161">
        <v>-71.207980899999995</v>
      </c>
      <c r="J356" s="177" t="s">
        <v>49</v>
      </c>
      <c r="K356" s="177" t="s">
        <v>1577</v>
      </c>
      <c r="L356" s="177" t="s">
        <v>3092</v>
      </c>
      <c r="M356" s="177">
        <v>37138</v>
      </c>
      <c r="N356" s="174" t="s">
        <v>29</v>
      </c>
      <c r="O356" s="177" t="s">
        <v>1577</v>
      </c>
      <c r="P356" s="177"/>
      <c r="Q356" s="177"/>
      <c r="R356" s="177"/>
      <c r="S356" s="177" t="s">
        <v>1714</v>
      </c>
      <c r="T356" s="177"/>
      <c r="U356" s="177"/>
      <c r="V356" s="177"/>
      <c r="W356" s="177"/>
      <c r="X356" s="178"/>
    </row>
    <row r="357" spans="1:24">
      <c r="A357" s="173">
        <v>307</v>
      </c>
      <c r="B357" s="177" t="s">
        <v>422</v>
      </c>
      <c r="C357" s="177" t="s">
        <v>423</v>
      </c>
      <c r="D357" s="157" t="s">
        <v>20</v>
      </c>
      <c r="E357" s="177" t="s">
        <v>3090</v>
      </c>
      <c r="F357" s="177" t="s">
        <v>2586</v>
      </c>
      <c r="G357" s="177">
        <v>2006</v>
      </c>
      <c r="H357" s="161">
        <v>46.813878299999999</v>
      </c>
      <c r="I357" s="161">
        <v>-71.207980899999995</v>
      </c>
      <c r="J357" s="177" t="s">
        <v>49</v>
      </c>
      <c r="K357" s="177" t="s">
        <v>1577</v>
      </c>
      <c r="L357" s="177" t="s">
        <v>3093</v>
      </c>
      <c r="M357" s="177">
        <v>37473</v>
      </c>
      <c r="N357" s="174" t="s">
        <v>29</v>
      </c>
      <c r="O357" s="177" t="s">
        <v>1577</v>
      </c>
      <c r="P357" s="177"/>
      <c r="Q357" s="177"/>
      <c r="R357" s="177"/>
      <c r="S357" s="177" t="s">
        <v>1714</v>
      </c>
      <c r="T357" s="177"/>
      <c r="U357" s="177"/>
      <c r="V357" s="177"/>
      <c r="W357" s="177"/>
      <c r="X357" s="178"/>
    </row>
    <row r="358" spans="1:24">
      <c r="A358" s="173">
        <v>308</v>
      </c>
      <c r="B358" s="177" t="s">
        <v>422</v>
      </c>
      <c r="C358" s="177" t="s">
        <v>423</v>
      </c>
      <c r="D358" s="157" t="s">
        <v>20</v>
      </c>
      <c r="E358" s="177" t="s">
        <v>3090</v>
      </c>
      <c r="F358" s="177" t="s">
        <v>2586</v>
      </c>
      <c r="G358" s="177">
        <v>2006</v>
      </c>
      <c r="H358" s="161">
        <v>46.813878299999999</v>
      </c>
      <c r="I358" s="161">
        <v>-71.207980899999995</v>
      </c>
      <c r="J358" s="177" t="s">
        <v>49</v>
      </c>
      <c r="K358" s="177" t="s">
        <v>1577</v>
      </c>
      <c r="L358" s="177" t="s">
        <v>3094</v>
      </c>
      <c r="M358" s="177">
        <v>38393</v>
      </c>
      <c r="N358" s="174" t="s">
        <v>29</v>
      </c>
      <c r="O358" s="177" t="s">
        <v>1577</v>
      </c>
      <c r="P358" s="177"/>
      <c r="Q358" s="177"/>
      <c r="R358" s="177"/>
      <c r="S358" s="177" t="s">
        <v>1714</v>
      </c>
      <c r="T358" s="177"/>
      <c r="U358" s="177"/>
      <c r="V358" s="177"/>
      <c r="W358" s="177"/>
      <c r="X358" s="178"/>
    </row>
    <row r="359" spans="1:24">
      <c r="A359" s="173">
        <v>309</v>
      </c>
      <c r="B359" s="177" t="s">
        <v>422</v>
      </c>
      <c r="C359" s="177" t="s">
        <v>423</v>
      </c>
      <c r="D359" s="157" t="s">
        <v>20</v>
      </c>
      <c r="E359" s="177" t="s">
        <v>3090</v>
      </c>
      <c r="F359" s="177" t="s">
        <v>2586</v>
      </c>
      <c r="G359" s="177">
        <v>2006</v>
      </c>
      <c r="H359" s="161">
        <v>46.813878299999999</v>
      </c>
      <c r="I359" s="161">
        <v>-71.207980899999995</v>
      </c>
      <c r="J359" s="177" t="s">
        <v>49</v>
      </c>
      <c r="K359" s="177" t="s">
        <v>1577</v>
      </c>
      <c r="L359" s="177" t="s">
        <v>3095</v>
      </c>
      <c r="M359" s="177">
        <v>43897</v>
      </c>
      <c r="N359" s="174" t="s">
        <v>29</v>
      </c>
      <c r="O359" s="177" t="s">
        <v>1577</v>
      </c>
      <c r="P359" s="177"/>
      <c r="Q359" s="177"/>
      <c r="R359" s="177"/>
      <c r="S359" s="177" t="s">
        <v>1714</v>
      </c>
      <c r="T359" s="177"/>
      <c r="U359" s="177"/>
      <c r="V359" s="177"/>
      <c r="W359" s="177"/>
      <c r="X359" s="178"/>
    </row>
    <row r="360" spans="1:24">
      <c r="A360" s="173">
        <v>310</v>
      </c>
      <c r="B360" s="177" t="s">
        <v>422</v>
      </c>
      <c r="C360" s="177" t="s">
        <v>423</v>
      </c>
      <c r="D360" s="157" t="s">
        <v>20</v>
      </c>
      <c r="E360" s="182" t="s">
        <v>3090</v>
      </c>
      <c r="F360" s="177" t="s">
        <v>2586</v>
      </c>
      <c r="G360" s="182"/>
      <c r="H360" s="161">
        <v>46.813878299999999</v>
      </c>
      <c r="I360" s="161">
        <v>-71.207980899999995</v>
      </c>
      <c r="J360" s="177" t="s">
        <v>49</v>
      </c>
      <c r="K360" s="177" t="s">
        <v>1577</v>
      </c>
      <c r="L360" s="177" t="s">
        <v>3096</v>
      </c>
      <c r="M360" s="177">
        <v>44097</v>
      </c>
      <c r="N360" s="174" t="s">
        <v>29</v>
      </c>
      <c r="O360" s="177" t="s">
        <v>1577</v>
      </c>
      <c r="P360" s="177"/>
      <c r="Q360" s="177"/>
      <c r="R360" s="177"/>
      <c r="S360" s="177" t="s">
        <v>1714</v>
      </c>
      <c r="T360" s="177"/>
      <c r="U360" s="177"/>
      <c r="V360" s="177"/>
      <c r="W360" s="177"/>
      <c r="X360" s="178"/>
    </row>
    <row r="361" spans="1:24">
      <c r="A361" s="173">
        <v>311</v>
      </c>
      <c r="B361" s="177" t="s">
        <v>422</v>
      </c>
      <c r="C361" s="177" t="s">
        <v>423</v>
      </c>
      <c r="D361" s="157" t="s">
        <v>20</v>
      </c>
      <c r="E361" s="182" t="s">
        <v>3090</v>
      </c>
      <c r="F361" s="177" t="s">
        <v>2586</v>
      </c>
      <c r="G361" s="182"/>
      <c r="H361" s="161">
        <v>46.813878299999999</v>
      </c>
      <c r="I361" s="161">
        <v>-71.207980899999995</v>
      </c>
      <c r="J361" s="177" t="s">
        <v>49</v>
      </c>
      <c r="K361" s="177" t="s">
        <v>1577</v>
      </c>
      <c r="L361" s="177" t="s">
        <v>3097</v>
      </c>
      <c r="M361" s="177">
        <v>45111</v>
      </c>
      <c r="N361" s="174" t="s">
        <v>29</v>
      </c>
      <c r="O361" s="177" t="s">
        <v>1577</v>
      </c>
      <c r="P361" s="177"/>
      <c r="Q361" s="177"/>
      <c r="R361" s="177"/>
      <c r="S361" s="177" t="s">
        <v>1714</v>
      </c>
      <c r="T361" s="177"/>
      <c r="U361" s="177"/>
      <c r="V361" s="177"/>
      <c r="W361" s="177"/>
      <c r="X361" s="178"/>
    </row>
    <row r="362" spans="1:24">
      <c r="A362" s="173">
        <v>312</v>
      </c>
      <c r="B362" s="177" t="s">
        <v>422</v>
      </c>
      <c r="C362" s="177" t="s">
        <v>423</v>
      </c>
      <c r="D362" s="157" t="s">
        <v>20</v>
      </c>
      <c r="E362" s="177" t="s">
        <v>3090</v>
      </c>
      <c r="F362" s="177" t="s">
        <v>2586</v>
      </c>
      <c r="G362" s="181"/>
      <c r="H362" s="161">
        <v>46.813878299999999</v>
      </c>
      <c r="I362" s="161">
        <v>-71.207980899999995</v>
      </c>
      <c r="J362" s="177" t="s">
        <v>49</v>
      </c>
      <c r="K362" s="177" t="s">
        <v>1577</v>
      </c>
      <c r="L362" s="177" t="s">
        <v>3098</v>
      </c>
      <c r="M362" s="177">
        <v>45123</v>
      </c>
      <c r="N362" s="174" t="s">
        <v>29</v>
      </c>
      <c r="O362" s="177" t="s">
        <v>1577</v>
      </c>
      <c r="P362" s="177"/>
      <c r="Q362" s="177"/>
      <c r="R362" s="177"/>
      <c r="S362" s="177" t="s">
        <v>1714</v>
      </c>
      <c r="T362" s="177"/>
      <c r="U362" s="177"/>
      <c r="V362" s="177"/>
      <c r="W362" s="177"/>
      <c r="X362" s="178"/>
    </row>
    <row r="363" spans="1:24">
      <c r="A363" s="173">
        <v>407</v>
      </c>
      <c r="B363" s="177" t="s">
        <v>422</v>
      </c>
      <c r="C363" s="177" t="s">
        <v>423</v>
      </c>
      <c r="D363" s="157" t="s">
        <v>20</v>
      </c>
      <c r="E363" s="177" t="s">
        <v>3090</v>
      </c>
      <c r="F363" s="177" t="s">
        <v>2586</v>
      </c>
      <c r="G363" s="177">
        <v>2006</v>
      </c>
      <c r="H363" s="161">
        <v>46.813878299999999</v>
      </c>
      <c r="I363" s="161">
        <v>-71.207980899999995</v>
      </c>
      <c r="J363" s="177" t="s">
        <v>49</v>
      </c>
      <c r="K363" s="177" t="s">
        <v>1577</v>
      </c>
      <c r="L363" s="177" t="s">
        <v>3099</v>
      </c>
      <c r="M363" s="177">
        <v>37472</v>
      </c>
      <c r="N363" s="177" t="s">
        <v>39</v>
      </c>
      <c r="O363" s="177" t="s">
        <v>1577</v>
      </c>
      <c r="P363" s="177"/>
      <c r="Q363" s="177"/>
      <c r="R363" s="177"/>
      <c r="S363" s="177" t="s">
        <v>1714</v>
      </c>
      <c r="T363" s="177"/>
      <c r="U363" s="177"/>
      <c r="V363" s="177"/>
      <c r="W363" s="177"/>
      <c r="X363" s="178"/>
    </row>
    <row r="364" spans="1:24">
      <c r="A364" s="173">
        <v>408</v>
      </c>
      <c r="B364" s="177" t="s">
        <v>422</v>
      </c>
      <c r="C364" s="177" t="s">
        <v>423</v>
      </c>
      <c r="D364" s="157" t="s">
        <v>20</v>
      </c>
      <c r="E364" s="177" t="s">
        <v>3090</v>
      </c>
      <c r="F364" s="177" t="s">
        <v>2586</v>
      </c>
      <c r="G364" s="177">
        <v>2006</v>
      </c>
      <c r="H364" s="161">
        <v>46.813878299999999</v>
      </c>
      <c r="I364" s="161">
        <v>-71.207980899999995</v>
      </c>
      <c r="J364" s="177" t="s">
        <v>49</v>
      </c>
      <c r="K364" s="177" t="s">
        <v>1577</v>
      </c>
      <c r="L364" s="177" t="s">
        <v>3100</v>
      </c>
      <c r="M364" s="177">
        <v>38395</v>
      </c>
      <c r="N364" s="177" t="s">
        <v>39</v>
      </c>
      <c r="O364" s="177" t="s">
        <v>1577</v>
      </c>
      <c r="P364" s="177"/>
      <c r="Q364" s="177"/>
      <c r="R364" s="177"/>
      <c r="S364" s="177" t="s">
        <v>1714</v>
      </c>
      <c r="T364" s="177"/>
      <c r="U364" s="177"/>
      <c r="V364" s="177"/>
      <c r="W364" s="177"/>
      <c r="X364" s="178"/>
    </row>
    <row r="365" spans="1:24">
      <c r="A365" s="173">
        <v>409</v>
      </c>
      <c r="B365" s="177" t="s">
        <v>422</v>
      </c>
      <c r="C365" s="177" t="s">
        <v>423</v>
      </c>
      <c r="D365" s="157" t="s">
        <v>20</v>
      </c>
      <c r="E365" s="177" t="s">
        <v>3090</v>
      </c>
      <c r="F365" s="177" t="s">
        <v>2586</v>
      </c>
      <c r="G365" s="177">
        <v>2006</v>
      </c>
      <c r="H365" s="161">
        <v>46.813878299999999</v>
      </c>
      <c r="I365" s="161">
        <v>-71.207980899999995</v>
      </c>
      <c r="J365" s="177" t="s">
        <v>49</v>
      </c>
      <c r="K365" s="177" t="s">
        <v>1577</v>
      </c>
      <c r="L365" s="177" t="s">
        <v>3101</v>
      </c>
      <c r="M365" s="177">
        <v>44096</v>
      </c>
      <c r="N365" s="177" t="s">
        <v>39</v>
      </c>
      <c r="O365" s="177" t="s">
        <v>1577</v>
      </c>
      <c r="P365" s="177"/>
      <c r="Q365" s="177"/>
      <c r="R365" s="177"/>
      <c r="S365" s="177" t="s">
        <v>1714</v>
      </c>
      <c r="T365" s="177"/>
      <c r="U365" s="177"/>
      <c r="V365" s="177"/>
      <c r="W365" s="177"/>
      <c r="X365" s="178"/>
    </row>
    <row r="366" spans="1:24">
      <c r="A366" s="173">
        <v>410</v>
      </c>
      <c r="B366" s="177" t="s">
        <v>422</v>
      </c>
      <c r="C366" s="177" t="s">
        <v>423</v>
      </c>
      <c r="D366" s="157" t="s">
        <v>20</v>
      </c>
      <c r="E366" s="182" t="s">
        <v>3090</v>
      </c>
      <c r="F366" s="177" t="s">
        <v>2586</v>
      </c>
      <c r="G366" s="181"/>
      <c r="H366" s="161">
        <v>46.813878299999999</v>
      </c>
      <c r="I366" s="161">
        <v>-71.207980899999995</v>
      </c>
      <c r="J366" s="177" t="s">
        <v>49</v>
      </c>
      <c r="K366" s="177" t="s">
        <v>1577</v>
      </c>
      <c r="L366" s="177">
        <v>45100</v>
      </c>
      <c r="M366" s="177">
        <v>45100</v>
      </c>
      <c r="N366" s="177" t="s">
        <v>39</v>
      </c>
      <c r="O366" s="177" t="s">
        <v>1577</v>
      </c>
      <c r="P366" s="177"/>
      <c r="Q366" s="177"/>
      <c r="R366" s="177"/>
      <c r="S366" s="177" t="s">
        <v>1714</v>
      </c>
      <c r="T366" s="177"/>
      <c r="U366" s="177"/>
      <c r="V366" s="177"/>
      <c r="W366" s="177"/>
      <c r="X366" s="178"/>
    </row>
    <row r="367" spans="1:24">
      <c r="A367" s="173">
        <v>411</v>
      </c>
      <c r="B367" s="177" t="s">
        <v>422</v>
      </c>
      <c r="C367" s="177" t="s">
        <v>423</v>
      </c>
      <c r="D367" s="157" t="s">
        <v>20</v>
      </c>
      <c r="E367" s="182" t="s">
        <v>3090</v>
      </c>
      <c r="F367" s="177" t="s">
        <v>2586</v>
      </c>
      <c r="G367" s="181"/>
      <c r="H367" s="161">
        <v>46.813878299999999</v>
      </c>
      <c r="I367" s="161">
        <v>-71.207980899999995</v>
      </c>
      <c r="J367" s="177" t="s">
        <v>49</v>
      </c>
      <c r="K367" s="177" t="s">
        <v>1577</v>
      </c>
      <c r="L367" s="177" t="s">
        <v>3102</v>
      </c>
      <c r="M367" s="177">
        <v>45112</v>
      </c>
      <c r="N367" s="177" t="s">
        <v>39</v>
      </c>
      <c r="O367" s="177" t="s">
        <v>1577</v>
      </c>
      <c r="P367" s="177"/>
      <c r="Q367" s="177"/>
      <c r="R367" s="177"/>
      <c r="S367" s="177" t="s">
        <v>1714</v>
      </c>
      <c r="T367" s="177"/>
      <c r="U367" s="177"/>
      <c r="V367" s="177"/>
      <c r="W367" s="177"/>
      <c r="X367" s="178"/>
    </row>
    <row r="368" spans="1:24">
      <c r="A368" s="173">
        <v>313</v>
      </c>
      <c r="B368" s="177" t="s">
        <v>422</v>
      </c>
      <c r="C368" s="177" t="s">
        <v>423</v>
      </c>
      <c r="D368" s="157" t="s">
        <v>20</v>
      </c>
      <c r="E368" s="177" t="s">
        <v>3103</v>
      </c>
      <c r="F368" s="177" t="s">
        <v>2586</v>
      </c>
      <c r="G368" s="177">
        <v>2004</v>
      </c>
      <c r="H368" s="161">
        <v>50.637512000000001</v>
      </c>
      <c r="I368" s="161">
        <v>-112.937746</v>
      </c>
      <c r="J368" s="177" t="s">
        <v>49</v>
      </c>
      <c r="K368" s="177" t="s">
        <v>1577</v>
      </c>
      <c r="L368" s="177" t="s">
        <v>3104</v>
      </c>
      <c r="M368" s="177">
        <v>34308</v>
      </c>
      <c r="N368" s="174" t="s">
        <v>29</v>
      </c>
      <c r="O368" s="177" t="s">
        <v>1577</v>
      </c>
      <c r="P368" s="177"/>
      <c r="Q368" s="177"/>
      <c r="R368" s="177"/>
      <c r="S368" s="177" t="s">
        <v>1714</v>
      </c>
      <c r="T368" s="177"/>
      <c r="U368" s="177"/>
      <c r="V368" s="177"/>
      <c r="W368" s="177"/>
      <c r="X368" s="178"/>
    </row>
    <row r="369" spans="1:24">
      <c r="A369" s="173">
        <v>314</v>
      </c>
      <c r="B369" s="177" t="s">
        <v>422</v>
      </c>
      <c r="C369" s="177" t="s">
        <v>423</v>
      </c>
      <c r="D369" s="157" t="s">
        <v>20</v>
      </c>
      <c r="E369" s="177" t="s">
        <v>3105</v>
      </c>
      <c r="F369" s="177" t="s">
        <v>2586</v>
      </c>
      <c r="G369" s="177">
        <v>2004</v>
      </c>
      <c r="H369" s="161">
        <v>52.069805600000002</v>
      </c>
      <c r="I369" s="161">
        <v>-104.256388</v>
      </c>
      <c r="J369" s="177" t="s">
        <v>49</v>
      </c>
      <c r="K369" s="177" t="s">
        <v>1577</v>
      </c>
      <c r="L369" s="177" t="s">
        <v>3106</v>
      </c>
      <c r="M369" s="177">
        <v>37476</v>
      </c>
      <c r="N369" s="174" t="s">
        <v>29</v>
      </c>
      <c r="O369" s="177" t="s">
        <v>1577</v>
      </c>
      <c r="P369" s="177"/>
      <c r="Q369" s="177"/>
      <c r="R369" s="177"/>
      <c r="S369" s="177" t="s">
        <v>1714</v>
      </c>
      <c r="T369" s="177"/>
      <c r="U369" s="177"/>
      <c r="V369" s="177"/>
      <c r="W369" s="177"/>
      <c r="X369" s="178"/>
    </row>
    <row r="370" spans="1:24">
      <c r="A370" s="173">
        <v>412</v>
      </c>
      <c r="B370" s="177" t="s">
        <v>422</v>
      </c>
      <c r="C370" s="177" t="s">
        <v>423</v>
      </c>
      <c r="D370" s="157" t="s">
        <v>20</v>
      </c>
      <c r="E370" s="177" t="s">
        <v>3107</v>
      </c>
      <c r="F370" s="177" t="s">
        <v>2586</v>
      </c>
      <c r="G370" s="177">
        <v>2004</v>
      </c>
      <c r="H370" s="161">
        <v>49.460820300000002</v>
      </c>
      <c r="I370" s="161">
        <v>-104.29709</v>
      </c>
      <c r="J370" s="177" t="s">
        <v>49</v>
      </c>
      <c r="K370" s="177" t="s">
        <v>1577</v>
      </c>
      <c r="L370" s="177" t="s">
        <v>3108</v>
      </c>
      <c r="M370" s="177">
        <v>37477</v>
      </c>
      <c r="N370" s="177" t="s">
        <v>39</v>
      </c>
      <c r="O370" s="177" t="s">
        <v>1577</v>
      </c>
      <c r="P370" s="177"/>
      <c r="Q370" s="177"/>
      <c r="R370" s="177"/>
      <c r="S370" s="177" t="s">
        <v>1714</v>
      </c>
      <c r="T370" s="177"/>
      <c r="U370" s="177"/>
      <c r="V370" s="177"/>
      <c r="W370" s="177"/>
      <c r="X370" s="178"/>
    </row>
    <row r="371" spans="1:24">
      <c r="A371" s="173">
        <v>413</v>
      </c>
      <c r="B371" s="177" t="s">
        <v>422</v>
      </c>
      <c r="C371" s="177" t="s">
        <v>423</v>
      </c>
      <c r="D371" s="157" t="s">
        <v>20</v>
      </c>
      <c r="E371" s="177" t="s">
        <v>3109</v>
      </c>
      <c r="F371" s="177" t="s">
        <v>2586</v>
      </c>
      <c r="G371" s="177">
        <v>2004</v>
      </c>
      <c r="H371" s="161">
        <v>49.647694000000001</v>
      </c>
      <c r="I371" s="161">
        <v>-98.546526</v>
      </c>
      <c r="J371" s="177" t="s">
        <v>49</v>
      </c>
      <c r="K371" s="177" t="s">
        <v>1577</v>
      </c>
      <c r="L371" s="177" t="s">
        <v>3110</v>
      </c>
      <c r="M371" s="177">
        <v>37479</v>
      </c>
      <c r="N371" s="177" t="s">
        <v>39</v>
      </c>
      <c r="O371" s="177" t="s">
        <v>1577</v>
      </c>
      <c r="P371" s="177"/>
      <c r="Q371" s="177"/>
      <c r="R371" s="177"/>
      <c r="S371" s="177" t="s">
        <v>1714</v>
      </c>
      <c r="T371" s="177"/>
      <c r="U371" s="177"/>
      <c r="V371" s="177"/>
      <c r="W371" s="177"/>
      <c r="X371" s="178"/>
    </row>
    <row r="372" spans="1:24">
      <c r="A372" s="173">
        <v>414</v>
      </c>
      <c r="B372" s="177" t="s">
        <v>422</v>
      </c>
      <c r="C372" s="177" t="s">
        <v>423</v>
      </c>
      <c r="D372" s="157" t="s">
        <v>20</v>
      </c>
      <c r="E372" s="177" t="s">
        <v>3109</v>
      </c>
      <c r="F372" s="177" t="s">
        <v>2586</v>
      </c>
      <c r="G372" s="177">
        <v>2004</v>
      </c>
      <c r="H372" s="161">
        <v>49.647694000000001</v>
      </c>
      <c r="I372" s="161">
        <v>-98.546526</v>
      </c>
      <c r="J372" s="177" t="s">
        <v>49</v>
      </c>
      <c r="K372" s="177" t="s">
        <v>1577</v>
      </c>
      <c r="L372" s="177" t="s">
        <v>3111</v>
      </c>
      <c r="M372" s="177">
        <v>37482</v>
      </c>
      <c r="N372" s="177" t="s">
        <v>39</v>
      </c>
      <c r="O372" s="177" t="s">
        <v>1577</v>
      </c>
      <c r="P372" s="177"/>
      <c r="Q372" s="177"/>
      <c r="R372" s="177"/>
      <c r="S372" s="177" t="s">
        <v>1714</v>
      </c>
      <c r="T372" s="177"/>
      <c r="U372" s="177"/>
      <c r="V372" s="177"/>
      <c r="W372" s="177"/>
      <c r="X372" s="178"/>
    </row>
    <row r="373" spans="1:24">
      <c r="A373" s="173">
        <v>415</v>
      </c>
      <c r="B373" s="177" t="s">
        <v>422</v>
      </c>
      <c r="C373" s="177" t="s">
        <v>423</v>
      </c>
      <c r="D373" s="157" t="s">
        <v>20</v>
      </c>
      <c r="E373" s="177" t="s">
        <v>3112</v>
      </c>
      <c r="F373" s="177" t="s">
        <v>2586</v>
      </c>
      <c r="G373" s="177">
        <v>2004</v>
      </c>
      <c r="H373" s="161">
        <v>49.480031599999997</v>
      </c>
      <c r="I373" s="161">
        <v>-111.5926161</v>
      </c>
      <c r="J373" s="177" t="s">
        <v>49</v>
      </c>
      <c r="K373" s="177" t="s">
        <v>1577</v>
      </c>
      <c r="L373" s="177" t="s">
        <v>3113</v>
      </c>
      <c r="M373" s="177">
        <v>37483</v>
      </c>
      <c r="N373" s="177" t="s">
        <v>39</v>
      </c>
      <c r="O373" s="177" t="s">
        <v>1577</v>
      </c>
      <c r="P373" s="177"/>
      <c r="Q373" s="177"/>
      <c r="R373" s="177"/>
      <c r="S373" s="177" t="s">
        <v>1714</v>
      </c>
      <c r="T373" s="177"/>
      <c r="U373" s="177"/>
      <c r="V373" s="177"/>
      <c r="W373" s="177"/>
      <c r="X373" s="178"/>
    </row>
    <row r="374" spans="1:24">
      <c r="A374" s="173">
        <v>416</v>
      </c>
      <c r="B374" s="177" t="s">
        <v>422</v>
      </c>
      <c r="C374" s="177" t="s">
        <v>423</v>
      </c>
      <c r="D374" s="157" t="s">
        <v>20</v>
      </c>
      <c r="E374" s="177" t="s">
        <v>3112</v>
      </c>
      <c r="F374" s="177" t="s">
        <v>2586</v>
      </c>
      <c r="G374" s="177">
        <v>2004</v>
      </c>
      <c r="H374" s="161">
        <v>49.480031599999997</v>
      </c>
      <c r="I374" s="161">
        <v>-111.5926161</v>
      </c>
      <c r="J374" s="177" t="s">
        <v>49</v>
      </c>
      <c r="K374" s="177" t="s">
        <v>1577</v>
      </c>
      <c r="L374" s="177" t="s">
        <v>3114</v>
      </c>
      <c r="M374" s="177">
        <v>37484</v>
      </c>
      <c r="N374" s="177" t="s">
        <v>39</v>
      </c>
      <c r="O374" s="177" t="s">
        <v>1577</v>
      </c>
      <c r="P374" s="177"/>
      <c r="Q374" s="177"/>
      <c r="R374" s="177"/>
      <c r="S374" s="177" t="s">
        <v>1714</v>
      </c>
      <c r="T374" s="177"/>
      <c r="U374" s="177"/>
      <c r="V374" s="177"/>
      <c r="W374" s="177"/>
      <c r="X374" s="178"/>
    </row>
    <row r="375" spans="1:24">
      <c r="A375" s="173">
        <v>417</v>
      </c>
      <c r="B375" s="177" t="s">
        <v>422</v>
      </c>
      <c r="C375" s="177" t="s">
        <v>423</v>
      </c>
      <c r="D375" s="157" t="s">
        <v>20</v>
      </c>
      <c r="E375" s="177" t="s">
        <v>3112</v>
      </c>
      <c r="F375" s="177" t="s">
        <v>2586</v>
      </c>
      <c r="G375" s="177">
        <v>2004</v>
      </c>
      <c r="H375" s="161">
        <v>49.480031599999997</v>
      </c>
      <c r="I375" s="161">
        <v>-111.5926161</v>
      </c>
      <c r="J375" s="177" t="s">
        <v>49</v>
      </c>
      <c r="K375" s="177" t="s">
        <v>1577</v>
      </c>
      <c r="L375" s="177" t="s">
        <v>3115</v>
      </c>
      <c r="M375" s="177">
        <v>37486</v>
      </c>
      <c r="N375" s="177" t="s">
        <v>39</v>
      </c>
      <c r="O375" s="177" t="s">
        <v>1577</v>
      </c>
      <c r="P375" s="177"/>
      <c r="Q375" s="177"/>
      <c r="R375" s="177"/>
      <c r="S375" s="177" t="s">
        <v>1714</v>
      </c>
      <c r="T375" s="177"/>
      <c r="U375" s="177"/>
      <c r="V375" s="177"/>
      <c r="W375" s="177"/>
      <c r="X375" s="178"/>
    </row>
    <row r="376" spans="1:24">
      <c r="A376" s="173">
        <v>418</v>
      </c>
      <c r="B376" s="177" t="s">
        <v>422</v>
      </c>
      <c r="C376" s="177" t="s">
        <v>423</v>
      </c>
      <c r="D376" s="157" t="s">
        <v>20</v>
      </c>
      <c r="E376" s="177" t="s">
        <v>3112</v>
      </c>
      <c r="F376" s="177" t="s">
        <v>2586</v>
      </c>
      <c r="G376" s="177">
        <v>2004</v>
      </c>
      <c r="H376" s="161">
        <v>49.480031599999997</v>
      </c>
      <c r="I376" s="161">
        <v>-111.5926161</v>
      </c>
      <c r="J376" s="177" t="s">
        <v>49</v>
      </c>
      <c r="K376" s="177" t="s">
        <v>1577</v>
      </c>
      <c r="L376" s="177" t="s">
        <v>3116</v>
      </c>
      <c r="M376" s="177">
        <v>37487</v>
      </c>
      <c r="N376" s="177" t="s">
        <v>39</v>
      </c>
      <c r="O376" s="177" t="s">
        <v>1577</v>
      </c>
      <c r="P376" s="177"/>
      <c r="Q376" s="177"/>
      <c r="R376" s="177"/>
      <c r="S376" s="177" t="s">
        <v>1714</v>
      </c>
      <c r="T376" s="177"/>
      <c r="U376" s="177"/>
      <c r="V376" s="177"/>
      <c r="W376" s="177"/>
      <c r="X376" s="178"/>
    </row>
    <row r="377" spans="1:24">
      <c r="A377" s="173">
        <v>419</v>
      </c>
      <c r="B377" s="177" t="s">
        <v>422</v>
      </c>
      <c r="C377" s="177" t="s">
        <v>423</v>
      </c>
      <c r="D377" s="157" t="s">
        <v>20</v>
      </c>
      <c r="E377" s="177" t="s">
        <v>3112</v>
      </c>
      <c r="F377" s="177" t="s">
        <v>2586</v>
      </c>
      <c r="G377" s="177">
        <v>2004</v>
      </c>
      <c r="H377" s="161">
        <v>49.480031599999997</v>
      </c>
      <c r="I377" s="161">
        <v>-111.5926161</v>
      </c>
      <c r="J377" s="177" t="s">
        <v>49</v>
      </c>
      <c r="K377" s="177" t="s">
        <v>1577</v>
      </c>
      <c r="L377" s="177" t="s">
        <v>3117</v>
      </c>
      <c r="M377" s="177">
        <v>37488</v>
      </c>
      <c r="N377" s="177" t="s">
        <v>39</v>
      </c>
      <c r="O377" s="177" t="s">
        <v>1577</v>
      </c>
      <c r="P377" s="177"/>
      <c r="Q377" s="177"/>
      <c r="R377" s="177"/>
      <c r="S377" s="177" t="s">
        <v>1714</v>
      </c>
      <c r="T377" s="177"/>
      <c r="U377" s="177"/>
      <c r="V377" s="177"/>
      <c r="W377" s="177"/>
      <c r="X377" s="178"/>
    </row>
    <row r="378" spans="1:24">
      <c r="A378" s="173">
        <v>420</v>
      </c>
      <c r="B378" s="177" t="s">
        <v>422</v>
      </c>
      <c r="C378" s="177" t="s">
        <v>423</v>
      </c>
      <c r="D378" s="157" t="s">
        <v>20</v>
      </c>
      <c r="E378" s="177" t="s">
        <v>3112</v>
      </c>
      <c r="F378" s="177" t="s">
        <v>2586</v>
      </c>
      <c r="G378" s="177">
        <v>2004</v>
      </c>
      <c r="H378" s="161">
        <v>49.480031599999997</v>
      </c>
      <c r="I378" s="161">
        <v>-111.5926161</v>
      </c>
      <c r="J378" s="177" t="s">
        <v>49</v>
      </c>
      <c r="K378" s="177" t="s">
        <v>1577</v>
      </c>
      <c r="L378" s="177" t="s">
        <v>3118</v>
      </c>
      <c r="M378" s="177">
        <v>37489</v>
      </c>
      <c r="N378" s="177" t="s">
        <v>39</v>
      </c>
      <c r="O378" s="177" t="s">
        <v>1577</v>
      </c>
      <c r="P378" s="177"/>
      <c r="Q378" s="177"/>
      <c r="R378" s="177"/>
      <c r="S378" s="177" t="s">
        <v>1714</v>
      </c>
      <c r="T378" s="177"/>
      <c r="U378" s="177"/>
      <c r="V378" s="177"/>
      <c r="W378" s="177"/>
      <c r="X378" s="178"/>
    </row>
    <row r="379" spans="1:24">
      <c r="A379" s="173">
        <v>421</v>
      </c>
      <c r="B379" s="177" t="s">
        <v>422</v>
      </c>
      <c r="C379" s="177" t="s">
        <v>423</v>
      </c>
      <c r="D379" s="157" t="s">
        <v>20</v>
      </c>
      <c r="E379" s="177" t="s">
        <v>3119</v>
      </c>
      <c r="F379" s="177" t="s">
        <v>2586</v>
      </c>
      <c r="G379" s="177">
        <v>2004</v>
      </c>
      <c r="H379" s="161">
        <v>49.577077000000003</v>
      </c>
      <c r="I379" s="161">
        <v>-101.6991921</v>
      </c>
      <c r="J379" s="177" t="s">
        <v>49</v>
      </c>
      <c r="K379" s="177" t="s">
        <v>1577</v>
      </c>
      <c r="L379" s="177" t="s">
        <v>3120</v>
      </c>
      <c r="M379" s="177">
        <v>37491</v>
      </c>
      <c r="N379" s="177" t="s">
        <v>39</v>
      </c>
      <c r="O379" s="177" t="s">
        <v>1577</v>
      </c>
      <c r="P379" s="177"/>
      <c r="Q379" s="177"/>
      <c r="R379" s="177"/>
      <c r="S379" s="177" t="s">
        <v>1714</v>
      </c>
      <c r="T379" s="177"/>
      <c r="U379" s="177"/>
      <c r="V379" s="177"/>
      <c r="W379" s="177"/>
      <c r="X379" s="178"/>
    </row>
    <row r="380" spans="1:24">
      <c r="A380" s="173">
        <v>315</v>
      </c>
      <c r="B380" s="177" t="s">
        <v>422</v>
      </c>
      <c r="C380" s="177" t="s">
        <v>423</v>
      </c>
      <c r="D380" s="157" t="s">
        <v>20</v>
      </c>
      <c r="E380" s="177" t="s">
        <v>3121</v>
      </c>
      <c r="F380" s="177" t="s">
        <v>2586</v>
      </c>
      <c r="G380" s="177">
        <v>2004</v>
      </c>
      <c r="H380" s="161">
        <v>50.445211200000003</v>
      </c>
      <c r="I380" s="161">
        <v>-104.61889429999999</v>
      </c>
      <c r="J380" s="177" t="s">
        <v>49</v>
      </c>
      <c r="K380" s="177" t="s">
        <v>1577</v>
      </c>
      <c r="L380" s="177" t="s">
        <v>3122</v>
      </c>
      <c r="M380" s="177">
        <v>37494</v>
      </c>
      <c r="N380" s="174" t="s">
        <v>29</v>
      </c>
      <c r="O380" s="177" t="s">
        <v>1577</v>
      </c>
      <c r="P380" s="177"/>
      <c r="Q380" s="177"/>
      <c r="R380" s="177"/>
      <c r="S380" s="177" t="s">
        <v>1714</v>
      </c>
      <c r="T380" s="177"/>
      <c r="U380" s="177"/>
      <c r="V380" s="177"/>
      <c r="W380" s="177"/>
      <c r="X380" s="178"/>
    </row>
    <row r="381" spans="1:24">
      <c r="A381" s="173">
        <v>316</v>
      </c>
      <c r="B381" s="177" t="s">
        <v>422</v>
      </c>
      <c r="C381" s="177" t="s">
        <v>423</v>
      </c>
      <c r="D381" s="157" t="s">
        <v>20</v>
      </c>
      <c r="E381" s="177" t="s">
        <v>3123</v>
      </c>
      <c r="F381" s="177" t="s">
        <v>2586</v>
      </c>
      <c r="G381" s="177">
        <v>2004</v>
      </c>
      <c r="H381" s="161">
        <v>49.557378</v>
      </c>
      <c r="I381" s="161">
        <v>-101.094182</v>
      </c>
      <c r="J381" s="177" t="s">
        <v>49</v>
      </c>
      <c r="K381" s="177" t="s">
        <v>1577</v>
      </c>
      <c r="L381" s="177" t="s">
        <v>3124</v>
      </c>
      <c r="M381" s="177">
        <v>37498</v>
      </c>
      <c r="N381" s="174" t="s">
        <v>29</v>
      </c>
      <c r="O381" s="177" t="s">
        <v>1577</v>
      </c>
      <c r="P381" s="177"/>
      <c r="Q381" s="177"/>
      <c r="R381" s="177"/>
      <c r="S381" s="177" t="s">
        <v>1714</v>
      </c>
      <c r="T381" s="177"/>
      <c r="U381" s="177"/>
      <c r="V381" s="177"/>
      <c r="W381" s="177"/>
      <c r="X381" s="178"/>
    </row>
    <row r="382" spans="1:24">
      <c r="A382" s="173">
        <v>317</v>
      </c>
      <c r="B382" s="177" t="s">
        <v>422</v>
      </c>
      <c r="C382" s="177" t="s">
        <v>423</v>
      </c>
      <c r="D382" s="157" t="s">
        <v>20</v>
      </c>
      <c r="E382" s="177" t="s">
        <v>3125</v>
      </c>
      <c r="F382" s="177" t="s">
        <v>2586</v>
      </c>
      <c r="G382" s="177">
        <v>2004</v>
      </c>
      <c r="H382" s="161">
        <v>51.183615000000003</v>
      </c>
      <c r="I382" s="161">
        <v>-108.585561</v>
      </c>
      <c r="J382" s="177" t="s">
        <v>49</v>
      </c>
      <c r="K382" s="177" t="s">
        <v>1577</v>
      </c>
      <c r="L382" s="177" t="s">
        <v>3126</v>
      </c>
      <c r="M382" s="177">
        <v>37501</v>
      </c>
      <c r="N382" s="174" t="s">
        <v>29</v>
      </c>
      <c r="O382" s="177" t="s">
        <v>1577</v>
      </c>
      <c r="P382" s="177"/>
      <c r="Q382" s="177"/>
      <c r="R382" s="177"/>
      <c r="S382" s="177" t="s">
        <v>1714</v>
      </c>
      <c r="T382" s="177"/>
      <c r="U382" s="177"/>
      <c r="V382" s="177"/>
      <c r="W382" s="177"/>
      <c r="X382" s="178"/>
    </row>
    <row r="383" spans="1:24">
      <c r="A383" s="173">
        <v>318</v>
      </c>
      <c r="B383" s="177" t="s">
        <v>422</v>
      </c>
      <c r="C383" s="177" t="s">
        <v>423</v>
      </c>
      <c r="D383" s="157" t="s">
        <v>20</v>
      </c>
      <c r="E383" s="177" t="s">
        <v>3127</v>
      </c>
      <c r="F383" s="177" t="s">
        <v>2586</v>
      </c>
      <c r="G383" s="177">
        <v>2004</v>
      </c>
      <c r="H383" s="161">
        <v>53.057745799999999</v>
      </c>
      <c r="I383" s="161">
        <v>-104.15312350000001</v>
      </c>
      <c r="J383" s="177" t="s">
        <v>49</v>
      </c>
      <c r="K383" s="177" t="s">
        <v>1577</v>
      </c>
      <c r="L383" s="177" t="s">
        <v>3128</v>
      </c>
      <c r="M383" s="177">
        <v>37503</v>
      </c>
      <c r="N383" s="174" t="s">
        <v>29</v>
      </c>
      <c r="O383" s="177" t="s">
        <v>1577</v>
      </c>
      <c r="P383" s="177"/>
      <c r="Q383" s="177"/>
      <c r="R383" s="177"/>
      <c r="S383" s="177" t="s">
        <v>1714</v>
      </c>
      <c r="T383" s="177"/>
      <c r="U383" s="177"/>
      <c r="V383" s="177"/>
      <c r="W383" s="177"/>
      <c r="X383" s="178"/>
    </row>
    <row r="384" spans="1:24">
      <c r="A384" s="173">
        <v>319</v>
      </c>
      <c r="B384" s="177" t="s">
        <v>422</v>
      </c>
      <c r="C384" s="177" t="s">
        <v>423</v>
      </c>
      <c r="D384" s="157" t="s">
        <v>20</v>
      </c>
      <c r="E384" s="177" t="s">
        <v>3129</v>
      </c>
      <c r="F384" s="177" t="s">
        <v>2586</v>
      </c>
      <c r="G384" s="177">
        <v>2004</v>
      </c>
      <c r="H384" s="161">
        <v>50.032863800000001</v>
      </c>
      <c r="I384" s="161">
        <v>-100.2396727</v>
      </c>
      <c r="J384" s="177" t="s">
        <v>49</v>
      </c>
      <c r="K384" s="177" t="s">
        <v>1577</v>
      </c>
      <c r="L384" s="177" t="s">
        <v>3130</v>
      </c>
      <c r="M384" s="177">
        <v>37504</v>
      </c>
      <c r="N384" s="174" t="s">
        <v>29</v>
      </c>
      <c r="O384" s="177" t="s">
        <v>1577</v>
      </c>
      <c r="P384" s="177"/>
      <c r="Q384" s="177"/>
      <c r="R384" s="177"/>
      <c r="S384" s="177" t="s">
        <v>1714</v>
      </c>
      <c r="T384" s="177"/>
      <c r="U384" s="177"/>
      <c r="V384" s="177"/>
      <c r="W384" s="177"/>
      <c r="X384" s="178"/>
    </row>
    <row r="385" spans="1:24">
      <c r="A385" s="173">
        <v>320</v>
      </c>
      <c r="B385" s="177" t="s">
        <v>422</v>
      </c>
      <c r="C385" s="177" t="s">
        <v>423</v>
      </c>
      <c r="D385" s="157" t="s">
        <v>20</v>
      </c>
      <c r="E385" s="177" t="s">
        <v>3131</v>
      </c>
      <c r="F385" s="177" t="s">
        <v>2586</v>
      </c>
      <c r="G385" s="177">
        <v>2004</v>
      </c>
      <c r="H385" s="161">
        <v>50.996133200000003</v>
      </c>
      <c r="I385" s="161">
        <v>-96.999755899999997</v>
      </c>
      <c r="J385" s="177" t="s">
        <v>49</v>
      </c>
      <c r="K385" s="177" t="s">
        <v>1577</v>
      </c>
      <c r="L385" s="177" t="s">
        <v>3132</v>
      </c>
      <c r="M385" s="177">
        <v>37507</v>
      </c>
      <c r="N385" s="174" t="s">
        <v>29</v>
      </c>
      <c r="O385" s="177" t="s">
        <v>1577</v>
      </c>
      <c r="P385" s="177"/>
      <c r="Q385" s="177"/>
      <c r="R385" s="177"/>
      <c r="S385" s="177" t="s">
        <v>1714</v>
      </c>
      <c r="T385" s="177"/>
      <c r="U385" s="177"/>
      <c r="V385" s="177"/>
      <c r="W385" s="177"/>
      <c r="X385" s="178"/>
    </row>
    <row r="386" spans="1:24">
      <c r="A386" s="173">
        <v>321</v>
      </c>
      <c r="B386" s="177" t="s">
        <v>422</v>
      </c>
      <c r="C386" s="177" t="s">
        <v>423</v>
      </c>
      <c r="D386" s="157" t="s">
        <v>20</v>
      </c>
      <c r="E386" s="177" t="s">
        <v>3133</v>
      </c>
      <c r="F386" s="177" t="s">
        <v>2586</v>
      </c>
      <c r="G386" s="177">
        <v>2004</v>
      </c>
      <c r="H386" s="161">
        <v>51.228184300000002</v>
      </c>
      <c r="I386" s="161">
        <v>-101.3523249</v>
      </c>
      <c r="J386" s="177" t="s">
        <v>49</v>
      </c>
      <c r="K386" s="177" t="s">
        <v>1577</v>
      </c>
      <c r="L386" s="177" t="s">
        <v>3134</v>
      </c>
      <c r="M386" s="177">
        <v>37510</v>
      </c>
      <c r="N386" s="174" t="s">
        <v>29</v>
      </c>
      <c r="O386" s="177" t="s">
        <v>1577</v>
      </c>
      <c r="P386" s="177"/>
      <c r="Q386" s="177"/>
      <c r="R386" s="177"/>
      <c r="S386" s="177" t="s">
        <v>1714</v>
      </c>
      <c r="T386" s="177"/>
      <c r="U386" s="177"/>
      <c r="V386" s="177"/>
      <c r="W386" s="177"/>
      <c r="X386" s="178"/>
    </row>
    <row r="387" spans="1:24">
      <c r="A387" s="173">
        <v>322</v>
      </c>
      <c r="B387" s="177" t="s">
        <v>422</v>
      </c>
      <c r="C387" s="177" t="s">
        <v>423</v>
      </c>
      <c r="D387" s="157" t="s">
        <v>20</v>
      </c>
      <c r="E387" s="177" t="s">
        <v>3135</v>
      </c>
      <c r="F387" s="177" t="s">
        <v>2586</v>
      </c>
      <c r="G387" s="177">
        <v>2004</v>
      </c>
      <c r="H387" s="161">
        <v>53.9332706</v>
      </c>
      <c r="I387" s="161">
        <v>-116.5765035</v>
      </c>
      <c r="J387" s="177" t="s">
        <v>49</v>
      </c>
      <c r="K387" s="177" t="s">
        <v>1577</v>
      </c>
      <c r="L387" s="177" t="s">
        <v>3136</v>
      </c>
      <c r="M387" s="177">
        <v>37512</v>
      </c>
      <c r="N387" s="174" t="s">
        <v>29</v>
      </c>
      <c r="O387" s="177" t="s">
        <v>1577</v>
      </c>
      <c r="P387" s="177"/>
      <c r="Q387" s="177"/>
      <c r="R387" s="177"/>
      <c r="S387" s="177" t="s">
        <v>1714</v>
      </c>
      <c r="T387" s="177"/>
      <c r="U387" s="177"/>
      <c r="V387" s="177"/>
      <c r="W387" s="177"/>
      <c r="X387" s="178"/>
    </row>
    <row r="388" spans="1:24">
      <c r="A388" s="173">
        <v>323</v>
      </c>
      <c r="B388" s="177" t="s">
        <v>422</v>
      </c>
      <c r="C388" s="177" t="s">
        <v>423</v>
      </c>
      <c r="D388" s="157" t="s">
        <v>20</v>
      </c>
      <c r="E388" s="177" t="s">
        <v>3137</v>
      </c>
      <c r="F388" s="177" t="s">
        <v>2586</v>
      </c>
      <c r="G388" s="177">
        <v>2004</v>
      </c>
      <c r="H388" s="161">
        <v>51.5554913</v>
      </c>
      <c r="I388" s="161">
        <v>-107.99103340000001</v>
      </c>
      <c r="J388" s="177" t="s">
        <v>49</v>
      </c>
      <c r="K388" s="177" t="s">
        <v>1577</v>
      </c>
      <c r="L388" s="177" t="s">
        <v>3138</v>
      </c>
      <c r="M388" s="177">
        <v>37513</v>
      </c>
      <c r="N388" s="174" t="s">
        <v>29</v>
      </c>
      <c r="O388" s="177" t="s">
        <v>1577</v>
      </c>
      <c r="P388" s="177"/>
      <c r="Q388" s="177"/>
      <c r="R388" s="177"/>
      <c r="S388" s="177" t="s">
        <v>1714</v>
      </c>
      <c r="T388" s="177"/>
      <c r="U388" s="177"/>
      <c r="V388" s="177"/>
      <c r="W388" s="177"/>
      <c r="X388" s="178"/>
    </row>
    <row r="389" spans="1:24">
      <c r="A389" s="173">
        <v>324</v>
      </c>
      <c r="B389" s="177" t="s">
        <v>422</v>
      </c>
      <c r="C389" s="177" t="s">
        <v>423</v>
      </c>
      <c r="D389" s="157" t="s">
        <v>20</v>
      </c>
      <c r="E389" s="177" t="s">
        <v>3137</v>
      </c>
      <c r="F389" s="177" t="s">
        <v>2586</v>
      </c>
      <c r="G389" s="177">
        <v>2004</v>
      </c>
      <c r="H389" s="161">
        <v>51.5554913</v>
      </c>
      <c r="I389" s="161">
        <v>-107.99103340000001</v>
      </c>
      <c r="J389" s="177" t="s">
        <v>49</v>
      </c>
      <c r="K389" s="177" t="s">
        <v>1577</v>
      </c>
      <c r="L389" s="177" t="s">
        <v>3139</v>
      </c>
      <c r="M389" s="177">
        <v>37514</v>
      </c>
      <c r="N389" s="174" t="s">
        <v>29</v>
      </c>
      <c r="O389" s="177" t="s">
        <v>1577</v>
      </c>
      <c r="P389" s="177"/>
      <c r="Q389" s="177"/>
      <c r="R389" s="177"/>
      <c r="S389" s="177" t="s">
        <v>1714</v>
      </c>
      <c r="T389" s="177"/>
      <c r="U389" s="177"/>
      <c r="V389" s="177"/>
      <c r="W389" s="177"/>
      <c r="X389" s="178"/>
    </row>
    <row r="390" spans="1:24">
      <c r="A390" s="173">
        <v>325</v>
      </c>
      <c r="B390" s="177" t="s">
        <v>422</v>
      </c>
      <c r="C390" s="177" t="s">
        <v>423</v>
      </c>
      <c r="D390" s="157" t="s">
        <v>20</v>
      </c>
      <c r="E390" s="177" t="s">
        <v>3137</v>
      </c>
      <c r="F390" s="177" t="s">
        <v>2586</v>
      </c>
      <c r="G390" s="177">
        <v>2004</v>
      </c>
      <c r="H390" s="161">
        <v>51.5554913</v>
      </c>
      <c r="I390" s="161">
        <v>-107.99103340000001</v>
      </c>
      <c r="J390" s="177" t="s">
        <v>49</v>
      </c>
      <c r="K390" s="177" t="s">
        <v>1577</v>
      </c>
      <c r="L390" s="177" t="s">
        <v>3140</v>
      </c>
      <c r="M390" s="177">
        <v>37515</v>
      </c>
      <c r="N390" s="174" t="s">
        <v>29</v>
      </c>
      <c r="O390" s="177" t="s">
        <v>1577</v>
      </c>
      <c r="P390" s="177"/>
      <c r="Q390" s="177"/>
      <c r="R390" s="177"/>
      <c r="S390" s="177" t="s">
        <v>1714</v>
      </c>
      <c r="T390" s="177"/>
      <c r="U390" s="177"/>
      <c r="V390" s="177"/>
      <c r="W390" s="177"/>
      <c r="X390" s="178"/>
    </row>
    <row r="391" spans="1:24">
      <c r="A391" s="173">
        <v>326</v>
      </c>
      <c r="B391" s="177" t="s">
        <v>422</v>
      </c>
      <c r="C391" s="177" t="s">
        <v>423</v>
      </c>
      <c r="D391" s="157" t="s">
        <v>20</v>
      </c>
      <c r="E391" s="177" t="s">
        <v>3137</v>
      </c>
      <c r="F391" s="177" t="s">
        <v>2586</v>
      </c>
      <c r="G391" s="177">
        <v>2004</v>
      </c>
      <c r="H391" s="161">
        <v>51.5554913</v>
      </c>
      <c r="I391" s="161">
        <v>-107.99103340000001</v>
      </c>
      <c r="J391" s="177" t="s">
        <v>49</v>
      </c>
      <c r="K391" s="177" t="s">
        <v>1577</v>
      </c>
      <c r="L391" s="177" t="s">
        <v>3141</v>
      </c>
      <c r="M391" s="177">
        <v>37517</v>
      </c>
      <c r="N391" s="174" t="s">
        <v>29</v>
      </c>
      <c r="O391" s="177" t="s">
        <v>1577</v>
      </c>
      <c r="P391" s="177"/>
      <c r="Q391" s="177"/>
      <c r="R391" s="177"/>
      <c r="S391" s="177" t="s">
        <v>1714</v>
      </c>
      <c r="T391" s="177"/>
      <c r="U391" s="177"/>
      <c r="V391" s="177"/>
      <c r="W391" s="177"/>
      <c r="X391" s="178"/>
    </row>
    <row r="392" spans="1:24">
      <c r="A392" s="173">
        <v>327</v>
      </c>
      <c r="B392" s="177" t="s">
        <v>422</v>
      </c>
      <c r="C392" s="177" t="s">
        <v>423</v>
      </c>
      <c r="D392" s="157" t="s">
        <v>20</v>
      </c>
      <c r="E392" s="177" t="s">
        <v>3142</v>
      </c>
      <c r="F392" s="177" t="s">
        <v>2586</v>
      </c>
      <c r="G392" s="177">
        <v>2004</v>
      </c>
      <c r="H392" s="161">
        <v>50.7803696</v>
      </c>
      <c r="I392" s="161">
        <v>-101.28493760000001</v>
      </c>
      <c r="J392" s="177" t="s">
        <v>49</v>
      </c>
      <c r="K392" s="177" t="s">
        <v>1577</v>
      </c>
      <c r="L392" s="177" t="s">
        <v>3143</v>
      </c>
      <c r="M392" s="177">
        <v>37518</v>
      </c>
      <c r="N392" s="174" t="s">
        <v>29</v>
      </c>
      <c r="O392" s="177" t="s">
        <v>1577</v>
      </c>
      <c r="P392" s="177"/>
      <c r="Q392" s="177"/>
      <c r="R392" s="177"/>
      <c r="S392" s="177" t="s">
        <v>1714</v>
      </c>
      <c r="T392" s="177"/>
      <c r="U392" s="177"/>
      <c r="V392" s="177"/>
      <c r="W392" s="177"/>
      <c r="X392" s="178"/>
    </row>
    <row r="393" spans="1:24">
      <c r="A393" s="173">
        <v>328</v>
      </c>
      <c r="B393" s="177" t="s">
        <v>422</v>
      </c>
      <c r="C393" s="177" t="s">
        <v>423</v>
      </c>
      <c r="D393" s="157" t="s">
        <v>20</v>
      </c>
      <c r="E393" s="177" t="s">
        <v>3144</v>
      </c>
      <c r="F393" s="177" t="s">
        <v>2586</v>
      </c>
      <c r="G393" s="177">
        <v>2004</v>
      </c>
      <c r="H393" s="161">
        <v>50.7803696</v>
      </c>
      <c r="I393" s="161">
        <v>-101.28493760000001</v>
      </c>
      <c r="J393" s="177" t="s">
        <v>49</v>
      </c>
      <c r="K393" s="177" t="s">
        <v>1577</v>
      </c>
      <c r="L393" s="177" t="s">
        <v>3145</v>
      </c>
      <c r="M393" s="177">
        <v>37519</v>
      </c>
      <c r="N393" s="174" t="s">
        <v>29</v>
      </c>
      <c r="O393" s="177" t="s">
        <v>1577</v>
      </c>
      <c r="P393" s="177"/>
      <c r="Q393" s="177"/>
      <c r="R393" s="177"/>
      <c r="S393" s="177" t="s">
        <v>1714</v>
      </c>
      <c r="T393" s="177"/>
      <c r="U393" s="177"/>
      <c r="V393" s="177"/>
      <c r="W393" s="177"/>
      <c r="X393" s="178"/>
    </row>
    <row r="394" spans="1:24">
      <c r="A394" s="173">
        <v>329</v>
      </c>
      <c r="B394" s="177" t="s">
        <v>422</v>
      </c>
      <c r="C394" s="177" t="s">
        <v>423</v>
      </c>
      <c r="D394" s="157" t="s">
        <v>20</v>
      </c>
      <c r="E394" s="177" t="s">
        <v>3146</v>
      </c>
      <c r="F394" s="177" t="s">
        <v>2586</v>
      </c>
      <c r="G394" s="177">
        <v>2004</v>
      </c>
      <c r="H394" s="161">
        <v>55.755851800000002</v>
      </c>
      <c r="I394" s="161">
        <v>-118.70593650000001</v>
      </c>
      <c r="J394" s="177" t="s">
        <v>49</v>
      </c>
      <c r="K394" s="177" t="s">
        <v>1577</v>
      </c>
      <c r="L394" s="177" t="s">
        <v>3147</v>
      </c>
      <c r="M394" s="177">
        <v>37520</v>
      </c>
      <c r="N394" s="174" t="s">
        <v>29</v>
      </c>
      <c r="O394" s="177" t="s">
        <v>1577</v>
      </c>
      <c r="P394" s="177"/>
      <c r="Q394" s="177"/>
      <c r="R394" s="177"/>
      <c r="S394" s="177" t="s">
        <v>1714</v>
      </c>
      <c r="T394" s="177"/>
      <c r="U394" s="177"/>
      <c r="V394" s="177"/>
      <c r="W394" s="177"/>
      <c r="X394" s="178"/>
    </row>
    <row r="395" spans="1:24">
      <c r="A395" s="173">
        <v>330</v>
      </c>
      <c r="B395" s="177" t="s">
        <v>422</v>
      </c>
      <c r="C395" s="177" t="s">
        <v>423</v>
      </c>
      <c r="D395" s="157" t="s">
        <v>20</v>
      </c>
      <c r="E395" s="177" t="s">
        <v>3146</v>
      </c>
      <c r="F395" s="177" t="s">
        <v>2586</v>
      </c>
      <c r="G395" s="177">
        <v>2004</v>
      </c>
      <c r="H395" s="161">
        <v>55.755851800000002</v>
      </c>
      <c r="I395" s="161">
        <v>-118.70593650000001</v>
      </c>
      <c r="J395" s="177" t="s">
        <v>49</v>
      </c>
      <c r="K395" s="177" t="s">
        <v>1577</v>
      </c>
      <c r="L395" s="177" t="s">
        <v>3148</v>
      </c>
      <c r="M395" s="177">
        <v>37521</v>
      </c>
      <c r="N395" s="174" t="s">
        <v>29</v>
      </c>
      <c r="O395" s="177" t="s">
        <v>1577</v>
      </c>
      <c r="P395" s="177"/>
      <c r="Q395" s="177"/>
      <c r="R395" s="177"/>
      <c r="S395" s="177" t="s">
        <v>1714</v>
      </c>
      <c r="T395" s="177"/>
      <c r="U395" s="177"/>
      <c r="V395" s="177"/>
      <c r="W395" s="177"/>
      <c r="X395" s="178"/>
    </row>
    <row r="396" spans="1:24">
      <c r="A396" s="173">
        <v>331</v>
      </c>
      <c r="B396" s="177" t="s">
        <v>422</v>
      </c>
      <c r="C396" s="177" t="s">
        <v>423</v>
      </c>
      <c r="D396" s="157" t="s">
        <v>20</v>
      </c>
      <c r="E396" s="177" t="s">
        <v>3146</v>
      </c>
      <c r="F396" s="177" t="s">
        <v>2586</v>
      </c>
      <c r="G396" s="177">
        <v>2004</v>
      </c>
      <c r="H396" s="161">
        <v>55.755851800000002</v>
      </c>
      <c r="I396" s="161">
        <v>-118.70593650000001</v>
      </c>
      <c r="J396" s="177" t="s">
        <v>49</v>
      </c>
      <c r="K396" s="177" t="s">
        <v>1577</v>
      </c>
      <c r="L396" s="177" t="s">
        <v>3149</v>
      </c>
      <c r="M396" s="177">
        <v>37522</v>
      </c>
      <c r="N396" s="174" t="s">
        <v>29</v>
      </c>
      <c r="O396" s="177" t="s">
        <v>1577</v>
      </c>
      <c r="P396" s="177"/>
      <c r="Q396" s="177"/>
      <c r="R396" s="177"/>
      <c r="S396" s="177" t="s">
        <v>1714</v>
      </c>
      <c r="T396" s="177"/>
      <c r="U396" s="177"/>
      <c r="V396" s="177"/>
      <c r="W396" s="177"/>
      <c r="X396" s="178"/>
    </row>
    <row r="397" spans="1:24">
      <c r="A397" s="173">
        <v>332</v>
      </c>
      <c r="B397" s="177" t="s">
        <v>422</v>
      </c>
      <c r="C397" s="177" t="s">
        <v>423</v>
      </c>
      <c r="D397" s="157" t="s">
        <v>20</v>
      </c>
      <c r="E397" s="177" t="s">
        <v>3146</v>
      </c>
      <c r="F397" s="177" t="s">
        <v>2586</v>
      </c>
      <c r="G397" s="177">
        <v>2004</v>
      </c>
      <c r="H397" s="161">
        <v>55.755851800000002</v>
      </c>
      <c r="I397" s="161">
        <v>-118.70593650000001</v>
      </c>
      <c r="J397" s="177" t="s">
        <v>49</v>
      </c>
      <c r="K397" s="177" t="s">
        <v>1577</v>
      </c>
      <c r="L397" s="177" t="s">
        <v>3150</v>
      </c>
      <c r="M397" s="177">
        <v>37524</v>
      </c>
      <c r="N397" s="174" t="s">
        <v>29</v>
      </c>
      <c r="O397" s="177" t="s">
        <v>1577</v>
      </c>
      <c r="P397" s="177"/>
      <c r="Q397" s="177"/>
      <c r="R397" s="177"/>
      <c r="S397" s="177" t="s">
        <v>1714</v>
      </c>
      <c r="T397" s="177"/>
      <c r="U397" s="177"/>
      <c r="V397" s="177"/>
      <c r="W397" s="177"/>
      <c r="X397" s="178"/>
    </row>
    <row r="398" spans="1:24">
      <c r="A398" s="173">
        <v>333</v>
      </c>
      <c r="B398" s="177" t="s">
        <v>422</v>
      </c>
      <c r="C398" s="177" t="s">
        <v>423</v>
      </c>
      <c r="D398" s="157" t="s">
        <v>20</v>
      </c>
      <c r="E398" s="177" t="s">
        <v>3146</v>
      </c>
      <c r="F398" s="177" t="s">
        <v>2586</v>
      </c>
      <c r="G398" s="177">
        <v>2004</v>
      </c>
      <c r="H398" s="161">
        <v>55.755851800000002</v>
      </c>
      <c r="I398" s="161">
        <v>-118.70593650000001</v>
      </c>
      <c r="J398" s="177" t="s">
        <v>49</v>
      </c>
      <c r="K398" s="177" t="s">
        <v>1577</v>
      </c>
      <c r="L398" s="177" t="s">
        <v>3151</v>
      </c>
      <c r="M398" s="177">
        <v>37528</v>
      </c>
      <c r="N398" s="174" t="s">
        <v>29</v>
      </c>
      <c r="O398" s="177" t="s">
        <v>1577</v>
      </c>
      <c r="P398" s="177"/>
      <c r="Q398" s="177"/>
      <c r="R398" s="177"/>
      <c r="S398" s="177" t="s">
        <v>1714</v>
      </c>
      <c r="T398" s="177"/>
      <c r="U398" s="177"/>
      <c r="V398" s="177"/>
      <c r="W398" s="177"/>
      <c r="X398" s="178"/>
    </row>
    <row r="399" spans="1:24">
      <c r="A399" s="173">
        <v>422</v>
      </c>
      <c r="B399" s="177" t="s">
        <v>422</v>
      </c>
      <c r="C399" s="177" t="s">
        <v>423</v>
      </c>
      <c r="D399" s="157" t="s">
        <v>20</v>
      </c>
      <c r="E399" s="177" t="s">
        <v>3146</v>
      </c>
      <c r="F399" s="177" t="s">
        <v>2586</v>
      </c>
      <c r="G399" s="177">
        <v>2004</v>
      </c>
      <c r="H399" s="161">
        <v>55.755851800000002</v>
      </c>
      <c r="I399" s="161">
        <v>-118.70593650000001</v>
      </c>
      <c r="J399" s="177" t="s">
        <v>49</v>
      </c>
      <c r="K399" s="177" t="s">
        <v>1577</v>
      </c>
      <c r="L399" s="177" t="s">
        <v>3152</v>
      </c>
      <c r="M399" s="177">
        <v>37527</v>
      </c>
      <c r="N399" s="177" t="s">
        <v>39</v>
      </c>
      <c r="O399" s="177" t="s">
        <v>1577</v>
      </c>
      <c r="P399" s="177"/>
      <c r="Q399" s="177"/>
      <c r="R399" s="177"/>
      <c r="S399" s="177" t="s">
        <v>1714</v>
      </c>
      <c r="T399" s="177"/>
      <c r="U399" s="177"/>
      <c r="V399" s="177"/>
      <c r="W399" s="177"/>
      <c r="X399" s="178"/>
    </row>
    <row r="400" spans="1:24">
      <c r="A400" s="173">
        <v>334</v>
      </c>
      <c r="B400" s="177" t="s">
        <v>422</v>
      </c>
      <c r="C400" s="177" t="s">
        <v>423</v>
      </c>
      <c r="D400" s="157" t="s">
        <v>20</v>
      </c>
      <c r="E400" s="177" t="s">
        <v>3153</v>
      </c>
      <c r="F400" s="177" t="s">
        <v>2586</v>
      </c>
      <c r="G400" s="177">
        <v>2004</v>
      </c>
      <c r="H400" s="161">
        <v>53.290352400000003</v>
      </c>
      <c r="I400" s="161">
        <v>-112.42750359999999</v>
      </c>
      <c r="J400" s="177" t="s">
        <v>49</v>
      </c>
      <c r="K400" s="177" t="s">
        <v>1577</v>
      </c>
      <c r="L400" s="177" t="s">
        <v>3154</v>
      </c>
      <c r="M400" s="177">
        <v>37529</v>
      </c>
      <c r="N400" s="174" t="s">
        <v>29</v>
      </c>
      <c r="O400" s="177" t="s">
        <v>1577</v>
      </c>
      <c r="P400" s="177"/>
      <c r="Q400" s="177"/>
      <c r="R400" s="177"/>
      <c r="S400" s="177" t="s">
        <v>1714</v>
      </c>
      <c r="T400" s="177"/>
      <c r="U400" s="177"/>
      <c r="V400" s="177"/>
      <c r="W400" s="177"/>
      <c r="X400" s="178"/>
    </row>
    <row r="401" spans="1:24">
      <c r="A401" s="173">
        <v>423</v>
      </c>
      <c r="B401" s="177" t="s">
        <v>422</v>
      </c>
      <c r="C401" s="177" t="s">
        <v>423</v>
      </c>
      <c r="D401" s="157" t="s">
        <v>20</v>
      </c>
      <c r="E401" s="177" t="s">
        <v>3155</v>
      </c>
      <c r="F401" s="177" t="s">
        <v>2586</v>
      </c>
      <c r="G401" s="177">
        <v>2004</v>
      </c>
      <c r="H401" s="161">
        <v>49.679963000000001</v>
      </c>
      <c r="I401" s="161">
        <v>-97.446067999999997</v>
      </c>
      <c r="J401" s="177" t="s">
        <v>49</v>
      </c>
      <c r="K401" s="177" t="s">
        <v>1577</v>
      </c>
      <c r="L401" s="177" t="s">
        <v>3156</v>
      </c>
      <c r="M401" s="177">
        <v>37531</v>
      </c>
      <c r="N401" s="177" t="s">
        <v>39</v>
      </c>
      <c r="O401" s="177" t="s">
        <v>1577</v>
      </c>
      <c r="P401" s="177"/>
      <c r="Q401" s="177"/>
      <c r="R401" s="177"/>
      <c r="S401" s="177" t="s">
        <v>1714</v>
      </c>
      <c r="T401" s="177"/>
      <c r="U401" s="177"/>
      <c r="V401" s="177"/>
      <c r="W401" s="177"/>
      <c r="X401" s="178"/>
    </row>
    <row r="402" spans="1:24">
      <c r="A402" s="173">
        <v>424</v>
      </c>
      <c r="B402" s="177" t="s">
        <v>422</v>
      </c>
      <c r="C402" s="177" t="s">
        <v>423</v>
      </c>
      <c r="D402" s="157" t="s">
        <v>20</v>
      </c>
      <c r="E402" s="177" t="s">
        <v>3157</v>
      </c>
      <c r="F402" s="177" t="s">
        <v>2586</v>
      </c>
      <c r="G402" s="177">
        <v>2004</v>
      </c>
      <c r="H402" s="161">
        <v>52.1332144</v>
      </c>
      <c r="I402" s="161">
        <v>-106.6700458</v>
      </c>
      <c r="J402" s="177" t="s">
        <v>49</v>
      </c>
      <c r="K402" s="177" t="s">
        <v>1577</v>
      </c>
      <c r="L402" s="177" t="s">
        <v>3158</v>
      </c>
      <c r="M402" s="177">
        <v>37532</v>
      </c>
      <c r="N402" s="177" t="s">
        <v>39</v>
      </c>
      <c r="O402" s="177" t="s">
        <v>1577</v>
      </c>
      <c r="P402" s="177"/>
      <c r="Q402" s="177"/>
      <c r="R402" s="177"/>
      <c r="S402" s="177" t="s">
        <v>1714</v>
      </c>
      <c r="T402" s="177"/>
      <c r="U402" s="177"/>
      <c r="V402" s="177"/>
      <c r="W402" s="177"/>
      <c r="X402" s="178"/>
    </row>
    <row r="403" spans="1:24">
      <c r="A403" s="173">
        <v>425</v>
      </c>
      <c r="B403" s="177" t="s">
        <v>422</v>
      </c>
      <c r="C403" s="177" t="s">
        <v>423</v>
      </c>
      <c r="D403" s="157" t="s">
        <v>20</v>
      </c>
      <c r="E403" s="177" t="s">
        <v>3159</v>
      </c>
      <c r="F403" s="177" t="s">
        <v>2586</v>
      </c>
      <c r="G403" s="177">
        <v>2004</v>
      </c>
      <c r="H403" s="161">
        <v>51.406480999999999</v>
      </c>
      <c r="I403" s="161">
        <v>-104.7313719</v>
      </c>
      <c r="J403" s="177" t="s">
        <v>49</v>
      </c>
      <c r="K403" s="177" t="s">
        <v>1577</v>
      </c>
      <c r="L403" s="177" t="s">
        <v>3160</v>
      </c>
      <c r="M403" s="177">
        <v>38994</v>
      </c>
      <c r="N403" s="177" t="s">
        <v>39</v>
      </c>
      <c r="O403" s="177" t="s">
        <v>1577</v>
      </c>
      <c r="P403" s="177"/>
      <c r="Q403" s="177"/>
      <c r="R403" s="177"/>
      <c r="S403" s="177" t="s">
        <v>1714</v>
      </c>
      <c r="T403" s="177"/>
      <c r="U403" s="177"/>
      <c r="V403" s="177"/>
      <c r="W403" s="177"/>
      <c r="X403" s="178"/>
    </row>
    <row r="404" spans="1:24">
      <c r="A404" s="173">
        <v>426</v>
      </c>
      <c r="B404" s="177" t="s">
        <v>422</v>
      </c>
      <c r="C404" s="177" t="s">
        <v>423</v>
      </c>
      <c r="D404" s="157" t="s">
        <v>20</v>
      </c>
      <c r="E404" s="177" t="s">
        <v>3161</v>
      </c>
      <c r="F404" s="177" t="s">
        <v>2586</v>
      </c>
      <c r="G404" s="177">
        <v>2004</v>
      </c>
      <c r="H404" s="161">
        <v>49.873468000000003</v>
      </c>
      <c r="I404" s="161">
        <v>-110.90631089999999</v>
      </c>
      <c r="J404" s="177" t="s">
        <v>49</v>
      </c>
      <c r="K404" s="177" t="s">
        <v>1577</v>
      </c>
      <c r="L404" s="177" t="s">
        <v>3162</v>
      </c>
      <c r="M404" s="177">
        <v>38995</v>
      </c>
      <c r="N404" s="177" t="s">
        <v>39</v>
      </c>
      <c r="O404" s="177" t="s">
        <v>1577</v>
      </c>
      <c r="P404" s="177"/>
      <c r="Q404" s="177"/>
      <c r="R404" s="177"/>
      <c r="S404" s="177" t="s">
        <v>1714</v>
      </c>
      <c r="T404" s="177"/>
      <c r="U404" s="177"/>
      <c r="V404" s="177"/>
      <c r="W404" s="177"/>
      <c r="X404" s="178"/>
    </row>
    <row r="405" spans="1:24">
      <c r="A405" s="173">
        <v>427</v>
      </c>
      <c r="B405" s="177" t="s">
        <v>422</v>
      </c>
      <c r="C405" s="177" t="s">
        <v>423</v>
      </c>
      <c r="D405" s="157" t="s">
        <v>20</v>
      </c>
      <c r="E405" s="177" t="s">
        <v>3161</v>
      </c>
      <c r="F405" s="177" t="s">
        <v>2586</v>
      </c>
      <c r="G405" s="177">
        <v>2004</v>
      </c>
      <c r="H405" s="161">
        <v>49.873468000000003</v>
      </c>
      <c r="I405" s="161">
        <v>-110.90631089999999</v>
      </c>
      <c r="J405" s="177" t="s">
        <v>49</v>
      </c>
      <c r="K405" s="177" t="s">
        <v>1577</v>
      </c>
      <c r="L405" s="177" t="s">
        <v>3163</v>
      </c>
      <c r="M405" s="177">
        <v>38996</v>
      </c>
      <c r="N405" s="177" t="s">
        <v>39</v>
      </c>
      <c r="O405" s="177" t="s">
        <v>1577</v>
      </c>
      <c r="P405" s="177"/>
      <c r="Q405" s="177"/>
      <c r="R405" s="177"/>
      <c r="S405" s="177" t="s">
        <v>1714</v>
      </c>
      <c r="T405" s="177"/>
      <c r="U405" s="177"/>
      <c r="V405" s="177"/>
      <c r="W405" s="177"/>
      <c r="X405" s="178"/>
    </row>
    <row r="406" spans="1:24">
      <c r="A406" s="173">
        <v>428</v>
      </c>
      <c r="B406" s="177" t="s">
        <v>422</v>
      </c>
      <c r="C406" s="177" t="s">
        <v>423</v>
      </c>
      <c r="D406" s="157" t="s">
        <v>20</v>
      </c>
      <c r="E406" s="177" t="s">
        <v>3161</v>
      </c>
      <c r="F406" s="177" t="s">
        <v>2586</v>
      </c>
      <c r="G406" s="177">
        <v>2004</v>
      </c>
      <c r="H406" s="161">
        <v>49.873468000000003</v>
      </c>
      <c r="I406" s="161">
        <v>-110.90631089999999</v>
      </c>
      <c r="J406" s="177" t="s">
        <v>49</v>
      </c>
      <c r="K406" s="177" t="s">
        <v>1577</v>
      </c>
      <c r="L406" s="177" t="s">
        <v>3164</v>
      </c>
      <c r="M406" s="177">
        <v>38997</v>
      </c>
      <c r="N406" s="177" t="s">
        <v>39</v>
      </c>
      <c r="O406" s="177" t="s">
        <v>1577</v>
      </c>
      <c r="P406" s="177"/>
      <c r="Q406" s="177"/>
      <c r="R406" s="177"/>
      <c r="S406" s="177" t="s">
        <v>1714</v>
      </c>
      <c r="T406" s="177"/>
      <c r="U406" s="177"/>
      <c r="V406" s="177"/>
      <c r="W406" s="177"/>
      <c r="X406" s="178"/>
    </row>
    <row r="407" spans="1:24">
      <c r="A407" s="173">
        <v>429</v>
      </c>
      <c r="B407" s="177" t="s">
        <v>422</v>
      </c>
      <c r="C407" s="177" t="s">
        <v>423</v>
      </c>
      <c r="D407" s="157" t="s">
        <v>20</v>
      </c>
      <c r="E407" s="177" t="s">
        <v>3161</v>
      </c>
      <c r="F407" s="177" t="s">
        <v>2586</v>
      </c>
      <c r="G407" s="177">
        <v>2004</v>
      </c>
      <c r="H407" s="161">
        <v>49.873468000000003</v>
      </c>
      <c r="I407" s="161">
        <v>-110.90631089999999</v>
      </c>
      <c r="J407" s="177" t="s">
        <v>49</v>
      </c>
      <c r="K407" s="177" t="s">
        <v>1577</v>
      </c>
      <c r="L407" s="177" t="s">
        <v>3165</v>
      </c>
      <c r="M407" s="177">
        <v>38998</v>
      </c>
      <c r="N407" s="177" t="s">
        <v>39</v>
      </c>
      <c r="O407" s="177" t="s">
        <v>1577</v>
      </c>
      <c r="P407" s="177"/>
      <c r="Q407" s="177"/>
      <c r="R407" s="177"/>
      <c r="S407" s="177" t="s">
        <v>1714</v>
      </c>
      <c r="T407" s="177"/>
      <c r="U407" s="177"/>
      <c r="V407" s="177"/>
      <c r="W407" s="177"/>
      <c r="X407" s="178"/>
    </row>
    <row r="408" spans="1:24">
      <c r="A408" s="173">
        <v>430</v>
      </c>
      <c r="B408" s="177" t="s">
        <v>422</v>
      </c>
      <c r="C408" s="177" t="s">
        <v>423</v>
      </c>
      <c r="D408" s="157" t="s">
        <v>20</v>
      </c>
      <c r="E408" s="177" t="s">
        <v>3166</v>
      </c>
      <c r="F408" s="177" t="s">
        <v>2586</v>
      </c>
      <c r="G408" s="177">
        <v>2004</v>
      </c>
      <c r="H408" s="161">
        <v>53.223135900000003</v>
      </c>
      <c r="I408" s="161">
        <v>-106.38842390000001</v>
      </c>
      <c r="J408" s="177" t="s">
        <v>49</v>
      </c>
      <c r="K408" s="177" t="s">
        <v>1577</v>
      </c>
      <c r="L408" s="177" t="s">
        <v>3167</v>
      </c>
      <c r="M408" s="177">
        <v>38999</v>
      </c>
      <c r="N408" s="177" t="s">
        <v>39</v>
      </c>
      <c r="O408" s="177" t="s">
        <v>1577</v>
      </c>
      <c r="P408" s="177"/>
      <c r="Q408" s="177"/>
      <c r="R408" s="177"/>
      <c r="S408" s="177" t="s">
        <v>1714</v>
      </c>
      <c r="T408" s="177"/>
      <c r="U408" s="177"/>
      <c r="V408" s="177"/>
      <c r="W408" s="177"/>
      <c r="X408" s="178"/>
    </row>
    <row r="409" spans="1:24">
      <c r="A409" s="173">
        <v>431</v>
      </c>
      <c r="B409" s="177" t="s">
        <v>422</v>
      </c>
      <c r="C409" s="177" t="s">
        <v>423</v>
      </c>
      <c r="D409" s="157" t="s">
        <v>20</v>
      </c>
      <c r="E409" s="177" t="s">
        <v>3168</v>
      </c>
      <c r="F409" s="177" t="s">
        <v>2586</v>
      </c>
      <c r="G409" s="177">
        <v>2004</v>
      </c>
      <c r="H409" s="161">
        <v>50.438086599999998</v>
      </c>
      <c r="I409" s="161">
        <v>-100.5907301</v>
      </c>
      <c r="J409" s="177" t="s">
        <v>49</v>
      </c>
      <c r="K409" s="177" t="s">
        <v>1577</v>
      </c>
      <c r="L409" s="177" t="s">
        <v>3169</v>
      </c>
      <c r="M409" s="177">
        <v>39000</v>
      </c>
      <c r="N409" s="177" t="s">
        <v>39</v>
      </c>
      <c r="O409" s="177" t="s">
        <v>1577</v>
      </c>
      <c r="P409" s="177"/>
      <c r="Q409" s="177"/>
      <c r="R409" s="177"/>
      <c r="S409" s="177" t="s">
        <v>1714</v>
      </c>
      <c r="T409" s="177"/>
      <c r="U409" s="177"/>
      <c r="V409" s="177"/>
      <c r="W409" s="177"/>
      <c r="X409" s="178"/>
    </row>
    <row r="410" spans="1:24">
      <c r="A410" s="173">
        <v>432</v>
      </c>
      <c r="B410" s="177" t="s">
        <v>422</v>
      </c>
      <c r="C410" s="177" t="s">
        <v>423</v>
      </c>
      <c r="D410" s="157" t="s">
        <v>20</v>
      </c>
      <c r="E410" s="177" t="s">
        <v>3168</v>
      </c>
      <c r="F410" s="177" t="s">
        <v>2586</v>
      </c>
      <c r="G410" s="177">
        <v>2004</v>
      </c>
      <c r="H410" s="161">
        <v>50.438086599999998</v>
      </c>
      <c r="I410" s="161">
        <v>-100.5907301</v>
      </c>
      <c r="J410" s="177" t="s">
        <v>49</v>
      </c>
      <c r="K410" s="177" t="s">
        <v>1577</v>
      </c>
      <c r="L410" s="177" t="s">
        <v>3170</v>
      </c>
      <c r="M410" s="177">
        <v>39001</v>
      </c>
      <c r="N410" s="177" t="s">
        <v>39</v>
      </c>
      <c r="O410" s="177" t="s">
        <v>1577</v>
      </c>
      <c r="P410" s="177"/>
      <c r="Q410" s="177"/>
      <c r="R410" s="177"/>
      <c r="S410" s="177" t="s">
        <v>1714</v>
      </c>
      <c r="T410" s="177"/>
      <c r="U410" s="177"/>
      <c r="V410" s="177"/>
      <c r="W410" s="177"/>
      <c r="X410" s="178"/>
    </row>
    <row r="411" spans="1:24">
      <c r="A411" s="173">
        <v>433</v>
      </c>
      <c r="B411" s="177" t="s">
        <v>422</v>
      </c>
      <c r="C411" s="177" t="s">
        <v>423</v>
      </c>
      <c r="D411" s="157" t="s">
        <v>20</v>
      </c>
      <c r="E411" s="177" t="s">
        <v>3171</v>
      </c>
      <c r="F411" s="177" t="s">
        <v>2586</v>
      </c>
      <c r="G411" s="177">
        <v>2004</v>
      </c>
      <c r="J411" s="177" t="s">
        <v>49</v>
      </c>
      <c r="K411" s="177" t="s">
        <v>1577</v>
      </c>
      <c r="L411" s="177" t="s">
        <v>3172</v>
      </c>
      <c r="M411" s="177">
        <v>39002</v>
      </c>
      <c r="N411" s="177" t="s">
        <v>39</v>
      </c>
      <c r="O411" s="177" t="s">
        <v>1577</v>
      </c>
      <c r="P411" s="177"/>
      <c r="Q411" s="177"/>
      <c r="R411" s="177"/>
      <c r="S411" s="177" t="s">
        <v>1714</v>
      </c>
      <c r="T411" s="177"/>
      <c r="U411" s="177"/>
      <c r="V411" s="177"/>
      <c r="W411" s="177"/>
      <c r="X411" s="178"/>
    </row>
    <row r="412" spans="1:24">
      <c r="A412" s="173">
        <v>434</v>
      </c>
      <c r="B412" s="177" t="s">
        <v>422</v>
      </c>
      <c r="C412" s="177" t="s">
        <v>423</v>
      </c>
      <c r="D412" s="157" t="s">
        <v>20</v>
      </c>
      <c r="E412" s="177" t="s">
        <v>3173</v>
      </c>
      <c r="F412" s="177" t="s">
        <v>2586</v>
      </c>
      <c r="G412" s="177">
        <v>2004</v>
      </c>
      <c r="H412" s="161">
        <v>54.663704099999997</v>
      </c>
      <c r="I412" s="161">
        <v>-118.40230099999999</v>
      </c>
      <c r="J412" s="177" t="s">
        <v>49</v>
      </c>
      <c r="K412" s="177" t="s">
        <v>1577</v>
      </c>
      <c r="L412" s="177" t="s">
        <v>3174</v>
      </c>
      <c r="M412" s="177">
        <v>39003</v>
      </c>
      <c r="N412" s="177" t="s">
        <v>39</v>
      </c>
      <c r="O412" s="177" t="s">
        <v>1577</v>
      </c>
      <c r="P412" s="177"/>
      <c r="Q412" s="177"/>
      <c r="R412" s="177"/>
      <c r="S412" s="177" t="s">
        <v>1714</v>
      </c>
      <c r="T412" s="177"/>
      <c r="U412" s="177"/>
      <c r="V412" s="177"/>
      <c r="W412" s="177"/>
      <c r="X412" s="178"/>
    </row>
    <row r="413" spans="1:24">
      <c r="A413" s="173">
        <v>435</v>
      </c>
      <c r="B413" s="177" t="s">
        <v>422</v>
      </c>
      <c r="C413" s="177" t="s">
        <v>423</v>
      </c>
      <c r="D413" s="157" t="s">
        <v>20</v>
      </c>
      <c r="E413" s="177" t="s">
        <v>3175</v>
      </c>
      <c r="F413" s="177" t="s">
        <v>2586</v>
      </c>
      <c r="G413" s="177">
        <v>2004</v>
      </c>
      <c r="H413" s="161">
        <v>49.411938900000003</v>
      </c>
      <c r="I413" s="161">
        <v>-98.658894500000002</v>
      </c>
      <c r="J413" s="177" t="s">
        <v>49</v>
      </c>
      <c r="K413" s="177" t="s">
        <v>1577</v>
      </c>
      <c r="L413" s="177" t="s">
        <v>3176</v>
      </c>
      <c r="M413" s="177">
        <v>39004</v>
      </c>
      <c r="N413" s="177" t="s">
        <v>39</v>
      </c>
      <c r="O413" s="177" t="s">
        <v>1577</v>
      </c>
      <c r="P413" s="177"/>
      <c r="Q413" s="177"/>
      <c r="R413" s="177"/>
      <c r="S413" s="177" t="s">
        <v>1714</v>
      </c>
      <c r="T413" s="177"/>
      <c r="U413" s="177"/>
      <c r="V413" s="177"/>
      <c r="W413" s="177"/>
      <c r="X413" s="178"/>
    </row>
    <row r="414" spans="1:24">
      <c r="A414" s="173">
        <v>436</v>
      </c>
      <c r="B414" s="177" t="s">
        <v>422</v>
      </c>
      <c r="C414" s="177" t="s">
        <v>423</v>
      </c>
      <c r="D414" s="157" t="s">
        <v>20</v>
      </c>
      <c r="E414" s="177" t="s">
        <v>3177</v>
      </c>
      <c r="F414" s="177" t="s">
        <v>2586</v>
      </c>
      <c r="G414" s="177">
        <v>2004</v>
      </c>
      <c r="H414" s="161">
        <v>50.026396400000003</v>
      </c>
      <c r="I414" s="161">
        <v>-97.216915200000003</v>
      </c>
      <c r="J414" s="177" t="s">
        <v>49</v>
      </c>
      <c r="K414" s="177" t="s">
        <v>1577</v>
      </c>
      <c r="L414" s="177" t="s">
        <v>3178</v>
      </c>
      <c r="M414" s="177">
        <v>39005</v>
      </c>
      <c r="N414" s="177" t="s">
        <v>39</v>
      </c>
      <c r="O414" s="177" t="s">
        <v>1577</v>
      </c>
      <c r="P414" s="177"/>
      <c r="Q414" s="177"/>
      <c r="R414" s="177"/>
      <c r="S414" s="177" t="s">
        <v>1714</v>
      </c>
      <c r="T414" s="177"/>
      <c r="U414" s="177"/>
      <c r="V414" s="177"/>
      <c r="W414" s="177"/>
      <c r="X414" s="178"/>
    </row>
    <row r="415" spans="1:24">
      <c r="A415" s="173">
        <v>437</v>
      </c>
      <c r="B415" s="177" t="s">
        <v>422</v>
      </c>
      <c r="C415" s="177" t="s">
        <v>423</v>
      </c>
      <c r="D415" s="157" t="s">
        <v>20</v>
      </c>
      <c r="E415" s="177" t="s">
        <v>3179</v>
      </c>
      <c r="F415" s="177" t="s">
        <v>2586</v>
      </c>
      <c r="G415" s="177">
        <v>2004</v>
      </c>
      <c r="H415" s="161">
        <v>53.364544100000003</v>
      </c>
      <c r="I415" s="161">
        <v>-107.51743380000001</v>
      </c>
      <c r="J415" s="177" t="s">
        <v>49</v>
      </c>
      <c r="K415" s="177" t="s">
        <v>1577</v>
      </c>
      <c r="L415" s="177" t="s">
        <v>3180</v>
      </c>
      <c r="M415" s="177">
        <v>39006</v>
      </c>
      <c r="N415" s="177" t="s">
        <v>39</v>
      </c>
      <c r="O415" s="177" t="s">
        <v>1577</v>
      </c>
      <c r="P415" s="177"/>
      <c r="Q415" s="177"/>
      <c r="R415" s="177"/>
      <c r="S415" s="177" t="s">
        <v>1714</v>
      </c>
      <c r="T415" s="177"/>
      <c r="U415" s="177"/>
      <c r="V415" s="177"/>
      <c r="W415" s="177"/>
      <c r="X415" s="178"/>
    </row>
    <row r="416" spans="1:24">
      <c r="A416" s="173">
        <v>438</v>
      </c>
      <c r="B416" s="177" t="s">
        <v>422</v>
      </c>
      <c r="C416" s="177" t="s">
        <v>423</v>
      </c>
      <c r="D416" s="157" t="s">
        <v>20</v>
      </c>
      <c r="E416" s="177" t="s">
        <v>3181</v>
      </c>
      <c r="F416" s="177" t="s">
        <v>2586</v>
      </c>
      <c r="G416" s="177">
        <v>2004</v>
      </c>
      <c r="H416" s="161">
        <v>51.3474</v>
      </c>
      <c r="I416" s="161">
        <v>-102.7425629</v>
      </c>
      <c r="J416" s="177" t="s">
        <v>49</v>
      </c>
      <c r="K416" s="177" t="s">
        <v>1577</v>
      </c>
      <c r="L416" s="177" t="s">
        <v>3182</v>
      </c>
      <c r="M416" s="177">
        <v>39007</v>
      </c>
      <c r="N416" s="177" t="s">
        <v>39</v>
      </c>
      <c r="O416" s="177" t="s">
        <v>1577</v>
      </c>
      <c r="P416" s="177"/>
      <c r="Q416" s="177"/>
      <c r="R416" s="177"/>
      <c r="S416" s="177" t="s">
        <v>1714</v>
      </c>
      <c r="T416" s="177"/>
      <c r="U416" s="177"/>
      <c r="V416" s="177"/>
      <c r="W416" s="177"/>
      <c r="X416" s="178"/>
    </row>
    <row r="417" spans="1:24">
      <c r="A417" s="173">
        <v>439</v>
      </c>
      <c r="B417" s="177" t="s">
        <v>422</v>
      </c>
      <c r="C417" s="177" t="s">
        <v>423</v>
      </c>
      <c r="D417" s="157" t="s">
        <v>20</v>
      </c>
      <c r="E417" s="177" t="s">
        <v>3183</v>
      </c>
      <c r="F417" s="177" t="s">
        <v>2586</v>
      </c>
      <c r="G417" s="177">
        <v>2004</v>
      </c>
      <c r="H417" s="161">
        <v>49.266072999999999</v>
      </c>
      <c r="I417" s="161">
        <v>-97.342296000000005</v>
      </c>
      <c r="J417" s="177" t="s">
        <v>49</v>
      </c>
      <c r="K417" s="177" t="s">
        <v>1577</v>
      </c>
      <c r="L417" s="177" t="s">
        <v>3184</v>
      </c>
      <c r="M417" s="177">
        <v>39008</v>
      </c>
      <c r="N417" s="177" t="s">
        <v>39</v>
      </c>
      <c r="O417" s="177" t="s">
        <v>1577</v>
      </c>
      <c r="P417" s="177"/>
      <c r="Q417" s="177"/>
      <c r="R417" s="177"/>
      <c r="S417" s="177" t="s">
        <v>1714</v>
      </c>
      <c r="T417" s="177"/>
      <c r="U417" s="177"/>
      <c r="V417" s="177"/>
      <c r="W417" s="177"/>
      <c r="X417" s="178"/>
    </row>
    <row r="418" spans="1:24">
      <c r="A418" s="173">
        <v>440</v>
      </c>
      <c r="B418" s="177" t="s">
        <v>422</v>
      </c>
      <c r="C418" s="177" t="s">
        <v>423</v>
      </c>
      <c r="D418" s="157" t="s">
        <v>20</v>
      </c>
      <c r="E418" s="177" t="s">
        <v>3183</v>
      </c>
      <c r="F418" s="177" t="s">
        <v>2586</v>
      </c>
      <c r="G418" s="177">
        <v>2004</v>
      </c>
      <c r="H418" s="161">
        <v>49.266072999999999</v>
      </c>
      <c r="I418" s="161">
        <v>-97.342296000000005</v>
      </c>
      <c r="J418" s="177" t="s">
        <v>49</v>
      </c>
      <c r="K418" s="177" t="s">
        <v>1577</v>
      </c>
      <c r="L418" s="177" t="s">
        <v>3185</v>
      </c>
      <c r="M418" s="177">
        <v>39009</v>
      </c>
      <c r="N418" s="177" t="s">
        <v>39</v>
      </c>
      <c r="O418" s="177" t="s">
        <v>1577</v>
      </c>
      <c r="P418" s="177"/>
      <c r="Q418" s="177"/>
      <c r="R418" s="177"/>
      <c r="S418" s="177" t="s">
        <v>1714</v>
      </c>
      <c r="T418" s="177"/>
      <c r="U418" s="177"/>
      <c r="V418" s="177"/>
      <c r="W418" s="177"/>
      <c r="X418" s="178"/>
    </row>
    <row r="419" spans="1:24">
      <c r="A419" s="173">
        <v>441</v>
      </c>
      <c r="B419" s="177" t="s">
        <v>422</v>
      </c>
      <c r="C419" s="177" t="s">
        <v>423</v>
      </c>
      <c r="D419" s="157" t="s">
        <v>20</v>
      </c>
      <c r="E419" s="177" t="s">
        <v>3183</v>
      </c>
      <c r="F419" s="177" t="s">
        <v>2586</v>
      </c>
      <c r="G419" s="177">
        <v>2004</v>
      </c>
      <c r="H419" s="161">
        <v>49.266072999999999</v>
      </c>
      <c r="I419" s="161">
        <v>-97.342296000000005</v>
      </c>
      <c r="J419" s="177" t="s">
        <v>49</v>
      </c>
      <c r="K419" s="177" t="s">
        <v>1577</v>
      </c>
      <c r="L419" s="177" t="s">
        <v>3186</v>
      </c>
      <c r="M419" s="177">
        <v>39010</v>
      </c>
      <c r="N419" s="177" t="s">
        <v>39</v>
      </c>
      <c r="O419" s="177" t="s">
        <v>1577</v>
      </c>
      <c r="P419" s="177"/>
      <c r="Q419" s="177"/>
      <c r="R419" s="177"/>
      <c r="S419" s="177" t="s">
        <v>1714</v>
      </c>
      <c r="T419" s="177"/>
      <c r="U419" s="177"/>
      <c r="V419" s="177"/>
      <c r="W419" s="177"/>
      <c r="X419" s="178"/>
    </row>
    <row r="420" spans="1:24">
      <c r="A420" s="173">
        <v>442</v>
      </c>
      <c r="B420" s="177" t="s">
        <v>422</v>
      </c>
      <c r="C420" s="177" t="s">
        <v>423</v>
      </c>
      <c r="D420" s="157" t="s">
        <v>20</v>
      </c>
      <c r="E420" s="177" t="s">
        <v>3183</v>
      </c>
      <c r="F420" s="177" t="s">
        <v>2586</v>
      </c>
      <c r="G420" s="177">
        <v>2004</v>
      </c>
      <c r="H420" s="161">
        <v>49.266072999999999</v>
      </c>
      <c r="I420" s="161">
        <v>-97.342296000000005</v>
      </c>
      <c r="J420" s="177" t="s">
        <v>49</v>
      </c>
      <c r="K420" s="177" t="s">
        <v>1577</v>
      </c>
      <c r="L420" s="177" t="s">
        <v>3187</v>
      </c>
      <c r="M420" s="177">
        <v>39011</v>
      </c>
      <c r="N420" s="177" t="s">
        <v>39</v>
      </c>
      <c r="O420" s="177" t="s">
        <v>1577</v>
      </c>
      <c r="P420" s="177"/>
      <c r="Q420" s="177"/>
      <c r="R420" s="177"/>
      <c r="S420" s="177" t="s">
        <v>1714</v>
      </c>
      <c r="T420" s="177"/>
      <c r="U420" s="177"/>
      <c r="V420" s="177"/>
      <c r="W420" s="177"/>
      <c r="X420" s="178"/>
    </row>
    <row r="421" spans="1:24">
      <c r="A421" s="173">
        <v>443</v>
      </c>
      <c r="B421" s="177" t="s">
        <v>422</v>
      </c>
      <c r="C421" s="177" t="s">
        <v>423</v>
      </c>
      <c r="D421" s="157" t="s">
        <v>20</v>
      </c>
      <c r="E421" s="177" t="s">
        <v>3183</v>
      </c>
      <c r="F421" s="177" t="s">
        <v>2586</v>
      </c>
      <c r="G421" s="177">
        <v>2004</v>
      </c>
      <c r="H421" s="161">
        <v>49.266072999999999</v>
      </c>
      <c r="I421" s="161">
        <v>-97.342296000000005</v>
      </c>
      <c r="J421" s="177" t="s">
        <v>49</v>
      </c>
      <c r="K421" s="177" t="s">
        <v>1577</v>
      </c>
      <c r="L421" s="177" t="s">
        <v>3188</v>
      </c>
      <c r="M421" s="177">
        <v>39012</v>
      </c>
      <c r="N421" s="177" t="s">
        <v>39</v>
      </c>
      <c r="O421" s="177" t="s">
        <v>1577</v>
      </c>
      <c r="P421" s="177"/>
      <c r="Q421" s="177"/>
      <c r="R421" s="177"/>
      <c r="S421" s="177" t="s">
        <v>1714</v>
      </c>
      <c r="T421" s="177"/>
      <c r="U421" s="177"/>
      <c r="V421" s="177"/>
      <c r="W421" s="177"/>
      <c r="X421" s="178"/>
    </row>
    <row r="422" spans="1:24">
      <c r="A422" s="173">
        <v>444</v>
      </c>
      <c r="B422" s="177" t="s">
        <v>422</v>
      </c>
      <c r="C422" s="177" t="s">
        <v>423</v>
      </c>
      <c r="D422" s="157" t="s">
        <v>20</v>
      </c>
      <c r="E422" s="177" t="s">
        <v>3183</v>
      </c>
      <c r="F422" s="177" t="s">
        <v>2586</v>
      </c>
      <c r="G422" s="177">
        <v>2004</v>
      </c>
      <c r="H422" s="161">
        <v>49.266072999999999</v>
      </c>
      <c r="I422" s="161">
        <v>-97.342296000000005</v>
      </c>
      <c r="J422" s="177" t="s">
        <v>49</v>
      </c>
      <c r="K422" s="177" t="s">
        <v>1577</v>
      </c>
      <c r="L422" s="177" t="s">
        <v>3189</v>
      </c>
      <c r="M422" s="177">
        <v>39013</v>
      </c>
      <c r="N422" s="177" t="s">
        <v>39</v>
      </c>
      <c r="O422" s="177" t="s">
        <v>1577</v>
      </c>
      <c r="P422" s="177"/>
      <c r="Q422" s="177"/>
      <c r="R422" s="177"/>
      <c r="S422" s="177" t="s">
        <v>1714</v>
      </c>
      <c r="T422" s="177"/>
      <c r="U422" s="177"/>
      <c r="V422" s="177"/>
      <c r="W422" s="177"/>
      <c r="X422" s="178"/>
    </row>
    <row r="423" spans="1:24">
      <c r="A423" s="173">
        <v>445</v>
      </c>
      <c r="B423" s="177" t="s">
        <v>422</v>
      </c>
      <c r="C423" s="177" t="s">
        <v>423</v>
      </c>
      <c r="D423" s="157" t="s">
        <v>20</v>
      </c>
      <c r="E423" s="177" t="s">
        <v>3183</v>
      </c>
      <c r="F423" s="177" t="s">
        <v>2586</v>
      </c>
      <c r="G423" s="177">
        <v>2004</v>
      </c>
      <c r="H423" s="161">
        <v>49.266072999999999</v>
      </c>
      <c r="I423" s="161">
        <v>-97.342296000000005</v>
      </c>
      <c r="J423" s="177" t="s">
        <v>49</v>
      </c>
      <c r="K423" s="177" t="s">
        <v>1577</v>
      </c>
      <c r="L423" s="177" t="s">
        <v>3190</v>
      </c>
      <c r="M423" s="177">
        <v>39014</v>
      </c>
      <c r="N423" s="177" t="s">
        <v>39</v>
      </c>
      <c r="O423" s="177" t="s">
        <v>1577</v>
      </c>
      <c r="P423" s="177"/>
      <c r="Q423" s="177"/>
      <c r="R423" s="177"/>
      <c r="S423" s="177" t="s">
        <v>1714</v>
      </c>
      <c r="T423" s="177"/>
      <c r="U423" s="177"/>
      <c r="V423" s="177"/>
      <c r="W423" s="177"/>
      <c r="X423" s="178"/>
    </row>
    <row r="424" spans="1:24">
      <c r="A424" s="173">
        <v>446</v>
      </c>
      <c r="B424" s="177" t="s">
        <v>422</v>
      </c>
      <c r="C424" s="177" t="s">
        <v>423</v>
      </c>
      <c r="D424" s="157" t="s">
        <v>20</v>
      </c>
      <c r="E424" s="177" t="s">
        <v>3183</v>
      </c>
      <c r="F424" s="177" t="s">
        <v>2586</v>
      </c>
      <c r="G424" s="177">
        <v>2004</v>
      </c>
      <c r="H424" s="161">
        <v>49.266072999999999</v>
      </c>
      <c r="I424" s="161">
        <v>-97.342296000000005</v>
      </c>
      <c r="J424" s="177" t="s">
        <v>49</v>
      </c>
      <c r="K424" s="177" t="s">
        <v>1577</v>
      </c>
      <c r="L424" s="177" t="s">
        <v>3191</v>
      </c>
      <c r="M424" s="177">
        <v>39015</v>
      </c>
      <c r="N424" s="177" t="s">
        <v>39</v>
      </c>
      <c r="O424" s="177" t="s">
        <v>1577</v>
      </c>
      <c r="P424" s="177"/>
      <c r="Q424" s="177"/>
      <c r="R424" s="177"/>
      <c r="S424" s="177" t="s">
        <v>1714</v>
      </c>
      <c r="T424" s="177"/>
      <c r="U424" s="177"/>
      <c r="V424" s="177"/>
      <c r="W424" s="177"/>
      <c r="X424" s="178"/>
    </row>
    <row r="425" spans="1:24">
      <c r="A425" s="173">
        <v>447</v>
      </c>
      <c r="B425" s="177" t="s">
        <v>422</v>
      </c>
      <c r="C425" s="177" t="s">
        <v>423</v>
      </c>
      <c r="D425" s="157" t="s">
        <v>20</v>
      </c>
      <c r="E425" s="177" t="s">
        <v>3183</v>
      </c>
      <c r="F425" s="177" t="s">
        <v>2586</v>
      </c>
      <c r="G425" s="177">
        <v>2004</v>
      </c>
      <c r="H425" s="161">
        <v>49.266072999999999</v>
      </c>
      <c r="I425" s="161">
        <v>-97.342296000000005</v>
      </c>
      <c r="J425" s="177" t="s">
        <v>49</v>
      </c>
      <c r="K425" s="177" t="s">
        <v>1577</v>
      </c>
      <c r="L425" s="177" t="s">
        <v>3192</v>
      </c>
      <c r="M425" s="177">
        <v>39016</v>
      </c>
      <c r="N425" s="177" t="s">
        <v>39</v>
      </c>
      <c r="O425" s="177" t="s">
        <v>1577</v>
      </c>
      <c r="P425" s="177"/>
      <c r="Q425" s="177"/>
      <c r="R425" s="177"/>
      <c r="S425" s="177" t="s">
        <v>1714</v>
      </c>
      <c r="T425" s="177"/>
      <c r="U425" s="177"/>
      <c r="V425" s="177"/>
      <c r="W425" s="177"/>
      <c r="X425" s="178"/>
    </row>
    <row r="426" spans="1:24">
      <c r="A426" s="173">
        <v>448</v>
      </c>
      <c r="B426" s="177" t="s">
        <v>422</v>
      </c>
      <c r="C426" s="177" t="s">
        <v>423</v>
      </c>
      <c r="D426" s="157" t="s">
        <v>20</v>
      </c>
      <c r="E426" s="177" t="s">
        <v>3183</v>
      </c>
      <c r="F426" s="177" t="s">
        <v>2586</v>
      </c>
      <c r="G426" s="177">
        <v>2004</v>
      </c>
      <c r="H426" s="161">
        <v>49.266072999999999</v>
      </c>
      <c r="I426" s="161">
        <v>-97.342296000000005</v>
      </c>
      <c r="J426" s="177" t="s">
        <v>49</v>
      </c>
      <c r="K426" s="177" t="s">
        <v>1577</v>
      </c>
      <c r="L426" s="177" t="s">
        <v>3193</v>
      </c>
      <c r="M426" s="177">
        <v>39017</v>
      </c>
      <c r="N426" s="177" t="s">
        <v>39</v>
      </c>
      <c r="O426" s="177" t="s">
        <v>1577</v>
      </c>
      <c r="P426" s="177"/>
      <c r="Q426" s="177"/>
      <c r="R426" s="177"/>
      <c r="S426" s="177" t="s">
        <v>1714</v>
      </c>
      <c r="T426" s="177"/>
      <c r="U426" s="177"/>
      <c r="V426" s="177"/>
      <c r="W426" s="177"/>
      <c r="X426" s="178"/>
    </row>
    <row r="427" spans="1:24">
      <c r="A427" s="173">
        <v>449</v>
      </c>
      <c r="B427" s="177" t="s">
        <v>422</v>
      </c>
      <c r="C427" s="177" t="s">
        <v>423</v>
      </c>
      <c r="D427" s="157" t="s">
        <v>20</v>
      </c>
      <c r="E427" s="177" t="s">
        <v>3183</v>
      </c>
      <c r="F427" s="177" t="s">
        <v>2586</v>
      </c>
      <c r="G427" s="177">
        <v>2004</v>
      </c>
      <c r="H427" s="161">
        <v>49.266072999999999</v>
      </c>
      <c r="I427" s="161">
        <v>-97.342296000000005</v>
      </c>
      <c r="J427" s="177" t="s">
        <v>49</v>
      </c>
      <c r="K427" s="177" t="s">
        <v>1577</v>
      </c>
      <c r="L427" s="177" t="s">
        <v>3194</v>
      </c>
      <c r="M427" s="177">
        <v>39018</v>
      </c>
      <c r="N427" s="177" t="s">
        <v>39</v>
      </c>
      <c r="O427" s="177" t="s">
        <v>1577</v>
      </c>
      <c r="P427" s="177"/>
      <c r="Q427" s="177"/>
      <c r="R427" s="177"/>
      <c r="S427" s="177" t="s">
        <v>1714</v>
      </c>
      <c r="T427" s="177"/>
      <c r="U427" s="177"/>
      <c r="V427" s="177"/>
      <c r="W427" s="177"/>
      <c r="X427" s="178"/>
    </row>
    <row r="428" spans="1:24">
      <c r="A428" s="173">
        <v>450</v>
      </c>
      <c r="B428" s="177" t="s">
        <v>422</v>
      </c>
      <c r="C428" s="177" t="s">
        <v>423</v>
      </c>
      <c r="D428" s="157" t="s">
        <v>20</v>
      </c>
      <c r="E428" s="177" t="s">
        <v>3183</v>
      </c>
      <c r="F428" s="177" t="s">
        <v>2586</v>
      </c>
      <c r="G428" s="177">
        <v>2004</v>
      </c>
      <c r="H428" s="161">
        <v>49.266072999999999</v>
      </c>
      <c r="I428" s="161">
        <v>-97.342296000000005</v>
      </c>
      <c r="J428" s="177" t="s">
        <v>49</v>
      </c>
      <c r="K428" s="177" t="s">
        <v>1577</v>
      </c>
      <c r="L428" s="177" t="s">
        <v>3195</v>
      </c>
      <c r="M428" s="177">
        <v>39019</v>
      </c>
      <c r="N428" s="177" t="s">
        <v>39</v>
      </c>
      <c r="O428" s="177" t="s">
        <v>1577</v>
      </c>
      <c r="P428" s="177"/>
      <c r="Q428" s="177"/>
      <c r="R428" s="177"/>
      <c r="S428" s="177" t="s">
        <v>1714</v>
      </c>
      <c r="T428" s="177"/>
      <c r="U428" s="177"/>
      <c r="V428" s="177"/>
      <c r="W428" s="177"/>
      <c r="X428" s="178"/>
    </row>
    <row r="429" spans="1:24">
      <c r="A429" s="173">
        <v>451</v>
      </c>
      <c r="B429" s="177" t="s">
        <v>422</v>
      </c>
      <c r="C429" s="177" t="s">
        <v>423</v>
      </c>
      <c r="D429" s="157" t="s">
        <v>20</v>
      </c>
      <c r="E429" s="177" t="s">
        <v>3183</v>
      </c>
      <c r="F429" s="177" t="s">
        <v>2586</v>
      </c>
      <c r="G429" s="177">
        <v>2004</v>
      </c>
      <c r="H429" s="161">
        <v>49.266072999999999</v>
      </c>
      <c r="I429" s="161">
        <v>-97.342296000000005</v>
      </c>
      <c r="J429" s="177" t="s">
        <v>49</v>
      </c>
      <c r="K429" s="177" t="s">
        <v>1577</v>
      </c>
      <c r="L429" s="177" t="s">
        <v>3196</v>
      </c>
      <c r="M429" s="177">
        <v>39020</v>
      </c>
      <c r="N429" s="177" t="s">
        <v>39</v>
      </c>
      <c r="O429" s="177" t="s">
        <v>1577</v>
      </c>
      <c r="P429" s="177"/>
      <c r="Q429" s="177"/>
      <c r="R429" s="177"/>
      <c r="S429" s="177" t="s">
        <v>1714</v>
      </c>
      <c r="T429" s="177"/>
      <c r="U429" s="177"/>
      <c r="V429" s="177"/>
      <c r="W429" s="177"/>
      <c r="X429" s="178"/>
    </row>
    <row r="430" spans="1:24">
      <c r="A430" s="173">
        <v>452</v>
      </c>
      <c r="B430" s="177" t="s">
        <v>422</v>
      </c>
      <c r="C430" s="177" t="s">
        <v>423</v>
      </c>
      <c r="D430" s="157" t="s">
        <v>20</v>
      </c>
      <c r="E430" s="177" t="s">
        <v>3183</v>
      </c>
      <c r="F430" s="177" t="s">
        <v>2586</v>
      </c>
      <c r="G430" s="177">
        <v>2004</v>
      </c>
      <c r="H430" s="161">
        <v>49.266072999999999</v>
      </c>
      <c r="I430" s="161">
        <v>-97.342296000000005</v>
      </c>
      <c r="J430" s="177" t="s">
        <v>49</v>
      </c>
      <c r="K430" s="177" t="s">
        <v>1577</v>
      </c>
      <c r="L430" s="177" t="s">
        <v>3197</v>
      </c>
      <c r="M430" s="177">
        <v>39021</v>
      </c>
      <c r="N430" s="177" t="s">
        <v>39</v>
      </c>
      <c r="O430" s="177" t="s">
        <v>1577</v>
      </c>
      <c r="P430" s="177"/>
      <c r="Q430" s="177"/>
      <c r="R430" s="177"/>
      <c r="S430" s="177" t="s">
        <v>1714</v>
      </c>
      <c r="T430" s="177"/>
      <c r="U430" s="177"/>
      <c r="V430" s="177"/>
      <c r="W430" s="177"/>
      <c r="X430" s="178"/>
    </row>
    <row r="431" spans="1:24">
      <c r="A431" s="173">
        <v>453</v>
      </c>
      <c r="B431" s="177" t="s">
        <v>422</v>
      </c>
      <c r="C431" s="177" t="s">
        <v>423</v>
      </c>
      <c r="D431" s="157" t="s">
        <v>20</v>
      </c>
      <c r="E431" s="177" t="s">
        <v>3183</v>
      </c>
      <c r="F431" s="177" t="s">
        <v>2586</v>
      </c>
      <c r="G431" s="177">
        <v>2004</v>
      </c>
      <c r="H431" s="161">
        <v>49.266072999999999</v>
      </c>
      <c r="I431" s="161">
        <v>-97.342296000000005</v>
      </c>
      <c r="J431" s="177" t="s">
        <v>49</v>
      </c>
      <c r="K431" s="177" t="s">
        <v>1577</v>
      </c>
      <c r="L431" s="177" t="s">
        <v>3198</v>
      </c>
      <c r="M431" s="177">
        <v>39022</v>
      </c>
      <c r="N431" s="177" t="s">
        <v>39</v>
      </c>
      <c r="O431" s="177" t="s">
        <v>1577</v>
      </c>
      <c r="P431" s="177"/>
      <c r="Q431" s="177"/>
      <c r="R431" s="177"/>
      <c r="S431" s="177" t="s">
        <v>1714</v>
      </c>
      <c r="T431" s="177"/>
      <c r="U431" s="177"/>
      <c r="V431" s="177"/>
      <c r="W431" s="177"/>
      <c r="X431" s="178"/>
    </row>
    <row r="432" spans="1:24">
      <c r="A432" s="173">
        <v>468</v>
      </c>
      <c r="B432" s="177" t="s">
        <v>422</v>
      </c>
      <c r="C432" s="177" t="s">
        <v>423</v>
      </c>
      <c r="D432" s="157" t="s">
        <v>20</v>
      </c>
      <c r="E432" s="177" t="s">
        <v>3199</v>
      </c>
      <c r="F432" s="177" t="s">
        <v>2586</v>
      </c>
      <c r="G432" s="177">
        <v>2004</v>
      </c>
      <c r="H432" s="161">
        <v>47.598254900000001</v>
      </c>
      <c r="I432" s="161">
        <v>-70.581147000000001</v>
      </c>
      <c r="J432" s="177" t="s">
        <v>49</v>
      </c>
      <c r="K432" s="177" t="s">
        <v>1577</v>
      </c>
      <c r="L432" s="177" t="s">
        <v>3200</v>
      </c>
      <c r="M432" s="177">
        <v>39037</v>
      </c>
      <c r="N432" s="177" t="s">
        <v>39</v>
      </c>
      <c r="O432" s="177" t="s">
        <v>1577</v>
      </c>
      <c r="P432" s="177"/>
      <c r="Q432" s="177"/>
      <c r="R432" s="177"/>
      <c r="S432" s="177" t="s">
        <v>1714</v>
      </c>
      <c r="T432" s="177"/>
      <c r="U432" s="177"/>
      <c r="V432" s="177"/>
      <c r="W432" s="177"/>
      <c r="X432" s="178"/>
    </row>
    <row r="433" spans="1:24">
      <c r="A433" s="173">
        <v>454</v>
      </c>
      <c r="B433" s="177" t="s">
        <v>422</v>
      </c>
      <c r="C433" s="177" t="s">
        <v>423</v>
      </c>
      <c r="D433" s="157" t="s">
        <v>20</v>
      </c>
      <c r="E433" s="177" t="s">
        <v>3201</v>
      </c>
      <c r="F433" s="177" t="s">
        <v>2586</v>
      </c>
      <c r="G433" s="177">
        <v>2004</v>
      </c>
      <c r="H433" s="161">
        <v>53.818306</v>
      </c>
      <c r="I433" s="161">
        <v>-112.77800999999999</v>
      </c>
      <c r="J433" s="177" t="s">
        <v>49</v>
      </c>
      <c r="K433" s="177" t="s">
        <v>1577</v>
      </c>
      <c r="L433" s="177" t="s">
        <v>3202</v>
      </c>
      <c r="M433" s="177">
        <v>39023</v>
      </c>
      <c r="N433" s="177" t="s">
        <v>39</v>
      </c>
      <c r="O433" s="177" t="s">
        <v>1577</v>
      </c>
      <c r="P433" s="177"/>
      <c r="Q433" s="177"/>
      <c r="R433" s="177"/>
      <c r="S433" s="177" t="s">
        <v>1714</v>
      </c>
      <c r="T433" s="177"/>
      <c r="U433" s="177"/>
      <c r="V433" s="177"/>
      <c r="W433" s="177"/>
      <c r="X433" s="178"/>
    </row>
    <row r="434" spans="1:24">
      <c r="A434" s="173">
        <v>455</v>
      </c>
      <c r="B434" s="177" t="s">
        <v>422</v>
      </c>
      <c r="C434" s="177" t="s">
        <v>423</v>
      </c>
      <c r="D434" s="157" t="s">
        <v>20</v>
      </c>
      <c r="E434" s="177" t="s">
        <v>3201</v>
      </c>
      <c r="F434" s="177" t="s">
        <v>2586</v>
      </c>
      <c r="G434" s="177">
        <v>2004</v>
      </c>
      <c r="H434" s="161">
        <v>53.818306</v>
      </c>
      <c r="I434" s="161">
        <v>-112.77800999999999</v>
      </c>
      <c r="J434" s="177" t="s">
        <v>49</v>
      </c>
      <c r="K434" s="177" t="s">
        <v>1577</v>
      </c>
      <c r="L434" s="177" t="s">
        <v>3203</v>
      </c>
      <c r="M434" s="177">
        <v>39024</v>
      </c>
      <c r="N434" s="177" t="s">
        <v>39</v>
      </c>
      <c r="O434" s="177" t="s">
        <v>1577</v>
      </c>
      <c r="P434" s="177"/>
      <c r="Q434" s="177"/>
      <c r="R434" s="177"/>
      <c r="S434" s="177" t="s">
        <v>1714</v>
      </c>
      <c r="T434" s="177"/>
      <c r="U434" s="177"/>
      <c r="V434" s="177"/>
      <c r="W434" s="177"/>
      <c r="X434" s="178"/>
    </row>
    <row r="435" spans="1:24">
      <c r="A435" s="173">
        <v>456</v>
      </c>
      <c r="B435" s="177" t="s">
        <v>422</v>
      </c>
      <c r="C435" s="177" t="s">
        <v>423</v>
      </c>
      <c r="D435" s="157" t="s">
        <v>20</v>
      </c>
      <c r="E435" s="177" t="s">
        <v>3204</v>
      </c>
      <c r="F435" s="177" t="s">
        <v>2586</v>
      </c>
      <c r="G435" s="177">
        <v>2004</v>
      </c>
      <c r="H435" s="161">
        <v>49.669688000000001</v>
      </c>
      <c r="I435" s="161">
        <v>-96.647311000000002</v>
      </c>
      <c r="J435" s="177" t="s">
        <v>49</v>
      </c>
      <c r="K435" s="177" t="s">
        <v>1577</v>
      </c>
      <c r="L435" s="177" t="s">
        <v>3205</v>
      </c>
      <c r="M435" s="177">
        <v>39025</v>
      </c>
      <c r="N435" s="177" t="s">
        <v>39</v>
      </c>
      <c r="O435" s="177" t="s">
        <v>1577</v>
      </c>
      <c r="P435" s="177"/>
      <c r="Q435" s="177"/>
      <c r="R435" s="177"/>
      <c r="S435" s="177" t="s">
        <v>1714</v>
      </c>
      <c r="T435" s="177"/>
      <c r="U435" s="177"/>
      <c r="V435" s="177"/>
      <c r="W435" s="177"/>
      <c r="X435" s="178"/>
    </row>
    <row r="436" spans="1:24">
      <c r="A436" s="173">
        <v>457</v>
      </c>
      <c r="B436" s="177" t="s">
        <v>422</v>
      </c>
      <c r="C436" s="177" t="s">
        <v>423</v>
      </c>
      <c r="D436" s="157" t="s">
        <v>20</v>
      </c>
      <c r="E436" s="177" t="s">
        <v>3206</v>
      </c>
      <c r="F436" s="177" t="s">
        <v>2586</v>
      </c>
      <c r="G436" s="177">
        <v>2004</v>
      </c>
      <c r="H436" s="161">
        <v>49.975057</v>
      </c>
      <c r="I436" s="161">
        <v>-97.780807899999999</v>
      </c>
      <c r="J436" s="177" t="s">
        <v>49</v>
      </c>
      <c r="K436" s="177" t="s">
        <v>1577</v>
      </c>
      <c r="L436" s="177" t="s">
        <v>3207</v>
      </c>
      <c r="M436" s="177">
        <v>39026</v>
      </c>
      <c r="N436" s="177" t="s">
        <v>39</v>
      </c>
      <c r="O436" s="177" t="s">
        <v>1577</v>
      </c>
      <c r="P436" s="177"/>
      <c r="Q436" s="177"/>
      <c r="R436" s="177"/>
      <c r="S436" s="177" t="s">
        <v>1714</v>
      </c>
      <c r="T436" s="177"/>
      <c r="U436" s="177"/>
      <c r="V436" s="177"/>
      <c r="W436" s="177"/>
      <c r="X436" s="178"/>
    </row>
    <row r="437" spans="1:24">
      <c r="A437" s="173">
        <v>458</v>
      </c>
      <c r="B437" s="177" t="s">
        <v>422</v>
      </c>
      <c r="C437" s="177" t="s">
        <v>423</v>
      </c>
      <c r="D437" s="157" t="s">
        <v>20</v>
      </c>
      <c r="E437" s="177" t="s">
        <v>3208</v>
      </c>
      <c r="F437" s="177" t="s">
        <v>2586</v>
      </c>
      <c r="G437" s="177">
        <v>2004</v>
      </c>
      <c r="H437" s="161">
        <v>45.305771</v>
      </c>
      <c r="I437" s="161">
        <v>-73.254490300000001</v>
      </c>
      <c r="J437" s="177" t="s">
        <v>49</v>
      </c>
      <c r="K437" s="177" t="s">
        <v>1577</v>
      </c>
      <c r="L437" s="177" t="s">
        <v>3209</v>
      </c>
      <c r="M437" s="177">
        <v>39027</v>
      </c>
      <c r="N437" s="177" t="s">
        <v>39</v>
      </c>
      <c r="O437" s="177" t="s">
        <v>1577</v>
      </c>
      <c r="P437" s="177"/>
      <c r="Q437" s="177"/>
      <c r="R437" s="177"/>
      <c r="S437" s="177" t="s">
        <v>1714</v>
      </c>
      <c r="T437" s="177"/>
      <c r="U437" s="177"/>
      <c r="V437" s="177"/>
      <c r="W437" s="177"/>
      <c r="X437" s="178"/>
    </row>
    <row r="438" spans="1:24">
      <c r="A438" s="173">
        <v>459</v>
      </c>
      <c r="B438" s="177" t="s">
        <v>422</v>
      </c>
      <c r="C438" s="177" t="s">
        <v>423</v>
      </c>
      <c r="D438" s="157" t="s">
        <v>20</v>
      </c>
      <c r="E438" s="177" t="s">
        <v>3210</v>
      </c>
      <c r="F438" s="177" t="s">
        <v>2586</v>
      </c>
      <c r="G438" s="177">
        <v>2004</v>
      </c>
      <c r="H438" s="161">
        <v>45.595281</v>
      </c>
      <c r="I438" s="161">
        <v>-73.095676999999995</v>
      </c>
      <c r="J438" s="177" t="s">
        <v>49</v>
      </c>
      <c r="K438" s="177" t="s">
        <v>1577</v>
      </c>
      <c r="L438" s="177" t="s">
        <v>3211</v>
      </c>
      <c r="M438" s="177">
        <v>39028</v>
      </c>
      <c r="N438" s="177" t="s">
        <v>39</v>
      </c>
      <c r="O438" s="177" t="s">
        <v>1577</v>
      </c>
      <c r="P438" s="177"/>
      <c r="Q438" s="177"/>
      <c r="R438" s="177"/>
      <c r="S438" s="177" t="s">
        <v>1714</v>
      </c>
      <c r="T438" s="177"/>
      <c r="U438" s="177"/>
      <c r="V438" s="177"/>
      <c r="W438" s="177"/>
      <c r="X438" s="178"/>
    </row>
    <row r="439" spans="1:24">
      <c r="A439" s="173">
        <v>460</v>
      </c>
      <c r="B439" s="177" t="s">
        <v>422</v>
      </c>
      <c r="C439" s="177" t="s">
        <v>423</v>
      </c>
      <c r="D439" s="157" t="s">
        <v>20</v>
      </c>
      <c r="E439" s="177" t="s">
        <v>3210</v>
      </c>
      <c r="F439" s="177" t="s">
        <v>2586</v>
      </c>
      <c r="G439" s="177">
        <v>2004</v>
      </c>
      <c r="H439" s="161">
        <v>45.595281</v>
      </c>
      <c r="I439" s="161">
        <v>-73.095676999999995</v>
      </c>
      <c r="J439" s="177" t="s">
        <v>49</v>
      </c>
      <c r="K439" s="177" t="s">
        <v>1577</v>
      </c>
      <c r="L439" s="177" t="s">
        <v>3212</v>
      </c>
      <c r="M439" s="177">
        <v>39029</v>
      </c>
      <c r="N439" s="177" t="s">
        <v>39</v>
      </c>
      <c r="O439" s="177" t="s">
        <v>1577</v>
      </c>
      <c r="P439" s="177"/>
      <c r="Q439" s="177"/>
      <c r="R439" s="177"/>
      <c r="S439" s="177" t="s">
        <v>1714</v>
      </c>
      <c r="T439" s="177"/>
      <c r="U439" s="177"/>
      <c r="V439" s="177"/>
      <c r="W439" s="177"/>
      <c r="X439" s="178"/>
    </row>
    <row r="440" spans="1:24">
      <c r="A440" s="173">
        <v>461</v>
      </c>
      <c r="B440" s="177" t="s">
        <v>422</v>
      </c>
      <c r="C440" s="177" t="s">
        <v>423</v>
      </c>
      <c r="D440" s="157" t="s">
        <v>20</v>
      </c>
      <c r="E440" s="177" t="s">
        <v>3210</v>
      </c>
      <c r="F440" s="177" t="s">
        <v>2586</v>
      </c>
      <c r="G440" s="177">
        <v>2004</v>
      </c>
      <c r="H440" s="161">
        <v>45.595281</v>
      </c>
      <c r="I440" s="161">
        <v>-73.095676999999995</v>
      </c>
      <c r="J440" s="177" t="s">
        <v>49</v>
      </c>
      <c r="K440" s="177" t="s">
        <v>1577</v>
      </c>
      <c r="L440" s="177" t="s">
        <v>3213</v>
      </c>
      <c r="M440" s="177">
        <v>39030</v>
      </c>
      <c r="N440" s="177" t="s">
        <v>39</v>
      </c>
      <c r="O440" s="177" t="s">
        <v>1577</v>
      </c>
      <c r="P440" s="177"/>
      <c r="Q440" s="177"/>
      <c r="R440" s="177"/>
      <c r="S440" s="177" t="s">
        <v>1714</v>
      </c>
      <c r="T440" s="177"/>
      <c r="U440" s="177"/>
      <c r="V440" s="177"/>
      <c r="W440" s="177"/>
      <c r="X440" s="178"/>
    </row>
    <row r="441" spans="1:24">
      <c r="A441" s="173">
        <v>462</v>
      </c>
      <c r="B441" s="177" t="s">
        <v>422</v>
      </c>
      <c r="C441" s="177" t="s">
        <v>423</v>
      </c>
      <c r="D441" s="157" t="s">
        <v>20</v>
      </c>
      <c r="E441" s="177" t="s">
        <v>3214</v>
      </c>
      <c r="F441" s="177" t="s">
        <v>2586</v>
      </c>
      <c r="G441" s="177">
        <v>2004</v>
      </c>
      <c r="H441" s="161">
        <v>49.502310399999999</v>
      </c>
      <c r="I441" s="161">
        <v>-112.5231788</v>
      </c>
      <c r="J441" s="177" t="s">
        <v>49</v>
      </c>
      <c r="K441" s="177" t="s">
        <v>1577</v>
      </c>
      <c r="L441" s="177" t="s">
        <v>3215</v>
      </c>
      <c r="M441" s="177">
        <v>39031</v>
      </c>
      <c r="N441" s="177" t="s">
        <v>39</v>
      </c>
      <c r="O441" s="177" t="s">
        <v>1577</v>
      </c>
      <c r="P441" s="177"/>
      <c r="Q441" s="177"/>
      <c r="R441" s="177"/>
      <c r="S441" s="177" t="s">
        <v>1714</v>
      </c>
      <c r="T441" s="177"/>
      <c r="U441" s="177"/>
      <c r="V441" s="177"/>
      <c r="W441" s="177"/>
      <c r="X441" s="178"/>
    </row>
    <row r="442" spans="1:24">
      <c r="A442" s="173">
        <v>463</v>
      </c>
      <c r="B442" s="177" t="s">
        <v>422</v>
      </c>
      <c r="C442" s="177" t="s">
        <v>423</v>
      </c>
      <c r="D442" s="157" t="s">
        <v>20</v>
      </c>
      <c r="E442" s="177" t="s">
        <v>3216</v>
      </c>
      <c r="F442" s="177" t="s">
        <v>2586</v>
      </c>
      <c r="G442" s="177">
        <v>2004</v>
      </c>
      <c r="H442" s="161">
        <v>50.135154399999998</v>
      </c>
      <c r="I442" s="161">
        <v>-97.327396500000006</v>
      </c>
      <c r="J442" s="177" t="s">
        <v>49</v>
      </c>
      <c r="K442" s="177" t="s">
        <v>1577</v>
      </c>
      <c r="L442" s="177" t="s">
        <v>3217</v>
      </c>
      <c r="M442" s="177">
        <v>39032</v>
      </c>
      <c r="N442" s="177" t="s">
        <v>39</v>
      </c>
      <c r="O442" s="177" t="s">
        <v>1577</v>
      </c>
      <c r="P442" s="177"/>
      <c r="Q442" s="177"/>
      <c r="R442" s="177"/>
      <c r="S442" s="177" t="s">
        <v>1714</v>
      </c>
      <c r="T442" s="177"/>
      <c r="U442" s="177"/>
      <c r="V442" s="177"/>
      <c r="W442" s="177"/>
      <c r="X442" s="178"/>
    </row>
    <row r="443" spans="1:24">
      <c r="A443" s="173">
        <v>464</v>
      </c>
      <c r="B443" s="177" t="s">
        <v>422</v>
      </c>
      <c r="C443" s="177" t="s">
        <v>423</v>
      </c>
      <c r="D443" s="157" t="s">
        <v>20</v>
      </c>
      <c r="E443" s="177" t="s">
        <v>3216</v>
      </c>
      <c r="F443" s="177" t="s">
        <v>2586</v>
      </c>
      <c r="G443" s="177">
        <v>2004</v>
      </c>
      <c r="H443" s="161">
        <v>50.135154399999998</v>
      </c>
      <c r="I443" s="161">
        <v>-97.327396500000006</v>
      </c>
      <c r="J443" s="177" t="s">
        <v>49</v>
      </c>
      <c r="K443" s="177" t="s">
        <v>1577</v>
      </c>
      <c r="L443" s="177" t="s">
        <v>3218</v>
      </c>
      <c r="M443" s="177">
        <v>39033</v>
      </c>
      <c r="N443" s="177" t="s">
        <v>39</v>
      </c>
      <c r="O443" s="177" t="s">
        <v>1577</v>
      </c>
      <c r="P443" s="177"/>
      <c r="Q443" s="177"/>
      <c r="R443" s="177"/>
      <c r="S443" s="177" t="s">
        <v>1714</v>
      </c>
      <c r="T443" s="177"/>
      <c r="U443" s="177"/>
      <c r="V443" s="177"/>
      <c r="W443" s="177"/>
      <c r="X443" s="178"/>
    </row>
    <row r="444" spans="1:24">
      <c r="A444" s="173">
        <v>465</v>
      </c>
      <c r="B444" s="177" t="s">
        <v>422</v>
      </c>
      <c r="C444" s="177" t="s">
        <v>423</v>
      </c>
      <c r="D444" s="157" t="s">
        <v>20</v>
      </c>
      <c r="E444" s="177" t="s">
        <v>3219</v>
      </c>
      <c r="F444" s="177" t="s">
        <v>2586</v>
      </c>
      <c r="G444" s="177">
        <v>2004</v>
      </c>
      <c r="H444" s="161">
        <v>49.678591599999997</v>
      </c>
      <c r="I444" s="161">
        <v>-103.029849</v>
      </c>
      <c r="J444" s="177" t="s">
        <v>49</v>
      </c>
      <c r="K444" s="177" t="s">
        <v>1577</v>
      </c>
      <c r="L444" s="177" t="s">
        <v>3220</v>
      </c>
      <c r="M444" s="177">
        <v>39034</v>
      </c>
      <c r="N444" s="177" t="s">
        <v>39</v>
      </c>
      <c r="O444" s="177" t="s">
        <v>1577</v>
      </c>
      <c r="P444" s="177"/>
      <c r="Q444" s="177"/>
      <c r="R444" s="177"/>
      <c r="S444" s="177" t="s">
        <v>1714</v>
      </c>
      <c r="T444" s="177"/>
      <c r="U444" s="177"/>
      <c r="V444" s="177"/>
      <c r="W444" s="177"/>
      <c r="X444" s="178"/>
    </row>
    <row r="445" spans="1:24">
      <c r="A445" s="173">
        <v>466</v>
      </c>
      <c r="B445" s="177" t="s">
        <v>422</v>
      </c>
      <c r="C445" s="177" t="s">
        <v>423</v>
      </c>
      <c r="D445" s="157" t="s">
        <v>20</v>
      </c>
      <c r="E445" s="177" t="s">
        <v>3219</v>
      </c>
      <c r="F445" s="177" t="s">
        <v>2586</v>
      </c>
      <c r="G445" s="177">
        <v>2004</v>
      </c>
      <c r="H445" s="161">
        <v>49.678591599999997</v>
      </c>
      <c r="I445" s="161">
        <v>-103.029849</v>
      </c>
      <c r="J445" s="177" t="s">
        <v>49</v>
      </c>
      <c r="K445" s="177" t="s">
        <v>1577</v>
      </c>
      <c r="L445" s="177" t="s">
        <v>3221</v>
      </c>
      <c r="M445" s="177">
        <v>39035</v>
      </c>
      <c r="N445" s="177" t="s">
        <v>39</v>
      </c>
      <c r="O445" s="177" t="s">
        <v>1577</v>
      </c>
      <c r="P445" s="177"/>
      <c r="Q445" s="177"/>
      <c r="R445" s="177"/>
      <c r="S445" s="177" t="s">
        <v>1714</v>
      </c>
      <c r="T445" s="177"/>
      <c r="U445" s="177"/>
      <c r="V445" s="177"/>
      <c r="W445" s="177"/>
      <c r="X445" s="178"/>
    </row>
    <row r="446" spans="1:24">
      <c r="A446" s="173">
        <v>467</v>
      </c>
      <c r="B446" s="177" t="s">
        <v>422</v>
      </c>
      <c r="C446" s="177" t="s">
        <v>423</v>
      </c>
      <c r="D446" s="157" t="s">
        <v>20</v>
      </c>
      <c r="E446" s="177" t="s">
        <v>3222</v>
      </c>
      <c r="F446" s="177" t="s">
        <v>2586</v>
      </c>
      <c r="G446" s="177">
        <v>2004</v>
      </c>
      <c r="H446" s="161">
        <v>51.069189700000003</v>
      </c>
      <c r="I446" s="161">
        <v>-104.9587047</v>
      </c>
      <c r="J446" s="177" t="s">
        <v>49</v>
      </c>
      <c r="K446" s="177" t="s">
        <v>1577</v>
      </c>
      <c r="L446" s="177" t="s">
        <v>3223</v>
      </c>
      <c r="M446" s="177">
        <v>39036</v>
      </c>
      <c r="N446" s="177" t="s">
        <v>39</v>
      </c>
      <c r="O446" s="177" t="s">
        <v>1577</v>
      </c>
      <c r="P446" s="177"/>
      <c r="Q446" s="177"/>
      <c r="R446" s="177"/>
      <c r="S446" s="177" t="s">
        <v>1714</v>
      </c>
      <c r="T446" s="177"/>
      <c r="U446" s="177"/>
      <c r="V446" s="177"/>
      <c r="W446" s="177"/>
      <c r="X446" s="178"/>
    </row>
    <row r="447" spans="1:24">
      <c r="A447" s="173">
        <v>469</v>
      </c>
      <c r="B447" s="177" t="s">
        <v>422</v>
      </c>
      <c r="C447" s="177" t="s">
        <v>423</v>
      </c>
      <c r="D447" s="157" t="s">
        <v>20</v>
      </c>
      <c r="E447" s="177" t="s">
        <v>3224</v>
      </c>
      <c r="F447" s="177" t="s">
        <v>2586</v>
      </c>
      <c r="G447" s="177">
        <v>2004</v>
      </c>
      <c r="H447" s="161">
        <v>51.937930600000001</v>
      </c>
      <c r="I447" s="161">
        <v>-102.5400095</v>
      </c>
      <c r="J447" s="177" t="s">
        <v>49</v>
      </c>
      <c r="K447" s="177" t="s">
        <v>1577</v>
      </c>
      <c r="L447" s="177" t="s">
        <v>3225</v>
      </c>
      <c r="M447" s="177">
        <v>39038</v>
      </c>
      <c r="N447" s="177" t="s">
        <v>39</v>
      </c>
      <c r="O447" s="177" t="s">
        <v>1577</v>
      </c>
      <c r="P447" s="177"/>
      <c r="Q447" s="177"/>
      <c r="R447" s="177"/>
      <c r="S447" s="177" t="s">
        <v>1714</v>
      </c>
      <c r="T447" s="177"/>
      <c r="U447" s="177"/>
      <c r="V447" s="177"/>
      <c r="W447" s="177"/>
      <c r="X447" s="178"/>
    </row>
    <row r="448" spans="1:24">
      <c r="A448" s="173">
        <v>470</v>
      </c>
      <c r="B448" s="177" t="s">
        <v>422</v>
      </c>
      <c r="C448" s="177" t="s">
        <v>423</v>
      </c>
      <c r="D448" s="157" t="s">
        <v>20</v>
      </c>
      <c r="E448" s="177" t="s">
        <v>3226</v>
      </c>
      <c r="F448" s="177" t="s">
        <v>2586</v>
      </c>
      <c r="G448" s="177">
        <v>2004</v>
      </c>
      <c r="H448" s="161">
        <v>52.500700199999997</v>
      </c>
      <c r="I448" s="161">
        <v>-100.7793784</v>
      </c>
      <c r="J448" s="177" t="s">
        <v>49</v>
      </c>
      <c r="K448" s="177" t="s">
        <v>1577</v>
      </c>
      <c r="L448" s="177" t="s">
        <v>3227</v>
      </c>
      <c r="M448" s="177">
        <v>39039</v>
      </c>
      <c r="N448" s="177" t="s">
        <v>39</v>
      </c>
      <c r="O448" s="177" t="s">
        <v>1577</v>
      </c>
      <c r="P448" s="177"/>
      <c r="Q448" s="177"/>
      <c r="R448" s="177"/>
      <c r="S448" s="177" t="s">
        <v>1714</v>
      </c>
      <c r="T448" s="177"/>
      <c r="U448" s="177"/>
      <c r="V448" s="177"/>
      <c r="W448" s="177"/>
      <c r="X448" s="178"/>
    </row>
    <row r="449" spans="1:24">
      <c r="A449" s="173">
        <v>471</v>
      </c>
      <c r="B449" s="177" t="s">
        <v>422</v>
      </c>
      <c r="C449" s="177" t="s">
        <v>423</v>
      </c>
      <c r="D449" s="157" t="s">
        <v>20</v>
      </c>
      <c r="E449" s="177" t="s">
        <v>3228</v>
      </c>
      <c r="F449" s="177" t="s">
        <v>2586</v>
      </c>
      <c r="G449" s="177">
        <v>2004</v>
      </c>
      <c r="H449" s="161">
        <v>52.103708099999999</v>
      </c>
      <c r="I449" s="161">
        <v>-101.25153880000001</v>
      </c>
      <c r="J449" s="177" t="s">
        <v>49</v>
      </c>
      <c r="K449" s="177" t="s">
        <v>1577</v>
      </c>
      <c r="L449" s="177" t="s">
        <v>3229</v>
      </c>
      <c r="M449" s="177">
        <v>39040</v>
      </c>
      <c r="N449" s="177" t="s">
        <v>39</v>
      </c>
      <c r="O449" s="177" t="s">
        <v>1577</v>
      </c>
      <c r="P449" s="177"/>
      <c r="Q449" s="177"/>
      <c r="R449" s="177"/>
      <c r="S449" s="177" t="s">
        <v>1714</v>
      </c>
      <c r="T449" s="177"/>
      <c r="U449" s="177"/>
      <c r="V449" s="177"/>
      <c r="W449" s="177"/>
      <c r="X449" s="178"/>
    </row>
    <row r="450" spans="1:24">
      <c r="A450" s="173">
        <v>472</v>
      </c>
      <c r="B450" s="177" t="s">
        <v>422</v>
      </c>
      <c r="C450" s="177" t="s">
        <v>423</v>
      </c>
      <c r="D450" s="157" t="s">
        <v>20</v>
      </c>
      <c r="E450" s="177" t="s">
        <v>3230</v>
      </c>
      <c r="F450" s="177" t="s">
        <v>2586</v>
      </c>
      <c r="G450" s="177">
        <v>2004</v>
      </c>
      <c r="H450" s="161">
        <v>49.785960600000003</v>
      </c>
      <c r="I450" s="161">
        <v>-112.1496533</v>
      </c>
      <c r="J450" s="177" t="s">
        <v>49</v>
      </c>
      <c r="K450" s="177" t="s">
        <v>1577</v>
      </c>
      <c r="L450" s="177" t="s">
        <v>3231</v>
      </c>
      <c r="M450" s="177">
        <v>39041</v>
      </c>
      <c r="N450" s="177" t="s">
        <v>39</v>
      </c>
      <c r="O450" s="177" t="s">
        <v>1577</v>
      </c>
      <c r="P450" s="177"/>
      <c r="Q450" s="177"/>
      <c r="R450" s="177"/>
      <c r="S450" s="177" t="s">
        <v>1714</v>
      </c>
      <c r="T450" s="177"/>
      <c r="U450" s="177"/>
      <c r="V450" s="177"/>
      <c r="W450" s="177"/>
      <c r="X450" s="178"/>
    </row>
    <row r="451" spans="1:24">
      <c r="A451" s="173">
        <v>473</v>
      </c>
      <c r="B451" s="177" t="s">
        <v>422</v>
      </c>
      <c r="C451" s="177" t="s">
        <v>423</v>
      </c>
      <c r="D451" s="157" t="s">
        <v>20</v>
      </c>
      <c r="E451" s="177" t="s">
        <v>3230</v>
      </c>
      <c r="F451" s="177" t="s">
        <v>2586</v>
      </c>
      <c r="G451" s="177">
        <v>2004</v>
      </c>
      <c r="H451" s="161">
        <v>49.785960600000003</v>
      </c>
      <c r="I451" s="161">
        <v>-112.1496533</v>
      </c>
      <c r="J451" s="177" t="s">
        <v>49</v>
      </c>
      <c r="K451" s="177" t="s">
        <v>1577</v>
      </c>
      <c r="L451" s="177" t="s">
        <v>3232</v>
      </c>
      <c r="M451" s="177">
        <v>39042</v>
      </c>
      <c r="N451" s="177" t="s">
        <v>39</v>
      </c>
      <c r="O451" s="177" t="s">
        <v>1577</v>
      </c>
      <c r="P451" s="177"/>
      <c r="Q451" s="177"/>
      <c r="R451" s="177"/>
      <c r="S451" s="177" t="s">
        <v>1714</v>
      </c>
      <c r="T451" s="177"/>
      <c r="U451" s="177"/>
      <c r="V451" s="177"/>
      <c r="W451" s="177"/>
      <c r="X451" s="178"/>
    </row>
    <row r="452" spans="1:24">
      <c r="A452" s="173">
        <v>474</v>
      </c>
      <c r="B452" s="177" t="s">
        <v>422</v>
      </c>
      <c r="C452" s="177" t="s">
        <v>423</v>
      </c>
      <c r="D452" s="157" t="s">
        <v>20</v>
      </c>
      <c r="E452" s="177" t="s">
        <v>3230</v>
      </c>
      <c r="F452" s="177" t="s">
        <v>2586</v>
      </c>
      <c r="G452" s="177">
        <v>2004</v>
      </c>
      <c r="H452" s="161">
        <v>49.785960600000003</v>
      </c>
      <c r="I452" s="161">
        <v>-112.1496533</v>
      </c>
      <c r="J452" s="177" t="s">
        <v>49</v>
      </c>
      <c r="K452" s="177" t="s">
        <v>1577</v>
      </c>
      <c r="L452" s="177" t="s">
        <v>3233</v>
      </c>
      <c r="M452" s="177">
        <v>39043</v>
      </c>
      <c r="N452" s="177" t="s">
        <v>39</v>
      </c>
      <c r="O452" s="177" t="s">
        <v>1577</v>
      </c>
      <c r="P452" s="177"/>
      <c r="Q452" s="177"/>
      <c r="R452" s="177"/>
      <c r="S452" s="177" t="s">
        <v>1714</v>
      </c>
      <c r="T452" s="177"/>
      <c r="U452" s="177"/>
      <c r="V452" s="177"/>
      <c r="W452" s="177"/>
      <c r="X452" s="178"/>
    </row>
    <row r="453" spans="1:24">
      <c r="A453" s="173">
        <v>475</v>
      </c>
      <c r="B453" s="177" t="s">
        <v>422</v>
      </c>
      <c r="C453" s="177" t="s">
        <v>423</v>
      </c>
      <c r="D453" s="157" t="s">
        <v>20</v>
      </c>
      <c r="E453" s="177" t="s">
        <v>3230</v>
      </c>
      <c r="F453" s="177" t="s">
        <v>2586</v>
      </c>
      <c r="G453" s="177">
        <v>2004</v>
      </c>
      <c r="H453" s="161">
        <v>49.785960600000003</v>
      </c>
      <c r="I453" s="161">
        <v>-112.1496533</v>
      </c>
      <c r="J453" s="177" t="s">
        <v>49</v>
      </c>
      <c r="K453" s="177" t="s">
        <v>1577</v>
      </c>
      <c r="L453" s="177" t="s">
        <v>3234</v>
      </c>
      <c r="M453" s="177">
        <v>39044</v>
      </c>
      <c r="N453" s="177" t="s">
        <v>39</v>
      </c>
      <c r="O453" s="177" t="s">
        <v>1577</v>
      </c>
      <c r="P453" s="177"/>
      <c r="Q453" s="177"/>
      <c r="R453" s="177"/>
      <c r="S453" s="177" t="s">
        <v>1714</v>
      </c>
      <c r="T453" s="177"/>
      <c r="U453" s="177"/>
      <c r="V453" s="177"/>
      <c r="W453" s="177"/>
      <c r="X453" s="178"/>
    </row>
    <row r="454" spans="1:24">
      <c r="A454" s="173">
        <v>476</v>
      </c>
      <c r="B454" s="177" t="s">
        <v>422</v>
      </c>
      <c r="C454" s="177" t="s">
        <v>423</v>
      </c>
      <c r="D454" s="157" t="s">
        <v>20</v>
      </c>
      <c r="E454" s="177" t="s">
        <v>3235</v>
      </c>
      <c r="F454" s="177" t="s">
        <v>2586</v>
      </c>
      <c r="G454" s="177">
        <v>2004</v>
      </c>
      <c r="H454" s="161">
        <v>49.746653999999999</v>
      </c>
      <c r="I454" s="161">
        <v>-112.52405</v>
      </c>
      <c r="J454" s="177" t="s">
        <v>49</v>
      </c>
      <c r="K454" s="177" t="s">
        <v>1577</v>
      </c>
      <c r="L454" s="177" t="s">
        <v>3236</v>
      </c>
      <c r="M454" s="177">
        <v>39045</v>
      </c>
      <c r="N454" s="177" t="s">
        <v>39</v>
      </c>
      <c r="O454" s="177" t="s">
        <v>1577</v>
      </c>
      <c r="P454" s="177"/>
      <c r="Q454" s="177"/>
      <c r="R454" s="177"/>
      <c r="S454" s="177" t="s">
        <v>1714</v>
      </c>
      <c r="T454" s="177"/>
      <c r="U454" s="177"/>
      <c r="V454" s="177"/>
      <c r="W454" s="177"/>
      <c r="X454" s="178"/>
    </row>
    <row r="455" spans="1:24">
      <c r="A455" s="173">
        <v>477</v>
      </c>
      <c r="B455" s="177" t="s">
        <v>422</v>
      </c>
      <c r="C455" s="177" t="s">
        <v>423</v>
      </c>
      <c r="D455" s="157" t="s">
        <v>20</v>
      </c>
      <c r="E455" s="177" t="s">
        <v>3235</v>
      </c>
      <c r="F455" s="177" t="s">
        <v>2586</v>
      </c>
      <c r="G455" s="177">
        <v>2004</v>
      </c>
      <c r="H455" s="161">
        <v>49.746653999999999</v>
      </c>
      <c r="I455" s="161">
        <v>-112.52405</v>
      </c>
      <c r="J455" s="177" t="s">
        <v>49</v>
      </c>
      <c r="K455" s="177" t="s">
        <v>1577</v>
      </c>
      <c r="L455" s="177" t="s">
        <v>3237</v>
      </c>
      <c r="M455" s="177">
        <v>39046</v>
      </c>
      <c r="N455" s="177" t="s">
        <v>39</v>
      </c>
      <c r="O455" s="177" t="s">
        <v>1577</v>
      </c>
      <c r="P455" s="177"/>
      <c r="Q455" s="177"/>
      <c r="R455" s="177"/>
      <c r="S455" s="177" t="s">
        <v>1714</v>
      </c>
      <c r="T455" s="177"/>
      <c r="U455" s="177"/>
      <c r="V455" s="177"/>
      <c r="W455" s="177"/>
      <c r="X455" s="178"/>
    </row>
    <row r="456" spans="1:24">
      <c r="A456" s="173">
        <v>478</v>
      </c>
      <c r="B456" s="177" t="s">
        <v>422</v>
      </c>
      <c r="C456" s="177" t="s">
        <v>423</v>
      </c>
      <c r="D456" s="157" t="s">
        <v>20</v>
      </c>
      <c r="E456" s="177" t="s">
        <v>3235</v>
      </c>
      <c r="F456" s="177" t="s">
        <v>2586</v>
      </c>
      <c r="G456" s="177">
        <v>2004</v>
      </c>
      <c r="H456" s="161">
        <v>49.746653999999999</v>
      </c>
      <c r="I456" s="161">
        <v>-112.52405</v>
      </c>
      <c r="J456" s="177" t="s">
        <v>49</v>
      </c>
      <c r="K456" s="177" t="s">
        <v>1577</v>
      </c>
      <c r="L456" s="177" t="s">
        <v>3238</v>
      </c>
      <c r="M456" s="177">
        <v>39047</v>
      </c>
      <c r="N456" s="177" t="s">
        <v>39</v>
      </c>
      <c r="O456" s="177" t="s">
        <v>1577</v>
      </c>
      <c r="P456" s="177"/>
      <c r="Q456" s="177"/>
      <c r="R456" s="177"/>
      <c r="S456" s="177" t="s">
        <v>1714</v>
      </c>
      <c r="T456" s="177"/>
      <c r="U456" s="177"/>
      <c r="V456" s="177"/>
      <c r="W456" s="177"/>
      <c r="X456" s="178"/>
    </row>
    <row r="457" spans="1:24">
      <c r="A457" s="173">
        <v>479</v>
      </c>
      <c r="B457" s="177" t="s">
        <v>422</v>
      </c>
      <c r="C457" s="177" t="s">
        <v>423</v>
      </c>
      <c r="D457" s="157" t="s">
        <v>20</v>
      </c>
      <c r="E457" s="177" t="s">
        <v>3239</v>
      </c>
      <c r="F457" s="177" t="s">
        <v>2586</v>
      </c>
      <c r="G457" s="177">
        <v>2004</v>
      </c>
      <c r="H457" s="161">
        <v>50.501770999999998</v>
      </c>
      <c r="I457" s="161">
        <v>-99.131926000000007</v>
      </c>
      <c r="J457" s="177" t="s">
        <v>49</v>
      </c>
      <c r="K457" s="177" t="s">
        <v>1577</v>
      </c>
      <c r="L457" s="177" t="s">
        <v>3240</v>
      </c>
      <c r="M457" s="177">
        <v>39048</v>
      </c>
      <c r="N457" s="177" t="s">
        <v>39</v>
      </c>
      <c r="O457" s="177" t="s">
        <v>1577</v>
      </c>
      <c r="P457" s="177"/>
      <c r="Q457" s="177"/>
      <c r="R457" s="177"/>
      <c r="S457" s="177" t="s">
        <v>1714</v>
      </c>
      <c r="T457" s="177"/>
      <c r="U457" s="177"/>
      <c r="V457" s="177"/>
      <c r="W457" s="177"/>
      <c r="X457" s="178"/>
    </row>
    <row r="458" spans="1:24">
      <c r="A458" s="173">
        <v>480</v>
      </c>
      <c r="B458" s="177" t="s">
        <v>422</v>
      </c>
      <c r="C458" s="177" t="s">
        <v>423</v>
      </c>
      <c r="D458" s="157" t="s">
        <v>20</v>
      </c>
      <c r="E458" s="177" t="s">
        <v>3241</v>
      </c>
      <c r="F458" s="177" t="s">
        <v>2586</v>
      </c>
      <c r="G458" s="177">
        <v>2004</v>
      </c>
      <c r="H458" s="161">
        <v>50.386872699999998</v>
      </c>
      <c r="I458" s="161">
        <v>-97.260690299999993</v>
      </c>
      <c r="J458" s="177" t="s">
        <v>49</v>
      </c>
      <c r="K458" s="177" t="s">
        <v>1577</v>
      </c>
      <c r="L458" s="177" t="s">
        <v>3242</v>
      </c>
      <c r="M458" s="177">
        <v>39049</v>
      </c>
      <c r="N458" s="177" t="s">
        <v>39</v>
      </c>
      <c r="O458" s="177" t="s">
        <v>1577</v>
      </c>
      <c r="P458" s="177"/>
      <c r="Q458" s="177"/>
      <c r="R458" s="177"/>
      <c r="S458" s="177" t="s">
        <v>1714</v>
      </c>
      <c r="T458" s="177"/>
      <c r="U458" s="177"/>
      <c r="V458" s="177"/>
      <c r="W458" s="177"/>
      <c r="X458" s="178"/>
    </row>
    <row r="459" spans="1:24">
      <c r="A459" s="173">
        <v>481</v>
      </c>
      <c r="B459" s="177" t="s">
        <v>422</v>
      </c>
      <c r="C459" s="177" t="s">
        <v>423</v>
      </c>
      <c r="D459" s="157" t="s">
        <v>20</v>
      </c>
      <c r="E459" s="177" t="s">
        <v>3241</v>
      </c>
      <c r="F459" s="177" t="s">
        <v>2586</v>
      </c>
      <c r="G459" s="177">
        <v>2004</v>
      </c>
      <c r="H459" s="161">
        <v>50.386872699999998</v>
      </c>
      <c r="I459" s="161">
        <v>-97.260690299999993</v>
      </c>
      <c r="J459" s="177" t="s">
        <v>49</v>
      </c>
      <c r="K459" s="177" t="s">
        <v>1577</v>
      </c>
      <c r="L459" s="177" t="s">
        <v>3243</v>
      </c>
      <c r="M459" s="177">
        <v>39050</v>
      </c>
      <c r="N459" s="177" t="s">
        <v>39</v>
      </c>
      <c r="O459" s="177" t="s">
        <v>1577</v>
      </c>
      <c r="P459" s="177"/>
      <c r="Q459" s="177"/>
      <c r="R459" s="177"/>
      <c r="S459" s="177" t="s">
        <v>1714</v>
      </c>
      <c r="T459" s="177"/>
      <c r="U459" s="177"/>
      <c r="V459" s="177"/>
      <c r="W459" s="177"/>
      <c r="X459" s="178"/>
    </row>
    <row r="460" spans="1:24">
      <c r="A460" s="173">
        <v>482</v>
      </c>
      <c r="B460" s="177" t="s">
        <v>422</v>
      </c>
      <c r="C460" s="177" t="s">
        <v>423</v>
      </c>
      <c r="D460" s="157" t="s">
        <v>20</v>
      </c>
      <c r="E460" s="177" t="s">
        <v>3244</v>
      </c>
      <c r="F460" s="177" t="s">
        <v>2586</v>
      </c>
      <c r="G460" s="177">
        <v>2004</v>
      </c>
      <c r="H460" s="161">
        <v>53.825526500000002</v>
      </c>
      <c r="I460" s="161">
        <v>-101.24761289999999</v>
      </c>
      <c r="J460" s="177" t="s">
        <v>49</v>
      </c>
      <c r="K460" s="177" t="s">
        <v>1577</v>
      </c>
      <c r="L460" s="177" t="s">
        <v>3245</v>
      </c>
      <c r="M460" s="177">
        <v>39051</v>
      </c>
      <c r="N460" s="177" t="s">
        <v>39</v>
      </c>
      <c r="O460" s="177" t="s">
        <v>1577</v>
      </c>
      <c r="P460" s="177"/>
      <c r="Q460" s="177"/>
      <c r="R460" s="177"/>
      <c r="S460" s="177" t="s">
        <v>1714</v>
      </c>
      <c r="T460" s="177"/>
      <c r="U460" s="177"/>
      <c r="V460" s="177"/>
      <c r="W460" s="177"/>
      <c r="X460" s="178"/>
    </row>
    <row r="461" spans="1:24">
      <c r="A461" s="173">
        <v>483</v>
      </c>
      <c r="B461" s="177" t="s">
        <v>422</v>
      </c>
      <c r="C461" s="177" t="s">
        <v>423</v>
      </c>
      <c r="D461" s="157" t="s">
        <v>20</v>
      </c>
      <c r="E461" s="177" t="s">
        <v>3246</v>
      </c>
      <c r="F461" s="177" t="s">
        <v>2586</v>
      </c>
      <c r="G461" s="177">
        <v>2004</v>
      </c>
      <c r="H461" s="161">
        <v>54.153255000000001</v>
      </c>
      <c r="I461" s="161">
        <v>-113.12580699999999</v>
      </c>
      <c r="J461" s="177" t="s">
        <v>49</v>
      </c>
      <c r="K461" s="177" t="s">
        <v>1577</v>
      </c>
      <c r="L461" s="177" t="s">
        <v>3247</v>
      </c>
      <c r="M461" s="177">
        <v>39052</v>
      </c>
      <c r="N461" s="177" t="s">
        <v>39</v>
      </c>
      <c r="O461" s="177" t="s">
        <v>1577</v>
      </c>
      <c r="P461" s="177"/>
      <c r="Q461" s="177"/>
      <c r="R461" s="177"/>
      <c r="S461" s="177" t="s">
        <v>1714</v>
      </c>
      <c r="T461" s="177"/>
      <c r="U461" s="177"/>
      <c r="V461" s="177"/>
      <c r="W461" s="177"/>
      <c r="X461" s="178"/>
    </row>
    <row r="462" spans="1:24">
      <c r="A462" s="173">
        <v>335</v>
      </c>
      <c r="B462" s="177" t="s">
        <v>422</v>
      </c>
      <c r="C462" s="177" t="s">
        <v>423</v>
      </c>
      <c r="D462" s="157" t="s">
        <v>20</v>
      </c>
      <c r="E462" s="177" t="s">
        <v>3248</v>
      </c>
      <c r="F462" s="177" t="s">
        <v>2586</v>
      </c>
      <c r="G462" s="177">
        <v>2004</v>
      </c>
      <c r="H462" s="161">
        <v>51.707120000000003</v>
      </c>
      <c r="I462" s="161">
        <v>-113.26486439999999</v>
      </c>
      <c r="J462" s="177" t="s">
        <v>49</v>
      </c>
      <c r="K462" s="177" t="s">
        <v>1577</v>
      </c>
      <c r="L462" s="177" t="s">
        <v>3249</v>
      </c>
      <c r="M462" s="177">
        <v>37404</v>
      </c>
      <c r="N462" s="174" t="s">
        <v>29</v>
      </c>
      <c r="O462" s="177" t="s">
        <v>1577</v>
      </c>
      <c r="P462" s="177"/>
      <c r="Q462" s="177"/>
      <c r="R462" s="177"/>
      <c r="S462" s="177" t="s">
        <v>1714</v>
      </c>
      <c r="T462" s="177"/>
      <c r="U462" s="177"/>
      <c r="V462" s="177"/>
      <c r="W462" s="177"/>
      <c r="X462" s="178"/>
    </row>
    <row r="463" spans="1:24">
      <c r="A463" s="173">
        <v>336</v>
      </c>
      <c r="B463" s="177" t="s">
        <v>422</v>
      </c>
      <c r="C463" s="177" t="s">
        <v>423</v>
      </c>
      <c r="D463" s="157" t="s">
        <v>20</v>
      </c>
      <c r="E463" s="177" t="s">
        <v>3248</v>
      </c>
      <c r="F463" s="177" t="s">
        <v>2586</v>
      </c>
      <c r="G463" s="177">
        <v>2004</v>
      </c>
      <c r="H463" s="161">
        <v>51.707120000000003</v>
      </c>
      <c r="I463" s="161">
        <v>-113.26486439999999</v>
      </c>
      <c r="J463" s="177" t="s">
        <v>49</v>
      </c>
      <c r="K463" s="177" t="s">
        <v>1577</v>
      </c>
      <c r="L463" s="177" t="s">
        <v>3250</v>
      </c>
      <c r="M463" s="177">
        <v>37408</v>
      </c>
      <c r="N463" s="174" t="s">
        <v>29</v>
      </c>
      <c r="O463" s="177" t="s">
        <v>1577</v>
      </c>
      <c r="P463" s="177"/>
      <c r="Q463" s="177"/>
      <c r="R463" s="177"/>
      <c r="S463" s="177" t="s">
        <v>1714</v>
      </c>
      <c r="T463" s="177"/>
      <c r="U463" s="177"/>
      <c r="V463" s="177"/>
      <c r="W463" s="177"/>
      <c r="X463" s="178"/>
    </row>
    <row r="464" spans="1:24">
      <c r="A464" s="173">
        <v>337</v>
      </c>
      <c r="B464" s="177" t="s">
        <v>422</v>
      </c>
      <c r="C464" s="177" t="s">
        <v>423</v>
      </c>
      <c r="D464" s="157" t="s">
        <v>20</v>
      </c>
      <c r="E464" s="177" t="s">
        <v>3248</v>
      </c>
      <c r="F464" s="177" t="s">
        <v>2586</v>
      </c>
      <c r="G464" s="177">
        <v>2004</v>
      </c>
      <c r="H464" s="161">
        <v>51.707120000000003</v>
      </c>
      <c r="I464" s="161">
        <v>-113.26486439999999</v>
      </c>
      <c r="J464" s="177" t="s">
        <v>49</v>
      </c>
      <c r="K464" s="177" t="s">
        <v>1577</v>
      </c>
      <c r="L464" s="177" t="s">
        <v>3251</v>
      </c>
      <c r="M464" s="177">
        <v>37423</v>
      </c>
      <c r="N464" s="174" t="s">
        <v>29</v>
      </c>
      <c r="O464" s="177" t="s">
        <v>1577</v>
      </c>
      <c r="P464" s="177"/>
      <c r="Q464" s="177"/>
      <c r="R464" s="177"/>
      <c r="S464" s="177" t="s">
        <v>1714</v>
      </c>
      <c r="T464" s="177"/>
      <c r="U464" s="177"/>
      <c r="V464" s="177"/>
      <c r="W464" s="177"/>
      <c r="X464" s="178"/>
    </row>
    <row r="465" spans="1:24">
      <c r="A465" s="173">
        <v>338</v>
      </c>
      <c r="B465" s="177" t="s">
        <v>422</v>
      </c>
      <c r="C465" s="177" t="s">
        <v>423</v>
      </c>
      <c r="D465" s="157" t="s">
        <v>20</v>
      </c>
      <c r="E465" s="177" t="s">
        <v>3248</v>
      </c>
      <c r="F465" s="177" t="s">
        <v>2586</v>
      </c>
      <c r="G465" s="177">
        <v>2004</v>
      </c>
      <c r="H465" s="161">
        <v>51.707120000000003</v>
      </c>
      <c r="I465" s="161">
        <v>-113.26486439999999</v>
      </c>
      <c r="J465" s="177" t="s">
        <v>49</v>
      </c>
      <c r="K465" s="177" t="s">
        <v>1577</v>
      </c>
      <c r="L465" s="177" t="s">
        <v>3252</v>
      </c>
      <c r="M465" s="177">
        <v>37424</v>
      </c>
      <c r="N465" s="174" t="s">
        <v>29</v>
      </c>
      <c r="O465" s="177" t="s">
        <v>1577</v>
      </c>
      <c r="P465" s="177"/>
      <c r="Q465" s="177"/>
      <c r="R465" s="177"/>
      <c r="S465" s="177" t="s">
        <v>1714</v>
      </c>
      <c r="T465" s="177"/>
      <c r="U465" s="177"/>
      <c r="V465" s="177"/>
      <c r="W465" s="177"/>
      <c r="X465" s="178"/>
    </row>
    <row r="466" spans="1:24">
      <c r="A466" s="173">
        <v>484</v>
      </c>
      <c r="B466" s="177" t="s">
        <v>422</v>
      </c>
      <c r="C466" s="177" t="s">
        <v>423</v>
      </c>
      <c r="D466" s="157" t="s">
        <v>20</v>
      </c>
      <c r="E466" s="177" t="s">
        <v>3248</v>
      </c>
      <c r="F466" s="177" t="s">
        <v>2586</v>
      </c>
      <c r="G466" s="177">
        <v>2004</v>
      </c>
      <c r="H466" s="161">
        <v>51.707120000000003</v>
      </c>
      <c r="I466" s="161">
        <v>-113.26486439999999</v>
      </c>
      <c r="J466" s="177" t="s">
        <v>49</v>
      </c>
      <c r="K466" s="177" t="s">
        <v>1577</v>
      </c>
      <c r="L466" s="177" t="s">
        <v>3253</v>
      </c>
      <c r="M466" s="177">
        <v>39053</v>
      </c>
      <c r="N466" s="177" t="s">
        <v>39</v>
      </c>
      <c r="O466" s="177" t="s">
        <v>1577</v>
      </c>
      <c r="P466" s="177"/>
      <c r="Q466" s="177"/>
      <c r="R466" s="177"/>
      <c r="S466" s="177" t="s">
        <v>1714</v>
      </c>
      <c r="T466" s="177"/>
      <c r="U466" s="177"/>
      <c r="V466" s="177"/>
      <c r="W466" s="177"/>
      <c r="X466" s="178"/>
    </row>
    <row r="467" spans="1:24">
      <c r="A467" s="173">
        <v>485</v>
      </c>
      <c r="B467" s="177" t="s">
        <v>422</v>
      </c>
      <c r="C467" s="177" t="s">
        <v>423</v>
      </c>
      <c r="D467" s="157" t="s">
        <v>20</v>
      </c>
      <c r="E467" s="182" t="s">
        <v>3248</v>
      </c>
      <c r="F467" s="177" t="s">
        <v>2586</v>
      </c>
      <c r="G467" s="177"/>
      <c r="H467" s="161">
        <v>51.707120000000003</v>
      </c>
      <c r="I467" s="161">
        <v>-113.26486439999999</v>
      </c>
      <c r="J467" s="177" t="s">
        <v>49</v>
      </c>
      <c r="K467" s="177" t="s">
        <v>1577</v>
      </c>
      <c r="L467" s="177">
        <v>39054</v>
      </c>
      <c r="M467" s="177">
        <v>39054</v>
      </c>
      <c r="N467" s="177" t="s">
        <v>39</v>
      </c>
      <c r="O467" s="177" t="s">
        <v>1577</v>
      </c>
      <c r="P467" s="177"/>
      <c r="Q467" s="177"/>
      <c r="R467" s="177"/>
      <c r="S467" s="177" t="s">
        <v>1714</v>
      </c>
      <c r="T467" s="177"/>
      <c r="U467" s="177"/>
      <c r="V467" s="177"/>
      <c r="W467" s="177"/>
      <c r="X467" s="178"/>
    </row>
    <row r="468" spans="1:24">
      <c r="A468" s="173">
        <v>486</v>
      </c>
      <c r="B468" s="177" t="s">
        <v>422</v>
      </c>
      <c r="C468" s="177" t="s">
        <v>423</v>
      </c>
      <c r="D468" s="157" t="s">
        <v>20</v>
      </c>
      <c r="E468" s="182" t="s">
        <v>3248</v>
      </c>
      <c r="F468" s="177" t="s">
        <v>2586</v>
      </c>
      <c r="G468" s="177"/>
      <c r="H468" s="161">
        <v>51.707120000000003</v>
      </c>
      <c r="I468" s="161">
        <v>-113.26486439999999</v>
      </c>
      <c r="J468" s="177" t="s">
        <v>49</v>
      </c>
      <c r="K468" s="177" t="s">
        <v>1577</v>
      </c>
      <c r="L468" s="177">
        <v>37401</v>
      </c>
      <c r="M468" s="177">
        <v>37401</v>
      </c>
      <c r="N468" s="177" t="s">
        <v>39</v>
      </c>
      <c r="O468" s="177" t="s">
        <v>1577</v>
      </c>
      <c r="P468" s="177"/>
      <c r="Q468" s="177"/>
      <c r="R468" s="177"/>
      <c r="S468" s="177" t="s">
        <v>1714</v>
      </c>
      <c r="T468" s="177"/>
      <c r="U468" s="177"/>
      <c r="V468" s="177"/>
      <c r="W468" s="177"/>
      <c r="X468" s="178"/>
    </row>
    <row r="469" spans="1:24">
      <c r="A469" s="173">
        <v>487</v>
      </c>
      <c r="B469" s="177" t="s">
        <v>422</v>
      </c>
      <c r="C469" s="177" t="s">
        <v>423</v>
      </c>
      <c r="D469" s="157" t="s">
        <v>20</v>
      </c>
      <c r="E469" s="177" t="s">
        <v>3248</v>
      </c>
      <c r="F469" s="177" t="s">
        <v>2586</v>
      </c>
      <c r="G469" s="177">
        <v>2004</v>
      </c>
      <c r="H469" s="161">
        <v>51.707120000000003</v>
      </c>
      <c r="I469" s="161">
        <v>-113.26486439999999</v>
      </c>
      <c r="J469" s="177" t="s">
        <v>49</v>
      </c>
      <c r="K469" s="177" t="s">
        <v>1577</v>
      </c>
      <c r="L469" s="177" t="s">
        <v>3254</v>
      </c>
      <c r="M469" s="177">
        <v>37403</v>
      </c>
      <c r="N469" s="177" t="s">
        <v>39</v>
      </c>
      <c r="O469" s="177" t="s">
        <v>1577</v>
      </c>
      <c r="P469" s="177"/>
      <c r="Q469" s="177"/>
      <c r="R469" s="177"/>
      <c r="S469" s="177" t="s">
        <v>1714</v>
      </c>
      <c r="T469" s="177"/>
      <c r="U469" s="177"/>
      <c r="V469" s="177"/>
      <c r="W469" s="177"/>
      <c r="X469" s="178"/>
    </row>
    <row r="470" spans="1:24">
      <c r="A470" s="173">
        <v>488</v>
      </c>
      <c r="B470" s="177" t="s">
        <v>422</v>
      </c>
      <c r="C470" s="177" t="s">
        <v>423</v>
      </c>
      <c r="D470" s="157" t="s">
        <v>20</v>
      </c>
      <c r="E470" s="177" t="s">
        <v>3248</v>
      </c>
      <c r="F470" s="177" t="s">
        <v>2586</v>
      </c>
      <c r="G470" s="177">
        <v>2004</v>
      </c>
      <c r="H470" s="161">
        <v>51.707120000000003</v>
      </c>
      <c r="I470" s="161">
        <v>-113.26486439999999</v>
      </c>
      <c r="J470" s="177" t="s">
        <v>49</v>
      </c>
      <c r="K470" s="177" t="s">
        <v>1577</v>
      </c>
      <c r="L470" s="177" t="s">
        <v>3255</v>
      </c>
      <c r="M470" s="177">
        <v>37422</v>
      </c>
      <c r="N470" s="177" t="s">
        <v>39</v>
      </c>
      <c r="O470" s="177" t="s">
        <v>1577</v>
      </c>
      <c r="P470" s="177"/>
      <c r="Q470" s="177"/>
      <c r="R470" s="177"/>
      <c r="S470" s="177" t="s">
        <v>1714</v>
      </c>
      <c r="T470" s="177"/>
      <c r="U470" s="177"/>
      <c r="V470" s="177"/>
      <c r="W470" s="177"/>
      <c r="X470" s="178"/>
    </row>
    <row r="471" spans="1:24">
      <c r="A471" s="173">
        <v>489</v>
      </c>
      <c r="B471" s="177" t="s">
        <v>422</v>
      </c>
      <c r="C471" s="177" t="s">
        <v>423</v>
      </c>
      <c r="D471" s="157" t="s">
        <v>20</v>
      </c>
      <c r="E471" s="177" t="s">
        <v>3248</v>
      </c>
      <c r="F471" s="177" t="s">
        <v>2586</v>
      </c>
      <c r="G471" s="177">
        <v>2004</v>
      </c>
      <c r="H471" s="161">
        <v>51.707120000000003</v>
      </c>
      <c r="I471" s="161">
        <v>-113.26486439999999</v>
      </c>
      <c r="J471" s="177" t="s">
        <v>49</v>
      </c>
      <c r="K471" s="177" t="s">
        <v>1577</v>
      </c>
      <c r="L471" s="177" t="s">
        <v>3256</v>
      </c>
      <c r="M471" s="177">
        <v>37425</v>
      </c>
      <c r="N471" s="177" t="s">
        <v>39</v>
      </c>
      <c r="O471" s="177" t="s">
        <v>1577</v>
      </c>
      <c r="P471" s="177"/>
      <c r="Q471" s="177"/>
      <c r="R471" s="177"/>
      <c r="S471" s="177" t="s">
        <v>1714</v>
      </c>
      <c r="T471" s="177"/>
      <c r="U471" s="177"/>
      <c r="V471" s="177"/>
      <c r="W471" s="177"/>
      <c r="X471" s="178"/>
    </row>
    <row r="472" spans="1:24">
      <c r="A472" s="173">
        <v>490</v>
      </c>
      <c r="B472" s="177" t="s">
        <v>422</v>
      </c>
      <c r="C472" s="177" t="s">
        <v>423</v>
      </c>
      <c r="D472" s="157" t="s">
        <v>20</v>
      </c>
      <c r="E472" s="177" t="s">
        <v>3257</v>
      </c>
      <c r="F472" s="177" t="s">
        <v>2586</v>
      </c>
      <c r="G472" s="177">
        <v>2004</v>
      </c>
      <c r="H472" s="161">
        <v>49.1406694</v>
      </c>
      <c r="I472" s="161">
        <v>-103.4957095</v>
      </c>
      <c r="J472" s="177" t="s">
        <v>49</v>
      </c>
      <c r="K472" s="177" t="s">
        <v>1577</v>
      </c>
      <c r="L472" s="177" t="s">
        <v>3258</v>
      </c>
      <c r="M472" s="177">
        <v>37428</v>
      </c>
      <c r="N472" s="177" t="s">
        <v>39</v>
      </c>
      <c r="O472" s="177" t="s">
        <v>1577</v>
      </c>
      <c r="P472" s="177"/>
      <c r="Q472" s="177"/>
      <c r="R472" s="177"/>
      <c r="S472" s="177" t="s">
        <v>1714</v>
      </c>
      <c r="T472" s="177"/>
      <c r="U472" s="177"/>
      <c r="V472" s="177"/>
      <c r="W472" s="177"/>
      <c r="X472" s="178"/>
    </row>
    <row r="473" spans="1:24">
      <c r="A473" s="173">
        <v>491</v>
      </c>
      <c r="B473" s="177" t="s">
        <v>422</v>
      </c>
      <c r="C473" s="177" t="s">
        <v>423</v>
      </c>
      <c r="D473" s="157" t="s">
        <v>20</v>
      </c>
      <c r="E473" s="177" t="s">
        <v>3259</v>
      </c>
      <c r="F473" s="177" t="s">
        <v>2586</v>
      </c>
      <c r="G473" s="177">
        <v>2004</v>
      </c>
      <c r="H473" s="161">
        <v>49.895152000000003</v>
      </c>
      <c r="I473" s="161">
        <v>-97.016158000000004</v>
      </c>
      <c r="J473" s="177" t="s">
        <v>49</v>
      </c>
      <c r="K473" s="177" t="s">
        <v>1577</v>
      </c>
      <c r="L473" s="177" t="s">
        <v>3260</v>
      </c>
      <c r="M473" s="177">
        <v>37429</v>
      </c>
      <c r="N473" s="177" t="s">
        <v>39</v>
      </c>
      <c r="O473" s="177" t="s">
        <v>1577</v>
      </c>
      <c r="P473" s="177"/>
      <c r="Q473" s="177"/>
      <c r="R473" s="177"/>
      <c r="S473" s="177" t="s">
        <v>1714</v>
      </c>
      <c r="T473" s="177" t="s">
        <v>3261</v>
      </c>
      <c r="U473" s="177"/>
      <c r="V473" s="177"/>
      <c r="W473" s="177"/>
      <c r="X473" s="178"/>
    </row>
    <row r="474" spans="1:24">
      <c r="A474" s="173">
        <v>492</v>
      </c>
      <c r="B474" s="177" t="s">
        <v>422</v>
      </c>
      <c r="C474" s="177" t="s">
        <v>423</v>
      </c>
      <c r="D474" s="157" t="s">
        <v>20</v>
      </c>
      <c r="E474" s="177" t="s">
        <v>3262</v>
      </c>
      <c r="F474" s="177" t="s">
        <v>2586</v>
      </c>
      <c r="G474" s="177">
        <v>2004</v>
      </c>
      <c r="H474" s="161">
        <v>49.6283891</v>
      </c>
      <c r="I474" s="161">
        <v>-98.698553899999993</v>
      </c>
      <c r="J474" s="177" t="s">
        <v>49</v>
      </c>
      <c r="K474" s="177" t="s">
        <v>1577</v>
      </c>
      <c r="L474" s="177" t="s">
        <v>3263</v>
      </c>
      <c r="M474" s="177">
        <v>37440</v>
      </c>
      <c r="N474" s="177" t="s">
        <v>39</v>
      </c>
      <c r="O474" s="177" t="s">
        <v>1577</v>
      </c>
      <c r="P474" s="177"/>
      <c r="Q474" s="177"/>
      <c r="R474" s="177"/>
      <c r="S474" s="177" t="s">
        <v>1714</v>
      </c>
      <c r="T474" s="177" t="s">
        <v>3261</v>
      </c>
      <c r="U474" s="177"/>
      <c r="V474" s="177"/>
      <c r="W474" s="177"/>
      <c r="X474" s="178"/>
    </row>
    <row r="475" spans="1:24">
      <c r="A475" s="173">
        <v>339</v>
      </c>
      <c r="B475" s="177" t="s">
        <v>422</v>
      </c>
      <c r="C475" s="177" t="s">
        <v>423</v>
      </c>
      <c r="D475" s="157" t="s">
        <v>20</v>
      </c>
      <c r="E475" s="177" t="s">
        <v>3264</v>
      </c>
      <c r="F475" s="177" t="s">
        <v>2586</v>
      </c>
      <c r="G475" s="177">
        <v>2004</v>
      </c>
      <c r="H475" s="161">
        <v>51.823821100000004</v>
      </c>
      <c r="I475" s="161">
        <v>-113.23276679999999</v>
      </c>
      <c r="J475" s="177" t="s">
        <v>49</v>
      </c>
      <c r="K475" s="177" t="s">
        <v>1577</v>
      </c>
      <c r="L475" s="177" t="s">
        <v>3265</v>
      </c>
      <c r="M475" s="177">
        <v>37441</v>
      </c>
      <c r="N475" s="174" t="s">
        <v>29</v>
      </c>
      <c r="O475" s="177" t="s">
        <v>1577</v>
      </c>
      <c r="P475" s="177"/>
      <c r="Q475" s="177"/>
      <c r="R475" s="177"/>
      <c r="S475" s="177" t="s">
        <v>1714</v>
      </c>
      <c r="T475" s="177" t="s">
        <v>3261</v>
      </c>
      <c r="U475" s="177"/>
      <c r="V475" s="177"/>
      <c r="W475" s="177"/>
      <c r="X475" s="178"/>
    </row>
    <row r="476" spans="1:24">
      <c r="A476" s="173">
        <v>340</v>
      </c>
      <c r="B476" s="177" t="s">
        <v>422</v>
      </c>
      <c r="C476" s="177" t="s">
        <v>423</v>
      </c>
      <c r="D476" s="157" t="s">
        <v>20</v>
      </c>
      <c r="E476" s="177" t="s">
        <v>3264</v>
      </c>
      <c r="F476" s="177" t="s">
        <v>2586</v>
      </c>
      <c r="G476" s="177">
        <v>2004</v>
      </c>
      <c r="H476" s="161">
        <v>51.823821100000004</v>
      </c>
      <c r="I476" s="161">
        <v>-113.23276679999999</v>
      </c>
      <c r="J476" s="177" t="s">
        <v>49</v>
      </c>
      <c r="K476" s="177" t="s">
        <v>1577</v>
      </c>
      <c r="L476" s="177" t="s">
        <v>3266</v>
      </c>
      <c r="M476" s="177">
        <v>37450</v>
      </c>
      <c r="N476" s="174" t="s">
        <v>29</v>
      </c>
      <c r="O476" s="177" t="s">
        <v>1577</v>
      </c>
      <c r="P476" s="177"/>
      <c r="Q476" s="177"/>
      <c r="R476" s="177"/>
      <c r="S476" s="177" t="s">
        <v>1714</v>
      </c>
      <c r="T476" s="177" t="s">
        <v>3261</v>
      </c>
      <c r="U476" s="177"/>
      <c r="V476" s="177"/>
      <c r="W476" s="177"/>
      <c r="X476" s="178"/>
    </row>
    <row r="477" spans="1:24">
      <c r="A477" s="173">
        <v>493</v>
      </c>
      <c r="B477" s="177" t="s">
        <v>422</v>
      </c>
      <c r="C477" s="177" t="s">
        <v>423</v>
      </c>
      <c r="D477" s="157" t="s">
        <v>20</v>
      </c>
      <c r="E477" s="177" t="s">
        <v>3264</v>
      </c>
      <c r="F477" s="177" t="s">
        <v>2586</v>
      </c>
      <c r="G477" s="177">
        <v>2004</v>
      </c>
      <c r="H477" s="161">
        <v>51.823821100000004</v>
      </c>
      <c r="I477" s="161">
        <v>-113.23276679999999</v>
      </c>
      <c r="J477" s="177" t="s">
        <v>49</v>
      </c>
      <c r="K477" s="177" t="s">
        <v>1577</v>
      </c>
      <c r="L477" s="177" t="s">
        <v>3267</v>
      </c>
      <c r="M477" s="177">
        <v>37449</v>
      </c>
      <c r="N477" s="177" t="s">
        <v>39</v>
      </c>
      <c r="O477" s="177" t="s">
        <v>1577</v>
      </c>
      <c r="P477" s="177"/>
      <c r="Q477" s="177"/>
      <c r="R477" s="177"/>
      <c r="S477" s="177" t="s">
        <v>1714</v>
      </c>
      <c r="T477" s="177" t="s">
        <v>3261</v>
      </c>
      <c r="U477" s="177"/>
      <c r="V477" s="177"/>
      <c r="W477" s="177"/>
      <c r="X477" s="178"/>
    </row>
    <row r="478" spans="1:24">
      <c r="A478" s="173">
        <v>341</v>
      </c>
      <c r="B478" s="177" t="s">
        <v>422</v>
      </c>
      <c r="C478" s="177" t="s">
        <v>423</v>
      </c>
      <c r="D478" s="157" t="s">
        <v>20</v>
      </c>
      <c r="E478" s="177" t="s">
        <v>3268</v>
      </c>
      <c r="F478" s="177" t="s">
        <v>2586</v>
      </c>
      <c r="G478" s="177">
        <v>2004</v>
      </c>
      <c r="H478" s="161">
        <v>46.354680299999998</v>
      </c>
      <c r="I478" s="161">
        <v>-72.583786599999996</v>
      </c>
      <c r="J478" s="177" t="s">
        <v>49</v>
      </c>
      <c r="K478" s="177" t="s">
        <v>1577</v>
      </c>
      <c r="L478" s="177" t="s">
        <v>3269</v>
      </c>
      <c r="M478" s="177">
        <v>37454</v>
      </c>
      <c r="N478" s="174" t="s">
        <v>29</v>
      </c>
      <c r="O478" s="177" t="s">
        <v>1577</v>
      </c>
      <c r="P478" s="177"/>
      <c r="Q478" s="177"/>
      <c r="R478" s="177"/>
      <c r="S478" s="177" t="s">
        <v>1714</v>
      </c>
      <c r="T478" s="177" t="s">
        <v>3261</v>
      </c>
      <c r="U478" s="177"/>
      <c r="V478" s="177"/>
      <c r="W478" s="177"/>
      <c r="X478" s="178"/>
    </row>
    <row r="479" spans="1:24">
      <c r="A479" s="173">
        <v>494</v>
      </c>
      <c r="B479" s="177" t="s">
        <v>422</v>
      </c>
      <c r="C479" s="177" t="s">
        <v>423</v>
      </c>
      <c r="D479" s="157" t="s">
        <v>20</v>
      </c>
      <c r="E479" s="177" t="s">
        <v>3268</v>
      </c>
      <c r="F479" s="177" t="s">
        <v>2586</v>
      </c>
      <c r="G479" s="177">
        <v>2004</v>
      </c>
      <c r="H479" s="161">
        <v>46.354680299999998</v>
      </c>
      <c r="I479" s="161">
        <v>-72.583786599999996</v>
      </c>
      <c r="J479" s="177" t="s">
        <v>49</v>
      </c>
      <c r="K479" s="177" t="s">
        <v>1577</v>
      </c>
      <c r="L479" s="177" t="s">
        <v>3270</v>
      </c>
      <c r="M479" s="177">
        <v>37453</v>
      </c>
      <c r="N479" s="177" t="s">
        <v>39</v>
      </c>
      <c r="O479" s="177" t="s">
        <v>1577</v>
      </c>
      <c r="P479" s="177"/>
      <c r="Q479" s="177"/>
      <c r="R479" s="177"/>
      <c r="S479" s="177" t="s">
        <v>1714</v>
      </c>
      <c r="T479" s="177" t="s">
        <v>3261</v>
      </c>
      <c r="U479" s="177"/>
      <c r="V479" s="177"/>
      <c r="W479" s="177"/>
      <c r="X479" s="178"/>
    </row>
    <row r="480" spans="1:24">
      <c r="A480" s="173">
        <v>342</v>
      </c>
      <c r="B480" s="177" t="s">
        <v>422</v>
      </c>
      <c r="C480" s="177" t="s">
        <v>423</v>
      </c>
      <c r="D480" s="157" t="s">
        <v>20</v>
      </c>
      <c r="E480" s="177" t="s">
        <v>3271</v>
      </c>
      <c r="F480" s="177" t="s">
        <v>2586</v>
      </c>
      <c r="G480" s="177">
        <v>2004</v>
      </c>
      <c r="H480" s="161">
        <v>52.443732400000002</v>
      </c>
      <c r="I480" s="161">
        <v>-109.1583194</v>
      </c>
      <c r="J480" s="177" t="s">
        <v>49</v>
      </c>
      <c r="K480" s="177" t="s">
        <v>1577</v>
      </c>
      <c r="L480" s="177" t="s">
        <v>3272</v>
      </c>
      <c r="M480" s="177">
        <v>37459</v>
      </c>
      <c r="N480" s="174" t="s">
        <v>29</v>
      </c>
      <c r="O480" s="177" t="s">
        <v>1577</v>
      </c>
      <c r="P480" s="177"/>
      <c r="Q480" s="177"/>
      <c r="R480" s="177"/>
      <c r="S480" s="177" t="s">
        <v>1714</v>
      </c>
      <c r="T480" s="177" t="s">
        <v>3261</v>
      </c>
      <c r="U480" s="177"/>
      <c r="V480" s="177"/>
      <c r="W480" s="177"/>
      <c r="X480" s="178"/>
    </row>
    <row r="481" spans="1:24">
      <c r="A481" s="173">
        <v>343</v>
      </c>
      <c r="B481" s="177" t="s">
        <v>422</v>
      </c>
      <c r="C481" s="177" t="s">
        <v>423</v>
      </c>
      <c r="D481" s="157" t="s">
        <v>20</v>
      </c>
      <c r="E481" s="177" t="s">
        <v>3273</v>
      </c>
      <c r="F481" s="177" t="s">
        <v>2586</v>
      </c>
      <c r="G481" s="177">
        <v>2004</v>
      </c>
      <c r="H481" s="161">
        <v>50.0691864</v>
      </c>
      <c r="I481" s="161">
        <v>-112.1077749</v>
      </c>
      <c r="J481" s="177" t="s">
        <v>49</v>
      </c>
      <c r="K481" s="177" t="s">
        <v>1577</v>
      </c>
      <c r="L481" s="177" t="s">
        <v>3274</v>
      </c>
      <c r="M481" s="177">
        <v>37464</v>
      </c>
      <c r="N481" s="174" t="s">
        <v>29</v>
      </c>
      <c r="O481" s="177" t="s">
        <v>1577</v>
      </c>
      <c r="P481" s="177"/>
      <c r="Q481" s="177"/>
      <c r="R481" s="177"/>
      <c r="S481" s="177" t="s">
        <v>1714</v>
      </c>
      <c r="T481" s="177" t="s">
        <v>3261</v>
      </c>
      <c r="U481" s="177"/>
      <c r="V481" s="177"/>
      <c r="W481" s="177"/>
      <c r="X481" s="178"/>
    </row>
    <row r="482" spans="1:24">
      <c r="A482" s="173">
        <v>344</v>
      </c>
      <c r="B482" s="177" t="s">
        <v>422</v>
      </c>
      <c r="C482" s="177" t="s">
        <v>423</v>
      </c>
      <c r="D482" s="157" t="s">
        <v>20</v>
      </c>
      <c r="E482" s="177" t="s">
        <v>3273</v>
      </c>
      <c r="F482" s="177" t="s">
        <v>2586</v>
      </c>
      <c r="G482" s="177">
        <v>2004</v>
      </c>
      <c r="H482" s="161">
        <v>50.0691864</v>
      </c>
      <c r="I482" s="161">
        <v>-112.1077749</v>
      </c>
      <c r="J482" s="177" t="s">
        <v>49</v>
      </c>
      <c r="K482" s="177" t="s">
        <v>1577</v>
      </c>
      <c r="L482" s="177" t="s">
        <v>3275</v>
      </c>
      <c r="M482" s="177">
        <v>37466</v>
      </c>
      <c r="N482" s="174" t="s">
        <v>29</v>
      </c>
      <c r="O482" s="177" t="s">
        <v>1577</v>
      </c>
      <c r="P482" s="177"/>
      <c r="Q482" s="177"/>
      <c r="R482" s="177"/>
      <c r="S482" s="177" t="s">
        <v>1714</v>
      </c>
      <c r="T482" s="177" t="s">
        <v>3261</v>
      </c>
      <c r="U482" s="177"/>
      <c r="V482" s="177"/>
      <c r="W482" s="177"/>
      <c r="X482" s="178"/>
    </row>
    <row r="483" spans="1:24">
      <c r="A483" s="173">
        <v>345</v>
      </c>
      <c r="B483" s="177" t="s">
        <v>422</v>
      </c>
      <c r="C483" s="177" t="s">
        <v>423</v>
      </c>
      <c r="D483" s="157" t="s">
        <v>20</v>
      </c>
      <c r="E483" s="177" t="s">
        <v>3273</v>
      </c>
      <c r="F483" s="177" t="s">
        <v>2586</v>
      </c>
      <c r="G483" s="177">
        <v>2004</v>
      </c>
      <c r="H483" s="161">
        <v>50.0691864</v>
      </c>
      <c r="I483" s="161">
        <v>-112.1077749</v>
      </c>
      <c r="J483" s="177" t="s">
        <v>49</v>
      </c>
      <c r="K483" s="177" t="s">
        <v>1577</v>
      </c>
      <c r="L483" s="177" t="s">
        <v>3276</v>
      </c>
      <c r="M483" s="177">
        <v>37474</v>
      </c>
      <c r="N483" s="174" t="s">
        <v>29</v>
      </c>
      <c r="O483" s="177" t="s">
        <v>1577</v>
      </c>
      <c r="P483" s="177"/>
      <c r="Q483" s="177"/>
      <c r="R483" s="177"/>
      <c r="S483" s="177" t="s">
        <v>1714</v>
      </c>
      <c r="T483" s="177" t="s">
        <v>3261</v>
      </c>
      <c r="U483" s="177"/>
      <c r="V483" s="177"/>
      <c r="W483" s="177"/>
      <c r="X483" s="178"/>
    </row>
    <row r="484" spans="1:24">
      <c r="A484" s="173">
        <v>495</v>
      </c>
      <c r="B484" s="177" t="s">
        <v>422</v>
      </c>
      <c r="C484" s="177" t="s">
        <v>423</v>
      </c>
      <c r="D484" s="157" t="s">
        <v>20</v>
      </c>
      <c r="E484" s="177" t="s">
        <v>3273</v>
      </c>
      <c r="F484" s="177" t="s">
        <v>2586</v>
      </c>
      <c r="G484" s="177">
        <v>2004</v>
      </c>
      <c r="H484" s="161">
        <v>50.0691864</v>
      </c>
      <c r="I484" s="161">
        <v>-112.1077749</v>
      </c>
      <c r="J484" s="177" t="s">
        <v>49</v>
      </c>
      <c r="K484" s="177" t="s">
        <v>1577</v>
      </c>
      <c r="L484" s="177" t="s">
        <v>3277</v>
      </c>
      <c r="M484" s="177">
        <v>37460</v>
      </c>
      <c r="N484" s="177" t="s">
        <v>39</v>
      </c>
      <c r="O484" s="177" t="s">
        <v>1577</v>
      </c>
      <c r="P484" s="177"/>
      <c r="Q484" s="177"/>
      <c r="R484" s="177"/>
      <c r="S484" s="177" t="s">
        <v>1714</v>
      </c>
      <c r="T484" s="177" t="s">
        <v>3261</v>
      </c>
      <c r="U484" s="177"/>
      <c r="V484" s="177"/>
      <c r="W484" s="177"/>
      <c r="X484" s="178"/>
    </row>
    <row r="485" spans="1:24">
      <c r="A485" s="173">
        <v>496</v>
      </c>
      <c r="B485" s="177" t="s">
        <v>422</v>
      </c>
      <c r="C485" s="177" t="s">
        <v>423</v>
      </c>
      <c r="D485" s="157" t="s">
        <v>20</v>
      </c>
      <c r="E485" s="177" t="s">
        <v>3273</v>
      </c>
      <c r="F485" s="177" t="s">
        <v>2586</v>
      </c>
      <c r="G485" s="177">
        <v>2004</v>
      </c>
      <c r="H485" s="161">
        <v>50.0691864</v>
      </c>
      <c r="I485" s="161">
        <v>-112.1077749</v>
      </c>
      <c r="J485" s="177" t="s">
        <v>49</v>
      </c>
      <c r="K485" s="177" t="s">
        <v>1577</v>
      </c>
      <c r="L485" s="177" t="s">
        <v>3278</v>
      </c>
      <c r="M485" s="177">
        <v>37465</v>
      </c>
      <c r="N485" s="177" t="s">
        <v>39</v>
      </c>
      <c r="O485" s="177" t="s">
        <v>1577</v>
      </c>
      <c r="P485" s="177"/>
      <c r="Q485" s="177"/>
      <c r="R485" s="177"/>
      <c r="S485" s="177" t="s">
        <v>1714</v>
      </c>
      <c r="T485" s="177" t="s">
        <v>3261</v>
      </c>
      <c r="U485" s="177"/>
      <c r="V485" s="177"/>
      <c r="W485" s="177"/>
      <c r="X485" s="178"/>
    </row>
    <row r="486" spans="1:24">
      <c r="A486" s="173">
        <v>497</v>
      </c>
      <c r="B486" s="177" t="s">
        <v>422</v>
      </c>
      <c r="C486" s="177" t="s">
        <v>423</v>
      </c>
      <c r="D486" s="157" t="s">
        <v>20</v>
      </c>
      <c r="E486" s="177" t="s">
        <v>3273</v>
      </c>
      <c r="F486" s="177" t="s">
        <v>2586</v>
      </c>
      <c r="G486" s="177">
        <v>2004</v>
      </c>
      <c r="H486" s="161">
        <v>50.0691864</v>
      </c>
      <c r="I486" s="161">
        <v>-112.1077749</v>
      </c>
      <c r="J486" s="177" t="s">
        <v>49</v>
      </c>
      <c r="K486" s="177" t="s">
        <v>1577</v>
      </c>
      <c r="L486" s="177" t="s">
        <v>3279</v>
      </c>
      <c r="M486" s="177">
        <v>37475</v>
      </c>
      <c r="N486" s="177" t="s">
        <v>39</v>
      </c>
      <c r="O486" s="177" t="s">
        <v>1577</v>
      </c>
      <c r="P486" s="177"/>
      <c r="Q486" s="177"/>
      <c r="R486" s="177"/>
      <c r="S486" s="177" t="s">
        <v>1714</v>
      </c>
      <c r="T486" s="177" t="s">
        <v>3261</v>
      </c>
      <c r="U486" s="177"/>
      <c r="V486" s="177"/>
      <c r="W486" s="177"/>
      <c r="X486" s="178"/>
    </row>
    <row r="487" spans="1:24">
      <c r="A487" s="173">
        <v>498</v>
      </c>
      <c r="B487" s="177" t="s">
        <v>422</v>
      </c>
      <c r="C487" s="177" t="s">
        <v>423</v>
      </c>
      <c r="D487" s="157" t="s">
        <v>20</v>
      </c>
      <c r="E487" s="177" t="s">
        <v>3280</v>
      </c>
      <c r="F487" s="177" t="s">
        <v>2586</v>
      </c>
      <c r="G487" s="177">
        <v>2004</v>
      </c>
      <c r="H487" s="161">
        <v>53.354016100000003</v>
      </c>
      <c r="I487" s="161">
        <v>-110.8586257</v>
      </c>
      <c r="J487" s="177" t="s">
        <v>49</v>
      </c>
      <c r="K487" s="177" t="s">
        <v>1577</v>
      </c>
      <c r="L487" s="177" t="s">
        <v>3281</v>
      </c>
      <c r="M487" s="177">
        <v>37478</v>
      </c>
      <c r="N487" s="177" t="s">
        <v>39</v>
      </c>
      <c r="O487" s="177" t="s">
        <v>1577</v>
      </c>
      <c r="P487" s="177"/>
      <c r="Q487" s="177"/>
      <c r="R487" s="177"/>
      <c r="S487" s="177" t="s">
        <v>1714</v>
      </c>
      <c r="T487" s="177" t="s">
        <v>3261</v>
      </c>
      <c r="U487" s="177"/>
      <c r="V487" s="177"/>
      <c r="W487" s="177"/>
      <c r="X487" s="178"/>
    </row>
    <row r="488" spans="1:24">
      <c r="A488" s="173">
        <v>346</v>
      </c>
      <c r="B488" s="177" t="s">
        <v>422</v>
      </c>
      <c r="C488" s="177" t="s">
        <v>423</v>
      </c>
      <c r="D488" s="157" t="s">
        <v>20</v>
      </c>
      <c r="E488" s="177" t="s">
        <v>3282</v>
      </c>
      <c r="F488" s="177" t="s">
        <v>2586</v>
      </c>
      <c r="G488" s="177">
        <v>2004</v>
      </c>
      <c r="H488" s="161">
        <v>50.334129799999999</v>
      </c>
      <c r="I488" s="161">
        <v>-103.9458113</v>
      </c>
      <c r="J488" s="177" t="s">
        <v>49</v>
      </c>
      <c r="K488" s="177" t="s">
        <v>1577</v>
      </c>
      <c r="L488" s="177" t="s">
        <v>3283</v>
      </c>
      <c r="M488" s="177">
        <v>37481</v>
      </c>
      <c r="N488" s="174" t="s">
        <v>29</v>
      </c>
      <c r="O488" s="177" t="s">
        <v>1577</v>
      </c>
      <c r="P488" s="177"/>
      <c r="Q488" s="177"/>
      <c r="R488" s="177"/>
      <c r="S488" s="177" t="s">
        <v>1714</v>
      </c>
      <c r="T488" s="177" t="s">
        <v>3261</v>
      </c>
      <c r="U488" s="177"/>
      <c r="V488" s="177"/>
      <c r="W488" s="177"/>
      <c r="X488" s="178"/>
    </row>
    <row r="489" spans="1:24">
      <c r="A489" s="173">
        <v>499</v>
      </c>
      <c r="B489" s="177" t="s">
        <v>422</v>
      </c>
      <c r="C489" s="177" t="s">
        <v>423</v>
      </c>
      <c r="D489" s="157" t="s">
        <v>20</v>
      </c>
      <c r="E489" s="177" t="s">
        <v>3282</v>
      </c>
      <c r="F489" s="177" t="s">
        <v>2586</v>
      </c>
      <c r="G489" s="177">
        <v>2004</v>
      </c>
      <c r="H489" s="161">
        <v>50.334129799999999</v>
      </c>
      <c r="I489" s="161">
        <v>-103.9458113</v>
      </c>
      <c r="J489" s="177" t="s">
        <v>49</v>
      </c>
      <c r="K489" s="177" t="s">
        <v>1577</v>
      </c>
      <c r="L489" s="177" t="s">
        <v>3284</v>
      </c>
      <c r="M489" s="177">
        <v>37480</v>
      </c>
      <c r="N489" s="177" t="s">
        <v>39</v>
      </c>
      <c r="O489" s="177" t="s">
        <v>1577</v>
      </c>
      <c r="P489" s="177"/>
      <c r="Q489" s="177"/>
      <c r="R489" s="177"/>
      <c r="S489" s="177" t="s">
        <v>1714</v>
      </c>
      <c r="T489" s="177" t="s">
        <v>3261</v>
      </c>
      <c r="U489" s="177"/>
      <c r="V489" s="177"/>
      <c r="W489" s="177"/>
      <c r="X489" s="178"/>
    </row>
    <row r="490" spans="1:24">
      <c r="A490" s="173">
        <v>500</v>
      </c>
      <c r="B490" s="177" t="s">
        <v>422</v>
      </c>
      <c r="C490" s="177" t="s">
        <v>423</v>
      </c>
      <c r="D490" s="157" t="s">
        <v>20</v>
      </c>
      <c r="E490" s="177" t="s">
        <v>3282</v>
      </c>
      <c r="F490" s="177" t="s">
        <v>2586</v>
      </c>
      <c r="G490" s="177">
        <v>2004</v>
      </c>
      <c r="H490" s="161">
        <v>50.334129799999999</v>
      </c>
      <c r="I490" s="161">
        <v>-103.9458113</v>
      </c>
      <c r="J490" s="177" t="s">
        <v>49</v>
      </c>
      <c r="K490" s="177" t="s">
        <v>1577</v>
      </c>
      <c r="L490" s="177" t="s">
        <v>3285</v>
      </c>
      <c r="M490" s="177">
        <v>37485</v>
      </c>
      <c r="N490" s="177" t="s">
        <v>39</v>
      </c>
      <c r="O490" s="177" t="s">
        <v>1577</v>
      </c>
      <c r="P490" s="177"/>
      <c r="Q490" s="177"/>
      <c r="R490" s="177"/>
      <c r="S490" s="177" t="s">
        <v>1714</v>
      </c>
      <c r="T490" s="177" t="s">
        <v>3261</v>
      </c>
      <c r="U490" s="177"/>
      <c r="V490" s="177"/>
      <c r="W490" s="177"/>
      <c r="X490" s="178"/>
    </row>
    <row r="491" spans="1:24">
      <c r="A491" s="173">
        <v>501</v>
      </c>
      <c r="B491" s="177" t="s">
        <v>422</v>
      </c>
      <c r="C491" s="177" t="s">
        <v>423</v>
      </c>
      <c r="D491" s="157" t="s">
        <v>20</v>
      </c>
      <c r="E491" s="177" t="s">
        <v>3286</v>
      </c>
      <c r="F491" s="177" t="s">
        <v>2586</v>
      </c>
      <c r="G491" s="177">
        <v>2004</v>
      </c>
      <c r="H491" s="161">
        <v>53.0960793</v>
      </c>
      <c r="I491" s="161">
        <v>-111.7764533</v>
      </c>
      <c r="J491" s="177" t="s">
        <v>49</v>
      </c>
      <c r="K491" s="177" t="s">
        <v>1577</v>
      </c>
      <c r="L491" s="177" t="s">
        <v>3287</v>
      </c>
      <c r="M491" s="177">
        <v>37490</v>
      </c>
      <c r="N491" s="177" t="s">
        <v>39</v>
      </c>
      <c r="O491" s="177" t="s">
        <v>1577</v>
      </c>
      <c r="P491" s="177"/>
      <c r="Q491" s="177"/>
      <c r="R491" s="177"/>
      <c r="S491" s="177" t="s">
        <v>1714</v>
      </c>
      <c r="T491" s="177" t="s">
        <v>3261</v>
      </c>
      <c r="U491" s="177"/>
      <c r="V491" s="177"/>
      <c r="W491" s="177"/>
      <c r="X491" s="178"/>
    </row>
    <row r="492" spans="1:24">
      <c r="A492" s="173">
        <v>347</v>
      </c>
      <c r="B492" s="177" t="s">
        <v>422</v>
      </c>
      <c r="C492" s="177" t="s">
        <v>423</v>
      </c>
      <c r="D492" s="157" t="s">
        <v>20</v>
      </c>
      <c r="E492" s="177" t="s">
        <v>3288</v>
      </c>
      <c r="F492" s="177" t="s">
        <v>2586</v>
      </c>
      <c r="G492" s="177">
        <v>2004</v>
      </c>
      <c r="H492" s="161">
        <v>49.848667800000001</v>
      </c>
      <c r="I492" s="161">
        <v>-100.9325285</v>
      </c>
      <c r="J492" s="177" t="s">
        <v>49</v>
      </c>
      <c r="K492" s="177" t="s">
        <v>1577</v>
      </c>
      <c r="L492" s="177" t="s">
        <v>3289</v>
      </c>
      <c r="M492" s="177">
        <v>37492</v>
      </c>
      <c r="N492" s="174" t="s">
        <v>29</v>
      </c>
      <c r="O492" s="177" t="s">
        <v>1577</v>
      </c>
      <c r="P492" s="177"/>
      <c r="Q492" s="177"/>
      <c r="R492" s="177"/>
      <c r="S492" s="177" t="s">
        <v>1714</v>
      </c>
      <c r="T492" s="177" t="s">
        <v>3261</v>
      </c>
      <c r="U492" s="177"/>
      <c r="V492" s="177"/>
      <c r="W492" s="177"/>
      <c r="X492" s="178"/>
    </row>
    <row r="493" spans="1:24">
      <c r="A493" s="173">
        <v>348</v>
      </c>
      <c r="B493" s="177" t="s">
        <v>422</v>
      </c>
      <c r="C493" s="177" t="s">
        <v>423</v>
      </c>
      <c r="D493" s="157" t="s">
        <v>20</v>
      </c>
      <c r="E493" s="177" t="s">
        <v>3290</v>
      </c>
      <c r="F493" s="177" t="s">
        <v>2586</v>
      </c>
      <c r="G493" s="177">
        <v>2004</v>
      </c>
      <c r="H493" s="161">
        <v>52.833069999999999</v>
      </c>
      <c r="I493" s="161">
        <v>-110.8504696</v>
      </c>
      <c r="J493" s="177" t="s">
        <v>49</v>
      </c>
      <c r="K493" s="177" t="s">
        <v>1577</v>
      </c>
      <c r="L493" s="177" t="s">
        <v>3291</v>
      </c>
      <c r="M493" s="177">
        <v>37493</v>
      </c>
      <c r="N493" s="174" t="s">
        <v>29</v>
      </c>
      <c r="O493" s="177" t="s">
        <v>1577</v>
      </c>
      <c r="P493" s="177"/>
      <c r="Q493" s="177"/>
      <c r="R493" s="177"/>
      <c r="S493" s="177" t="s">
        <v>1714</v>
      </c>
      <c r="T493" s="177" t="s">
        <v>3261</v>
      </c>
      <c r="U493" s="177"/>
      <c r="V493" s="177"/>
      <c r="W493" s="177"/>
      <c r="X493" s="178"/>
    </row>
    <row r="494" spans="1:24">
      <c r="A494" s="173">
        <v>502</v>
      </c>
      <c r="B494" s="177" t="s">
        <v>422</v>
      </c>
      <c r="C494" s="177" t="s">
        <v>423</v>
      </c>
      <c r="D494" s="157" t="s">
        <v>20</v>
      </c>
      <c r="E494" s="177" t="s">
        <v>3292</v>
      </c>
      <c r="F494" s="177" t="s">
        <v>2586</v>
      </c>
      <c r="G494" s="177">
        <v>2004</v>
      </c>
      <c r="H494" s="161">
        <v>50.8509137</v>
      </c>
      <c r="I494" s="161">
        <v>-102.5125211</v>
      </c>
      <c r="J494" s="177" t="s">
        <v>49</v>
      </c>
      <c r="K494" s="177" t="s">
        <v>1577</v>
      </c>
      <c r="L494" s="177" t="s">
        <v>3293</v>
      </c>
      <c r="M494" s="177">
        <v>37495</v>
      </c>
      <c r="N494" s="177" t="s">
        <v>39</v>
      </c>
      <c r="O494" s="177" t="s">
        <v>1577</v>
      </c>
      <c r="P494" s="177"/>
      <c r="Q494" s="177"/>
      <c r="R494" s="177"/>
      <c r="S494" s="177" t="s">
        <v>1714</v>
      </c>
      <c r="T494" s="177" t="s">
        <v>3261</v>
      </c>
      <c r="U494" s="177"/>
      <c r="V494" s="177"/>
      <c r="W494" s="177"/>
      <c r="X494" s="178"/>
    </row>
    <row r="495" spans="1:24">
      <c r="A495" s="173">
        <v>349</v>
      </c>
      <c r="B495" s="177" t="s">
        <v>422</v>
      </c>
      <c r="C495" s="177" t="s">
        <v>423</v>
      </c>
      <c r="D495" s="157" t="s">
        <v>20</v>
      </c>
      <c r="E495" s="177" t="s">
        <v>3294</v>
      </c>
      <c r="F495" s="177" t="s">
        <v>2586</v>
      </c>
      <c r="G495" s="177">
        <v>2004</v>
      </c>
      <c r="H495" s="161">
        <v>50.131141300000003</v>
      </c>
      <c r="I495" s="161">
        <v>-97.550777100000005</v>
      </c>
      <c r="J495" s="177" t="s">
        <v>49</v>
      </c>
      <c r="K495" s="177" t="s">
        <v>1577</v>
      </c>
      <c r="L495" s="177" t="s">
        <v>3295</v>
      </c>
      <c r="M495" s="177">
        <v>44174</v>
      </c>
      <c r="N495" s="174" t="s">
        <v>29</v>
      </c>
      <c r="O495" s="177" t="s">
        <v>1577</v>
      </c>
      <c r="P495" s="177"/>
      <c r="Q495" s="177"/>
      <c r="R495" s="177"/>
      <c r="S495" s="177" t="s">
        <v>1714</v>
      </c>
      <c r="T495" s="177" t="s">
        <v>3261</v>
      </c>
      <c r="U495" s="177"/>
      <c r="V495" s="177"/>
      <c r="W495" s="177"/>
      <c r="X495" s="178"/>
    </row>
    <row r="496" spans="1:24">
      <c r="A496" s="173">
        <v>350</v>
      </c>
      <c r="B496" s="177" t="s">
        <v>422</v>
      </c>
      <c r="C496" s="177" t="s">
        <v>423</v>
      </c>
      <c r="D496" s="157" t="s">
        <v>20</v>
      </c>
      <c r="E496" s="177" t="s">
        <v>3296</v>
      </c>
      <c r="F496" s="177" t="s">
        <v>2586</v>
      </c>
      <c r="G496" s="177">
        <v>2006</v>
      </c>
      <c r="H496" s="161">
        <v>47.751074099999997</v>
      </c>
      <c r="I496" s="161">
        <v>-120.7401385</v>
      </c>
      <c r="J496" s="177" t="s">
        <v>49</v>
      </c>
      <c r="K496" s="177" t="s">
        <v>1577</v>
      </c>
      <c r="L496" s="177" t="s">
        <v>3297</v>
      </c>
      <c r="M496" s="177">
        <v>44278</v>
      </c>
      <c r="N496" s="174" t="s">
        <v>29</v>
      </c>
      <c r="O496" s="177" t="s">
        <v>1577</v>
      </c>
      <c r="P496" s="177"/>
      <c r="Q496" s="177"/>
      <c r="R496" s="177"/>
      <c r="S496" s="177" t="s">
        <v>1714</v>
      </c>
      <c r="T496" s="177" t="s">
        <v>3261</v>
      </c>
      <c r="U496" s="177"/>
      <c r="V496" s="177"/>
      <c r="W496" s="177"/>
      <c r="X496" s="178"/>
    </row>
    <row r="497" spans="1:24">
      <c r="A497" s="173">
        <v>351</v>
      </c>
      <c r="B497" s="177" t="s">
        <v>422</v>
      </c>
      <c r="C497" s="177" t="s">
        <v>423</v>
      </c>
      <c r="D497" s="157" t="s">
        <v>20</v>
      </c>
      <c r="E497" s="177" t="s">
        <v>3296</v>
      </c>
      <c r="F497" s="177" t="s">
        <v>2586</v>
      </c>
      <c r="G497" s="177">
        <v>2006</v>
      </c>
      <c r="H497" s="161">
        <v>47.751074099999997</v>
      </c>
      <c r="I497" s="161">
        <v>-120.7401385</v>
      </c>
      <c r="J497" s="177" t="s">
        <v>49</v>
      </c>
      <c r="K497" s="177" t="s">
        <v>1577</v>
      </c>
      <c r="L497" s="177" t="s">
        <v>3298</v>
      </c>
      <c r="M497" s="177">
        <v>37139</v>
      </c>
      <c r="N497" s="174" t="s">
        <v>29</v>
      </c>
      <c r="O497" s="177" t="s">
        <v>1577</v>
      </c>
      <c r="P497" s="177"/>
      <c r="Q497" s="177"/>
      <c r="R497" s="177"/>
      <c r="S497" s="177" t="s">
        <v>1714</v>
      </c>
      <c r="T497" s="177" t="s">
        <v>3261</v>
      </c>
      <c r="U497" s="177"/>
      <c r="V497" s="177"/>
      <c r="W497" s="177"/>
      <c r="X497" s="178"/>
    </row>
    <row r="498" spans="1:24">
      <c r="A498" s="173">
        <v>503</v>
      </c>
      <c r="B498" s="177" t="s">
        <v>422</v>
      </c>
      <c r="C498" s="177" t="s">
        <v>423</v>
      </c>
      <c r="D498" s="157" t="s">
        <v>20</v>
      </c>
      <c r="E498" s="182" t="s">
        <v>3299</v>
      </c>
      <c r="F498" s="182" t="s">
        <v>2586</v>
      </c>
      <c r="G498" s="177">
        <v>2006</v>
      </c>
      <c r="H498" s="161">
        <v>43.309719999999999</v>
      </c>
      <c r="I498" s="161">
        <v>-80.580555000000004</v>
      </c>
      <c r="J498" s="177" t="s">
        <v>49</v>
      </c>
      <c r="K498" s="177" t="s">
        <v>1577</v>
      </c>
      <c r="L498" s="177">
        <v>44187</v>
      </c>
      <c r="M498" s="177">
        <v>44187</v>
      </c>
      <c r="N498" s="177" t="s">
        <v>39</v>
      </c>
      <c r="O498" s="177" t="s">
        <v>1577</v>
      </c>
      <c r="P498" s="177"/>
      <c r="Q498" s="177"/>
      <c r="R498" s="177"/>
      <c r="S498" s="177" t="s">
        <v>1714</v>
      </c>
      <c r="T498" s="177" t="s">
        <v>3261</v>
      </c>
      <c r="U498" s="177"/>
      <c r="V498" s="177"/>
      <c r="W498" s="177"/>
      <c r="X498" s="178"/>
    </row>
    <row r="499" spans="1:24">
      <c r="A499" s="173">
        <v>504</v>
      </c>
      <c r="B499" s="177" t="s">
        <v>422</v>
      </c>
      <c r="C499" s="177" t="s">
        <v>423</v>
      </c>
      <c r="D499" s="157" t="s">
        <v>20</v>
      </c>
      <c r="E499" s="182" t="s">
        <v>3299</v>
      </c>
      <c r="F499" s="182" t="s">
        <v>2586</v>
      </c>
      <c r="G499" s="177">
        <v>2006</v>
      </c>
      <c r="H499" s="161">
        <v>43.309719999999999</v>
      </c>
      <c r="I499" s="161">
        <v>-80.580555000000004</v>
      </c>
      <c r="J499" s="177" t="s">
        <v>49</v>
      </c>
      <c r="K499" s="177" t="s">
        <v>1577</v>
      </c>
      <c r="L499" s="177" t="s">
        <v>3300</v>
      </c>
      <c r="M499" s="177">
        <v>44274</v>
      </c>
      <c r="N499" s="177" t="s">
        <v>39</v>
      </c>
      <c r="O499" s="177" t="s">
        <v>1577</v>
      </c>
      <c r="P499" s="177"/>
      <c r="Q499" s="177"/>
      <c r="R499" s="177"/>
      <c r="S499" s="177" t="s">
        <v>1714</v>
      </c>
      <c r="T499" s="177" t="s">
        <v>3261</v>
      </c>
      <c r="U499" s="177"/>
      <c r="V499" s="177"/>
      <c r="W499" s="177"/>
      <c r="X499" s="178"/>
    </row>
    <row r="500" spans="1:24">
      <c r="A500" s="173">
        <v>505</v>
      </c>
      <c r="B500" s="177" t="s">
        <v>422</v>
      </c>
      <c r="C500" s="177" t="s">
        <v>423</v>
      </c>
      <c r="D500" s="157" t="s">
        <v>20</v>
      </c>
      <c r="E500" s="182" t="s">
        <v>3299</v>
      </c>
      <c r="F500" s="182" t="s">
        <v>2586</v>
      </c>
      <c r="G500" s="177">
        <v>1998</v>
      </c>
      <c r="H500" s="161">
        <v>43.309719999999999</v>
      </c>
      <c r="I500" s="161">
        <v>-80.580555000000004</v>
      </c>
      <c r="J500" s="177" t="s">
        <v>49</v>
      </c>
      <c r="K500" s="177" t="s">
        <v>1577</v>
      </c>
      <c r="L500" s="177" t="s">
        <v>3301</v>
      </c>
      <c r="M500" s="177">
        <v>37496</v>
      </c>
      <c r="N500" s="177" t="s">
        <v>39</v>
      </c>
      <c r="O500" s="177" t="s">
        <v>1577</v>
      </c>
      <c r="P500" s="177"/>
      <c r="Q500" s="177"/>
      <c r="R500" s="177"/>
      <c r="S500" s="177" t="s">
        <v>1714</v>
      </c>
      <c r="T500" s="177" t="s">
        <v>3261</v>
      </c>
      <c r="U500" s="177"/>
      <c r="V500" s="177"/>
      <c r="W500" s="177"/>
      <c r="X500" s="178"/>
    </row>
    <row r="501" spans="1:24">
      <c r="A501" s="173">
        <v>352</v>
      </c>
      <c r="B501" s="177" t="s">
        <v>422</v>
      </c>
      <c r="C501" s="177" t="s">
        <v>423</v>
      </c>
      <c r="D501" s="157" t="s">
        <v>20</v>
      </c>
      <c r="E501" s="177" t="s">
        <v>3302</v>
      </c>
      <c r="F501" s="177" t="s">
        <v>2586</v>
      </c>
      <c r="G501" s="177">
        <v>2004</v>
      </c>
      <c r="H501" s="161">
        <v>49.097785799999997</v>
      </c>
      <c r="I501" s="161">
        <v>-100.8023257</v>
      </c>
      <c r="J501" s="177" t="s">
        <v>49</v>
      </c>
      <c r="K501" s="177" t="s">
        <v>1577</v>
      </c>
      <c r="L501" s="177" t="s">
        <v>3303</v>
      </c>
      <c r="M501" s="177">
        <v>37497</v>
      </c>
      <c r="N501" s="174" t="s">
        <v>29</v>
      </c>
      <c r="O501" s="177" t="s">
        <v>1577</v>
      </c>
      <c r="P501" s="177"/>
      <c r="Q501" s="177"/>
      <c r="R501" s="177"/>
      <c r="S501" s="177" t="s">
        <v>1714</v>
      </c>
      <c r="T501" s="177" t="s">
        <v>3261</v>
      </c>
      <c r="U501" s="177"/>
      <c r="V501" s="177"/>
      <c r="W501" s="177"/>
      <c r="X501" s="178"/>
    </row>
    <row r="502" spans="1:24">
      <c r="A502" s="173">
        <v>353</v>
      </c>
      <c r="B502" s="177" t="s">
        <v>422</v>
      </c>
      <c r="C502" s="177" t="s">
        <v>423</v>
      </c>
      <c r="D502" s="157" t="s">
        <v>20</v>
      </c>
      <c r="E502" s="177" t="s">
        <v>3304</v>
      </c>
      <c r="F502" s="177" t="s">
        <v>2586</v>
      </c>
      <c r="G502" s="177">
        <v>2004</v>
      </c>
      <c r="H502" s="161">
        <v>54.152156499999997</v>
      </c>
      <c r="I502" s="161">
        <v>-113.85141900000001</v>
      </c>
      <c r="J502" s="177" t="s">
        <v>49</v>
      </c>
      <c r="K502" s="177" t="s">
        <v>1577</v>
      </c>
      <c r="L502" s="177" t="s">
        <v>3305</v>
      </c>
      <c r="M502" s="177">
        <v>37500</v>
      </c>
      <c r="N502" s="174" t="s">
        <v>29</v>
      </c>
      <c r="O502" s="177" t="s">
        <v>1577</v>
      </c>
      <c r="P502" s="177"/>
      <c r="Q502" s="177"/>
      <c r="R502" s="177"/>
      <c r="S502" s="177" t="s">
        <v>1714</v>
      </c>
      <c r="T502" s="177" t="s">
        <v>3261</v>
      </c>
      <c r="U502" s="177"/>
      <c r="V502" s="177"/>
      <c r="W502" s="177"/>
      <c r="X502" s="178"/>
    </row>
    <row r="503" spans="1:24">
      <c r="A503" s="173">
        <v>354</v>
      </c>
      <c r="B503" s="177" t="s">
        <v>422</v>
      </c>
      <c r="C503" s="177" t="s">
        <v>423</v>
      </c>
      <c r="D503" s="157" t="s">
        <v>20</v>
      </c>
      <c r="E503" s="177" t="s">
        <v>3304</v>
      </c>
      <c r="F503" s="177" t="s">
        <v>2586</v>
      </c>
      <c r="G503" s="177">
        <v>2004</v>
      </c>
      <c r="H503" s="161">
        <v>54.152156499999997</v>
      </c>
      <c r="I503" s="161">
        <v>-113.85141900000001</v>
      </c>
      <c r="J503" s="177" t="s">
        <v>49</v>
      </c>
      <c r="K503" s="177" t="s">
        <v>1577</v>
      </c>
      <c r="L503" s="177" t="s">
        <v>3306</v>
      </c>
      <c r="M503" s="177">
        <v>37505</v>
      </c>
      <c r="N503" s="174" t="s">
        <v>29</v>
      </c>
      <c r="O503" s="177" t="s">
        <v>1577</v>
      </c>
      <c r="P503" s="177"/>
      <c r="Q503" s="177"/>
      <c r="R503" s="177"/>
      <c r="S503" s="177" t="s">
        <v>1714</v>
      </c>
      <c r="T503" s="177" t="s">
        <v>3261</v>
      </c>
      <c r="U503" s="177"/>
      <c r="V503" s="177"/>
      <c r="W503" s="177"/>
      <c r="X503" s="178"/>
    </row>
    <row r="504" spans="1:24">
      <c r="A504" s="173">
        <v>506</v>
      </c>
      <c r="B504" s="177" t="s">
        <v>422</v>
      </c>
      <c r="C504" s="177" t="s">
        <v>423</v>
      </c>
      <c r="D504" s="157" t="s">
        <v>20</v>
      </c>
      <c r="E504" s="177" t="s">
        <v>3304</v>
      </c>
      <c r="F504" s="177" t="s">
        <v>2586</v>
      </c>
      <c r="G504" s="177">
        <v>2004</v>
      </c>
      <c r="H504" s="161">
        <v>54.152156499999997</v>
      </c>
      <c r="I504" s="161">
        <v>-113.85141900000001</v>
      </c>
      <c r="J504" s="177" t="s">
        <v>49</v>
      </c>
      <c r="K504" s="177" t="s">
        <v>1577</v>
      </c>
      <c r="L504" s="177" t="s">
        <v>3307</v>
      </c>
      <c r="M504" s="177">
        <v>37499</v>
      </c>
      <c r="N504" s="177" t="s">
        <v>39</v>
      </c>
      <c r="O504" s="177" t="s">
        <v>1577</v>
      </c>
      <c r="P504" s="177"/>
      <c r="Q504" s="177"/>
      <c r="R504" s="177"/>
      <c r="S504" s="177" t="s">
        <v>1714</v>
      </c>
      <c r="T504" s="177" t="s">
        <v>3261</v>
      </c>
      <c r="U504" s="177"/>
      <c r="V504" s="177"/>
      <c r="W504" s="177"/>
      <c r="X504" s="178"/>
    </row>
    <row r="505" spans="1:24">
      <c r="A505" s="173">
        <v>507</v>
      </c>
      <c r="B505" s="177" t="s">
        <v>422</v>
      </c>
      <c r="C505" s="177" t="s">
        <v>423</v>
      </c>
      <c r="D505" s="157" t="s">
        <v>20</v>
      </c>
      <c r="E505" s="177" t="s">
        <v>3304</v>
      </c>
      <c r="F505" s="177" t="s">
        <v>2586</v>
      </c>
      <c r="G505" s="177">
        <v>2004</v>
      </c>
      <c r="H505" s="161">
        <v>54.152156499999997</v>
      </c>
      <c r="I505" s="161">
        <v>-113.85141900000001</v>
      </c>
      <c r="J505" s="177" t="s">
        <v>49</v>
      </c>
      <c r="K505" s="177" t="s">
        <v>1577</v>
      </c>
      <c r="L505" s="177" t="s">
        <v>3308</v>
      </c>
      <c r="M505" s="177">
        <v>37502</v>
      </c>
      <c r="N505" s="177" t="s">
        <v>39</v>
      </c>
      <c r="O505" s="177" t="s">
        <v>1577</v>
      </c>
      <c r="P505" s="177"/>
      <c r="Q505" s="177"/>
      <c r="R505" s="177"/>
      <c r="S505" s="177" t="s">
        <v>1714</v>
      </c>
      <c r="T505" s="177" t="s">
        <v>3261</v>
      </c>
      <c r="U505" s="177"/>
      <c r="V505" s="177"/>
      <c r="W505" s="177"/>
      <c r="X505" s="178"/>
    </row>
    <row r="506" spans="1:24">
      <c r="A506" s="173">
        <v>355</v>
      </c>
      <c r="B506" s="177" t="s">
        <v>422</v>
      </c>
      <c r="C506" s="177" t="s">
        <v>423</v>
      </c>
      <c r="D506" s="157" t="s">
        <v>20</v>
      </c>
      <c r="E506" s="177" t="s">
        <v>3309</v>
      </c>
      <c r="F506" s="177" t="s">
        <v>2586</v>
      </c>
      <c r="G506" s="177">
        <v>2004</v>
      </c>
      <c r="H506" s="161">
        <v>49.6632836</v>
      </c>
      <c r="I506" s="161">
        <v>-103.85329059999999</v>
      </c>
      <c r="J506" s="177" t="s">
        <v>49</v>
      </c>
      <c r="K506" s="177" t="s">
        <v>1577</v>
      </c>
      <c r="L506" s="177" t="s">
        <v>3310</v>
      </c>
      <c r="M506" s="177">
        <v>37506</v>
      </c>
      <c r="N506" s="174" t="s">
        <v>29</v>
      </c>
      <c r="O506" s="177" t="s">
        <v>1577</v>
      </c>
      <c r="P506" s="177"/>
      <c r="Q506" s="177"/>
      <c r="R506" s="177"/>
      <c r="S506" s="177" t="s">
        <v>1714</v>
      </c>
      <c r="T506" s="177" t="s">
        <v>3261</v>
      </c>
      <c r="U506" s="177"/>
      <c r="V506" s="177"/>
      <c r="W506" s="177"/>
      <c r="X506" s="178"/>
    </row>
    <row r="507" spans="1:24">
      <c r="A507" s="173">
        <v>356</v>
      </c>
      <c r="B507" s="177" t="s">
        <v>422</v>
      </c>
      <c r="C507" s="177" t="s">
        <v>423</v>
      </c>
      <c r="D507" s="157" t="s">
        <v>20</v>
      </c>
      <c r="E507" s="177" t="s">
        <v>3311</v>
      </c>
      <c r="F507" s="177" t="s">
        <v>2586</v>
      </c>
      <c r="G507" s="177">
        <v>2004</v>
      </c>
      <c r="H507" s="161">
        <v>50.329875000000001</v>
      </c>
      <c r="I507" s="161">
        <v>-102.2666277</v>
      </c>
      <c r="J507" s="177" t="s">
        <v>49</v>
      </c>
      <c r="K507" s="177" t="s">
        <v>1577</v>
      </c>
      <c r="L507" s="177" t="s">
        <v>3312</v>
      </c>
      <c r="M507" s="177">
        <v>37508</v>
      </c>
      <c r="N507" s="174" t="s">
        <v>29</v>
      </c>
      <c r="O507" s="177" t="s">
        <v>1577</v>
      </c>
      <c r="P507" s="177"/>
      <c r="Q507" s="177"/>
      <c r="R507" s="177"/>
      <c r="S507" s="177" t="s">
        <v>1714</v>
      </c>
      <c r="T507" s="177" t="s">
        <v>3261</v>
      </c>
      <c r="U507" s="177"/>
      <c r="V507" s="177"/>
      <c r="W507" s="177"/>
      <c r="X507" s="178"/>
    </row>
    <row r="508" spans="1:24">
      <c r="A508" s="173">
        <v>357</v>
      </c>
      <c r="B508" s="177" t="s">
        <v>422</v>
      </c>
      <c r="C508" s="177" t="s">
        <v>423</v>
      </c>
      <c r="D508" s="157" t="s">
        <v>20</v>
      </c>
      <c r="E508" s="177" t="s">
        <v>3313</v>
      </c>
      <c r="F508" s="177" t="s">
        <v>2586</v>
      </c>
      <c r="G508" s="177">
        <v>2004</v>
      </c>
      <c r="H508" s="161">
        <v>49.3917286</v>
      </c>
      <c r="I508" s="161">
        <v>-105.6375324</v>
      </c>
      <c r="J508" s="177" t="s">
        <v>49</v>
      </c>
      <c r="K508" s="177" t="s">
        <v>1577</v>
      </c>
      <c r="L508" s="177" t="s">
        <v>3314</v>
      </c>
      <c r="M508" s="177">
        <v>37509</v>
      </c>
      <c r="N508" s="174" t="s">
        <v>29</v>
      </c>
      <c r="O508" s="177" t="s">
        <v>1577</v>
      </c>
      <c r="P508" s="177"/>
      <c r="Q508" s="177"/>
      <c r="R508" s="177"/>
      <c r="S508" s="177" t="s">
        <v>1714</v>
      </c>
      <c r="T508" s="177" t="s">
        <v>3261</v>
      </c>
      <c r="U508" s="177"/>
      <c r="V508" s="177"/>
      <c r="W508" s="177"/>
      <c r="X508" s="178"/>
    </row>
    <row r="509" spans="1:24">
      <c r="A509" s="173">
        <v>508</v>
      </c>
      <c r="B509" s="177" t="s">
        <v>422</v>
      </c>
      <c r="C509" s="177" t="s">
        <v>423</v>
      </c>
      <c r="D509" s="157" t="s">
        <v>20</v>
      </c>
      <c r="E509" s="177" t="s">
        <v>3315</v>
      </c>
      <c r="F509" s="177" t="s">
        <v>2586</v>
      </c>
      <c r="G509" s="177">
        <v>2004</v>
      </c>
      <c r="H509" s="161">
        <v>49.598402999999998</v>
      </c>
      <c r="I509" s="161">
        <v>-112.643258</v>
      </c>
      <c r="J509" s="177" t="s">
        <v>49</v>
      </c>
      <c r="K509" s="177" t="s">
        <v>1577</v>
      </c>
      <c r="L509" s="177" t="s">
        <v>3316</v>
      </c>
      <c r="M509" s="177">
        <v>37511</v>
      </c>
      <c r="N509" s="177" t="s">
        <v>39</v>
      </c>
      <c r="O509" s="177" t="s">
        <v>1577</v>
      </c>
      <c r="P509" s="177"/>
      <c r="Q509" s="177"/>
      <c r="R509" s="177"/>
      <c r="S509" s="177" t="s">
        <v>1714</v>
      </c>
      <c r="T509" s="177" t="s">
        <v>3261</v>
      </c>
      <c r="U509" s="177"/>
      <c r="V509" s="177"/>
      <c r="W509" s="177"/>
      <c r="X509" s="178"/>
    </row>
    <row r="510" spans="1:24">
      <c r="A510" s="173">
        <v>358</v>
      </c>
      <c r="B510" s="177" t="s">
        <v>422</v>
      </c>
      <c r="C510" s="177" t="s">
        <v>423</v>
      </c>
      <c r="D510" s="157" t="s">
        <v>20</v>
      </c>
      <c r="E510" s="177" t="s">
        <v>3317</v>
      </c>
      <c r="F510" s="177" t="s">
        <v>2586</v>
      </c>
      <c r="G510" s="177">
        <v>2004</v>
      </c>
      <c r="H510" s="161">
        <v>49.180110300000003</v>
      </c>
      <c r="I510" s="161">
        <v>-97.938947400000004</v>
      </c>
      <c r="J510" s="177" t="s">
        <v>49</v>
      </c>
      <c r="K510" s="177" t="s">
        <v>1577</v>
      </c>
      <c r="L510" s="177" t="s">
        <v>3318</v>
      </c>
      <c r="M510" s="177">
        <v>37516</v>
      </c>
      <c r="N510" s="174" t="s">
        <v>29</v>
      </c>
      <c r="O510" s="177" t="s">
        <v>1577</v>
      </c>
      <c r="P510" s="177"/>
      <c r="Q510" s="177"/>
      <c r="R510" s="177"/>
      <c r="S510" s="177" t="s">
        <v>1714</v>
      </c>
      <c r="T510" s="177" t="s">
        <v>3261</v>
      </c>
      <c r="U510" s="177"/>
      <c r="V510" s="177"/>
      <c r="W510" s="177"/>
      <c r="X510" s="178"/>
    </row>
    <row r="511" spans="1:24">
      <c r="A511" s="173">
        <v>511</v>
      </c>
      <c r="B511" s="177" t="s">
        <v>422</v>
      </c>
      <c r="C511" s="177" t="s">
        <v>423</v>
      </c>
      <c r="D511" s="157" t="s">
        <v>20</v>
      </c>
      <c r="E511" s="177" t="s">
        <v>3319</v>
      </c>
      <c r="F511" s="177" t="s">
        <v>2586</v>
      </c>
      <c r="G511" s="177">
        <v>2004</v>
      </c>
      <c r="H511" s="161">
        <v>49.895136000000001</v>
      </c>
      <c r="I511" s="161">
        <v>-97.138374400000004</v>
      </c>
      <c r="J511" s="177" t="s">
        <v>49</v>
      </c>
      <c r="K511" s="177" t="s">
        <v>1577</v>
      </c>
      <c r="L511" s="177" t="s">
        <v>3320</v>
      </c>
      <c r="M511" s="177">
        <v>37526</v>
      </c>
      <c r="N511" s="177" t="s">
        <v>39</v>
      </c>
      <c r="O511" s="177" t="s">
        <v>1577</v>
      </c>
      <c r="P511" s="177"/>
      <c r="Q511" s="177"/>
      <c r="R511" s="177"/>
      <c r="S511" s="177" t="s">
        <v>1714</v>
      </c>
      <c r="T511" s="177" t="s">
        <v>3261</v>
      </c>
      <c r="U511" s="177"/>
      <c r="V511" s="177"/>
      <c r="W511" s="177"/>
      <c r="X511" s="178"/>
    </row>
    <row r="512" spans="1:24">
      <c r="A512" s="173">
        <v>359</v>
      </c>
      <c r="B512" s="177" t="s">
        <v>422</v>
      </c>
      <c r="C512" s="177" t="s">
        <v>423</v>
      </c>
      <c r="D512" s="157" t="s">
        <v>20</v>
      </c>
      <c r="E512" s="177" t="s">
        <v>3321</v>
      </c>
      <c r="F512" s="177" t="s">
        <v>2586</v>
      </c>
      <c r="G512" s="177">
        <v>2004</v>
      </c>
      <c r="H512" s="161">
        <v>49.895136000000001</v>
      </c>
      <c r="I512" s="161">
        <v>-97.138374400000004</v>
      </c>
      <c r="J512" s="177" t="s">
        <v>49</v>
      </c>
      <c r="K512" s="177" t="s">
        <v>1577</v>
      </c>
      <c r="L512" s="177" t="s">
        <v>3322</v>
      </c>
      <c r="M512" s="177">
        <v>37530</v>
      </c>
      <c r="N512" s="174" t="s">
        <v>29</v>
      </c>
      <c r="O512" s="177" t="s">
        <v>1577</v>
      </c>
      <c r="P512" s="177"/>
      <c r="Q512" s="177"/>
      <c r="R512" s="177"/>
      <c r="S512" s="177" t="s">
        <v>1714</v>
      </c>
      <c r="T512" s="177" t="s">
        <v>3261</v>
      </c>
      <c r="U512" s="177"/>
      <c r="V512" s="177"/>
      <c r="W512" s="177"/>
      <c r="X512" s="178"/>
    </row>
    <row r="513" spans="1:24">
      <c r="A513" s="173">
        <v>509</v>
      </c>
      <c r="B513" s="177" t="s">
        <v>422</v>
      </c>
      <c r="C513" s="177" t="s">
        <v>423</v>
      </c>
      <c r="D513" s="157" t="s">
        <v>20</v>
      </c>
      <c r="E513" s="177" t="s">
        <v>3321</v>
      </c>
      <c r="F513" s="177" t="s">
        <v>2586</v>
      </c>
      <c r="G513" s="177">
        <v>2004</v>
      </c>
      <c r="H513" s="161">
        <v>49.895136000000001</v>
      </c>
      <c r="I513" s="161">
        <v>-97.138374400000004</v>
      </c>
      <c r="J513" s="177" t="s">
        <v>49</v>
      </c>
      <c r="K513" s="177" t="s">
        <v>1577</v>
      </c>
      <c r="L513" s="177" t="s">
        <v>3323</v>
      </c>
      <c r="M513" s="177">
        <v>37523</v>
      </c>
      <c r="N513" s="177" t="s">
        <v>39</v>
      </c>
      <c r="O513" s="177" t="s">
        <v>1577</v>
      </c>
      <c r="P513" s="177"/>
      <c r="Q513" s="177"/>
      <c r="R513" s="177"/>
      <c r="S513" s="177" t="s">
        <v>1714</v>
      </c>
      <c r="T513" s="177" t="s">
        <v>3261</v>
      </c>
      <c r="U513" s="177"/>
      <c r="V513" s="177"/>
      <c r="W513" s="177"/>
      <c r="X513" s="178"/>
    </row>
    <row r="514" spans="1:24">
      <c r="A514" s="173">
        <v>510</v>
      </c>
      <c r="B514" s="177" t="s">
        <v>422</v>
      </c>
      <c r="C514" s="177" t="s">
        <v>423</v>
      </c>
      <c r="D514" s="157" t="s">
        <v>20</v>
      </c>
      <c r="E514" s="177" t="s">
        <v>3321</v>
      </c>
      <c r="F514" s="177" t="s">
        <v>2586</v>
      </c>
      <c r="G514" s="177">
        <v>2004</v>
      </c>
      <c r="H514" s="161">
        <v>49.895136000000001</v>
      </c>
      <c r="I514" s="161">
        <v>-97.138374400000004</v>
      </c>
      <c r="J514" s="177" t="s">
        <v>49</v>
      </c>
      <c r="K514" s="177" t="s">
        <v>1577</v>
      </c>
      <c r="L514" s="177" t="s">
        <v>3324</v>
      </c>
      <c r="M514" s="177">
        <v>37525</v>
      </c>
      <c r="N514" s="177" t="s">
        <v>39</v>
      </c>
      <c r="O514" s="177" t="s">
        <v>1577</v>
      </c>
      <c r="P514" s="177"/>
      <c r="Q514" s="177"/>
      <c r="R514" s="177"/>
      <c r="S514" s="177" t="s">
        <v>1714</v>
      </c>
      <c r="T514" s="177" t="s">
        <v>3261</v>
      </c>
      <c r="U514" s="177"/>
      <c r="V514" s="177"/>
      <c r="W514" s="177"/>
      <c r="X514" s="178"/>
    </row>
    <row r="515" spans="1:24">
      <c r="A515" s="173">
        <v>516</v>
      </c>
      <c r="B515" s="177" t="s">
        <v>422</v>
      </c>
      <c r="C515" s="177" t="s">
        <v>423</v>
      </c>
      <c r="D515" s="157" t="s">
        <v>20</v>
      </c>
      <c r="E515" s="177" t="s">
        <v>3325</v>
      </c>
      <c r="F515" s="177" t="s">
        <v>2586</v>
      </c>
      <c r="G515" s="177">
        <v>2004</v>
      </c>
      <c r="H515" s="161">
        <v>51.310116999999998</v>
      </c>
      <c r="I515" s="161">
        <v>-107.65105029999999</v>
      </c>
      <c r="J515" s="177" t="s">
        <v>3326</v>
      </c>
      <c r="K515" s="177" t="s">
        <v>1577</v>
      </c>
      <c r="L515" s="177" t="s">
        <v>3327</v>
      </c>
      <c r="M515" s="177">
        <v>54196</v>
      </c>
      <c r="N515" s="177" t="s">
        <v>25</v>
      </c>
      <c r="O515" s="177" t="s">
        <v>1577</v>
      </c>
      <c r="P515" s="177"/>
      <c r="Q515" s="177"/>
      <c r="R515" s="177"/>
      <c r="S515" s="177" t="s">
        <v>1714</v>
      </c>
      <c r="T515" s="177" t="s">
        <v>3261</v>
      </c>
      <c r="U515" s="177"/>
      <c r="V515" s="177"/>
      <c r="W515" s="177"/>
      <c r="X515" s="178"/>
    </row>
    <row r="516" spans="1:24">
      <c r="A516" s="173">
        <v>517</v>
      </c>
      <c r="B516" s="177" t="s">
        <v>422</v>
      </c>
      <c r="C516" s="177" t="s">
        <v>423</v>
      </c>
      <c r="D516" s="157" t="s">
        <v>20</v>
      </c>
      <c r="E516" s="182" t="s">
        <v>3328</v>
      </c>
      <c r="F516" s="177" t="s">
        <v>2586</v>
      </c>
      <c r="G516" s="177">
        <v>2000</v>
      </c>
      <c r="H516" s="161">
        <v>49.695269099999997</v>
      </c>
      <c r="I516" s="161">
        <v>-106.7239568</v>
      </c>
      <c r="J516" s="177" t="s">
        <v>3326</v>
      </c>
      <c r="K516" s="177" t="s">
        <v>1577</v>
      </c>
      <c r="L516" s="177" t="s">
        <v>3329</v>
      </c>
      <c r="M516" s="177">
        <v>54197</v>
      </c>
      <c r="N516" s="177" t="s">
        <v>25</v>
      </c>
      <c r="O516" s="177" t="s">
        <v>1577</v>
      </c>
      <c r="P516" s="177"/>
      <c r="Q516" s="177"/>
      <c r="R516" s="177"/>
      <c r="S516" s="177" t="s">
        <v>1714</v>
      </c>
      <c r="T516" s="177" t="s">
        <v>3261</v>
      </c>
      <c r="U516" s="177"/>
      <c r="V516" s="177"/>
      <c r="W516" s="177"/>
      <c r="X516" s="17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F1" workbookViewId="0">
      <selection activeCell="F1" sqref="A1:XFD1"/>
    </sheetView>
  </sheetViews>
  <sheetFormatPr baseColWidth="10" defaultColWidth="8.83203125" defaultRowHeight="14" x14ac:dyDescent="0"/>
  <cols>
    <col min="1" max="1" width="4.5" style="161" customWidth="1"/>
    <col min="2" max="4" width="8.83203125" style="161"/>
    <col min="5" max="5" width="25.6640625" style="161" customWidth="1"/>
    <col min="6" max="10" width="8.83203125" style="161"/>
    <col min="11" max="11" width="11.1640625" style="161" customWidth="1"/>
    <col min="12" max="12" width="8.83203125" style="161"/>
    <col min="13" max="13" width="10.6640625" style="161" customWidth="1"/>
    <col min="14" max="14" width="8.83203125" style="161"/>
    <col min="15" max="15" width="11.6640625" style="161" customWidth="1"/>
    <col min="16" max="16" width="11.1640625" style="161" customWidth="1"/>
    <col min="17" max="17" width="12.6640625" style="161" customWidth="1"/>
    <col min="18" max="18" width="12.5" style="161" customWidth="1"/>
    <col min="19" max="19" width="24.1640625" style="161" customWidth="1"/>
    <col min="20" max="21" width="24.5" style="161" customWidth="1"/>
    <col min="22" max="22" width="10.5" style="161" customWidth="1"/>
    <col min="23" max="16384" width="8.83203125" style="161"/>
  </cols>
  <sheetData>
    <row r="1" spans="1:23" customFormat="1" ht="45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 t="s">
        <v>5</v>
      </c>
      <c r="G1" s="166" t="s">
        <v>258</v>
      </c>
      <c r="H1" s="166" t="s">
        <v>7</v>
      </c>
      <c r="I1" s="166" t="s">
        <v>8</v>
      </c>
      <c r="J1" s="166" t="s">
        <v>259</v>
      </c>
      <c r="K1" s="166" t="s">
        <v>10</v>
      </c>
      <c r="L1" s="166" t="s">
        <v>11</v>
      </c>
      <c r="M1" s="166" t="s">
        <v>12</v>
      </c>
      <c r="N1" s="166" t="s">
        <v>260</v>
      </c>
      <c r="O1" s="166" t="s">
        <v>14</v>
      </c>
      <c r="P1" s="166" t="s">
        <v>15</v>
      </c>
      <c r="Q1" s="166" t="s">
        <v>16</v>
      </c>
      <c r="R1" s="166" t="s">
        <v>17</v>
      </c>
      <c r="S1" s="166" t="s">
        <v>1573</v>
      </c>
      <c r="T1" s="166" t="s">
        <v>1572</v>
      </c>
      <c r="U1" s="171" t="s">
        <v>1574</v>
      </c>
      <c r="V1" s="166" t="s">
        <v>261</v>
      </c>
    </row>
    <row r="2" spans="1:23">
      <c r="A2" s="173">
        <v>1</v>
      </c>
      <c r="B2" s="177" t="s">
        <v>422</v>
      </c>
      <c r="C2" s="177" t="s">
        <v>423</v>
      </c>
      <c r="D2" s="157" t="s">
        <v>20</v>
      </c>
      <c r="E2" s="177" t="s">
        <v>3330</v>
      </c>
      <c r="F2" s="177" t="s">
        <v>2586</v>
      </c>
      <c r="G2" s="177">
        <v>1998</v>
      </c>
      <c r="H2" s="161">
        <v>49.633567200000002</v>
      </c>
      <c r="I2" s="161">
        <v>-105.991792</v>
      </c>
      <c r="J2" s="177" t="s">
        <v>49</v>
      </c>
      <c r="K2" s="177" t="s">
        <v>1577</v>
      </c>
      <c r="L2" s="177" t="s">
        <v>3331</v>
      </c>
      <c r="M2" s="177">
        <v>37148</v>
      </c>
      <c r="N2" s="174" t="s">
        <v>29</v>
      </c>
      <c r="O2" s="177" t="s">
        <v>1577</v>
      </c>
      <c r="P2" s="177"/>
      <c r="Q2" s="177"/>
      <c r="R2" s="177"/>
      <c r="S2" s="177" t="s">
        <v>3332</v>
      </c>
      <c r="T2" s="177" t="s">
        <v>3333</v>
      </c>
      <c r="U2" s="177"/>
      <c r="V2" s="177"/>
      <c r="W2" s="177"/>
    </row>
    <row r="3" spans="1:23">
      <c r="A3" s="173">
        <v>2</v>
      </c>
      <c r="B3" s="177" t="s">
        <v>422</v>
      </c>
      <c r="C3" s="177" t="s">
        <v>423</v>
      </c>
      <c r="D3" s="157" t="s">
        <v>20</v>
      </c>
      <c r="E3" s="177" t="s">
        <v>3334</v>
      </c>
      <c r="F3" s="177" t="s">
        <v>2586</v>
      </c>
      <c r="G3" s="177">
        <v>1998</v>
      </c>
      <c r="H3" s="161">
        <v>53.1924019</v>
      </c>
      <c r="I3" s="161">
        <v>-103.8056855</v>
      </c>
      <c r="J3" s="177" t="s">
        <v>49</v>
      </c>
      <c r="K3" s="177" t="s">
        <v>1577</v>
      </c>
      <c r="L3" s="177" t="s">
        <v>3335</v>
      </c>
      <c r="M3" s="177">
        <v>37149</v>
      </c>
      <c r="N3" s="174" t="s">
        <v>29</v>
      </c>
      <c r="O3" s="177" t="s">
        <v>1577</v>
      </c>
      <c r="P3" s="177"/>
      <c r="Q3" s="177"/>
      <c r="R3" s="177"/>
      <c r="S3" s="177" t="s">
        <v>3332</v>
      </c>
      <c r="T3" s="177" t="s">
        <v>3333</v>
      </c>
      <c r="U3" s="177"/>
      <c r="V3" s="177"/>
      <c r="W3" s="177"/>
    </row>
    <row r="4" spans="1:23">
      <c r="A4" s="173">
        <v>3</v>
      </c>
      <c r="B4" s="177" t="s">
        <v>422</v>
      </c>
      <c r="C4" s="177" t="s">
        <v>423</v>
      </c>
      <c r="D4" s="157" t="s">
        <v>20</v>
      </c>
      <c r="E4" s="177" t="s">
        <v>3336</v>
      </c>
      <c r="F4" s="177" t="s">
        <v>2586</v>
      </c>
      <c r="G4" s="177">
        <v>1998</v>
      </c>
      <c r="H4" s="161">
        <v>50.801712799999997</v>
      </c>
      <c r="I4" s="161">
        <v>-103.54482950000001</v>
      </c>
      <c r="J4" s="177" t="s">
        <v>49</v>
      </c>
      <c r="K4" s="177" t="s">
        <v>1577</v>
      </c>
      <c r="L4" s="177" t="s">
        <v>3337</v>
      </c>
      <c r="M4" s="177">
        <v>37150</v>
      </c>
      <c r="N4" s="174" t="s">
        <v>29</v>
      </c>
      <c r="O4" s="177" t="s">
        <v>1577</v>
      </c>
      <c r="P4" s="177"/>
      <c r="Q4" s="177"/>
      <c r="R4" s="177"/>
      <c r="S4" s="177" t="s">
        <v>3332</v>
      </c>
      <c r="T4" s="177" t="s">
        <v>3333</v>
      </c>
      <c r="U4" s="177"/>
      <c r="V4" s="177"/>
      <c r="W4" s="177"/>
    </row>
    <row r="5" spans="1:23">
      <c r="A5" s="173">
        <v>4</v>
      </c>
      <c r="B5" s="177" t="s">
        <v>422</v>
      </c>
      <c r="C5" s="177" t="s">
        <v>423</v>
      </c>
      <c r="D5" s="157" t="s">
        <v>20</v>
      </c>
      <c r="E5" s="177" t="s">
        <v>3338</v>
      </c>
      <c r="F5" s="177" t="s">
        <v>2586</v>
      </c>
      <c r="G5" s="177">
        <v>1998</v>
      </c>
      <c r="H5" s="161">
        <v>49.385578000000002</v>
      </c>
      <c r="I5" s="161">
        <v>-99.243840000000006</v>
      </c>
      <c r="J5" s="177" t="s">
        <v>49</v>
      </c>
      <c r="K5" s="177" t="s">
        <v>1577</v>
      </c>
      <c r="L5" s="177" t="s">
        <v>3339</v>
      </c>
      <c r="M5" s="177">
        <v>37151</v>
      </c>
      <c r="N5" s="174" t="s">
        <v>29</v>
      </c>
      <c r="O5" s="177" t="s">
        <v>1577</v>
      </c>
      <c r="P5" s="177"/>
      <c r="Q5" s="177"/>
      <c r="R5" s="177"/>
      <c r="S5" s="177" t="s">
        <v>3332</v>
      </c>
      <c r="T5" s="177" t="s">
        <v>3333</v>
      </c>
      <c r="U5" s="177"/>
      <c r="V5" s="177"/>
      <c r="W5" s="177"/>
    </row>
    <row r="6" spans="1:23">
      <c r="A6" s="173">
        <v>5</v>
      </c>
      <c r="B6" s="177" t="s">
        <v>422</v>
      </c>
      <c r="C6" s="177" t="s">
        <v>423</v>
      </c>
      <c r="D6" s="157" t="s">
        <v>20</v>
      </c>
      <c r="E6" s="177" t="s">
        <v>3338</v>
      </c>
      <c r="F6" s="177" t="s">
        <v>2586</v>
      </c>
      <c r="G6" s="177">
        <v>1998</v>
      </c>
      <c r="H6" s="161">
        <v>49.385578000000002</v>
      </c>
      <c r="I6" s="161">
        <v>-99.243840000000006</v>
      </c>
      <c r="J6" s="177" t="s">
        <v>49</v>
      </c>
      <c r="K6" s="177" t="s">
        <v>1577</v>
      </c>
      <c r="L6" s="177" t="s">
        <v>3340</v>
      </c>
      <c r="M6" s="177">
        <v>37152</v>
      </c>
      <c r="N6" s="174" t="s">
        <v>29</v>
      </c>
      <c r="O6" s="177" t="s">
        <v>1577</v>
      </c>
      <c r="P6" s="177"/>
      <c r="Q6" s="177"/>
      <c r="R6" s="177"/>
      <c r="S6" s="177" t="s">
        <v>3332</v>
      </c>
      <c r="T6" s="177" t="s">
        <v>3333</v>
      </c>
      <c r="U6" s="177"/>
      <c r="V6" s="177"/>
      <c r="W6" s="177"/>
    </row>
    <row r="7" spans="1:23">
      <c r="A7" s="173">
        <v>6</v>
      </c>
      <c r="B7" s="177" t="s">
        <v>422</v>
      </c>
      <c r="C7" s="177" t="s">
        <v>423</v>
      </c>
      <c r="D7" s="157" t="s">
        <v>20</v>
      </c>
      <c r="E7" s="177" t="s">
        <v>3341</v>
      </c>
      <c r="F7" s="177" t="s">
        <v>2586</v>
      </c>
      <c r="G7" s="177">
        <v>1998</v>
      </c>
      <c r="H7" s="161">
        <v>50.492122299999998</v>
      </c>
      <c r="I7" s="161">
        <v>-104.2687766</v>
      </c>
      <c r="J7" s="177" t="s">
        <v>49</v>
      </c>
      <c r="K7" s="177" t="s">
        <v>1577</v>
      </c>
      <c r="L7" s="177" t="s">
        <v>3342</v>
      </c>
      <c r="M7" s="177">
        <v>37153</v>
      </c>
      <c r="N7" s="174" t="s">
        <v>29</v>
      </c>
      <c r="O7" s="177" t="s">
        <v>1577</v>
      </c>
      <c r="P7" s="177"/>
      <c r="Q7" s="177"/>
      <c r="R7" s="177"/>
      <c r="S7" s="177" t="s">
        <v>3332</v>
      </c>
      <c r="T7" s="177" t="s">
        <v>3333</v>
      </c>
      <c r="U7" s="177"/>
      <c r="V7" s="177"/>
      <c r="W7" s="177"/>
    </row>
    <row r="8" spans="1:23">
      <c r="A8" s="173">
        <v>7</v>
      </c>
      <c r="B8" s="177" t="s">
        <v>422</v>
      </c>
      <c r="C8" s="177" t="s">
        <v>423</v>
      </c>
      <c r="D8" s="157" t="s">
        <v>20</v>
      </c>
      <c r="E8" s="177" t="s">
        <v>3343</v>
      </c>
      <c r="F8" s="177" t="s">
        <v>2586</v>
      </c>
      <c r="G8" s="177">
        <v>1998</v>
      </c>
      <c r="H8" s="161">
        <v>49.760437000000003</v>
      </c>
      <c r="I8" s="161">
        <v>-112.26253130000001</v>
      </c>
      <c r="J8" s="177" t="s">
        <v>49</v>
      </c>
      <c r="K8" s="177" t="s">
        <v>1577</v>
      </c>
      <c r="L8" s="177" t="s">
        <v>3344</v>
      </c>
      <c r="M8" s="177">
        <v>37154</v>
      </c>
      <c r="N8" s="174" t="s">
        <v>29</v>
      </c>
      <c r="O8" s="177" t="s">
        <v>1577</v>
      </c>
      <c r="P8" s="177"/>
      <c r="Q8" s="177"/>
      <c r="R8" s="177"/>
      <c r="S8" s="177" t="s">
        <v>3332</v>
      </c>
      <c r="T8" s="177" t="s">
        <v>3333</v>
      </c>
      <c r="U8" s="177"/>
      <c r="V8" s="177"/>
      <c r="W8" s="177"/>
    </row>
    <row r="9" spans="1:23">
      <c r="A9" s="173">
        <v>8</v>
      </c>
      <c r="B9" s="177" t="s">
        <v>422</v>
      </c>
      <c r="C9" s="177" t="s">
        <v>423</v>
      </c>
      <c r="D9" s="157" t="s">
        <v>20</v>
      </c>
      <c r="E9" s="177" t="s">
        <v>3343</v>
      </c>
      <c r="F9" s="177" t="s">
        <v>2586</v>
      </c>
      <c r="G9" s="177">
        <v>1998</v>
      </c>
      <c r="H9" s="161">
        <v>49.760437000000003</v>
      </c>
      <c r="I9" s="161">
        <v>-112.26253130000001</v>
      </c>
      <c r="J9" s="177" t="s">
        <v>49</v>
      </c>
      <c r="K9" s="177" t="s">
        <v>1577</v>
      </c>
      <c r="L9" s="177" t="s">
        <v>3345</v>
      </c>
      <c r="M9" s="177">
        <v>37155</v>
      </c>
      <c r="N9" s="174" t="s">
        <v>29</v>
      </c>
      <c r="O9" s="177" t="s">
        <v>1577</v>
      </c>
      <c r="P9" s="177"/>
      <c r="Q9" s="177"/>
      <c r="R9" s="177"/>
      <c r="S9" s="177" t="s">
        <v>3332</v>
      </c>
      <c r="T9" s="177" t="s">
        <v>3333</v>
      </c>
      <c r="U9" s="177"/>
      <c r="V9" s="177"/>
      <c r="W9" s="177"/>
    </row>
    <row r="10" spans="1:23">
      <c r="A10" s="173">
        <v>9</v>
      </c>
      <c r="B10" s="177" t="s">
        <v>422</v>
      </c>
      <c r="C10" s="177" t="s">
        <v>423</v>
      </c>
      <c r="D10" s="157" t="s">
        <v>20</v>
      </c>
      <c r="E10" s="177" t="s">
        <v>3343</v>
      </c>
      <c r="F10" s="177" t="s">
        <v>2586</v>
      </c>
      <c r="G10" s="177">
        <v>1998</v>
      </c>
      <c r="H10" s="161">
        <v>49.760437000000003</v>
      </c>
      <c r="I10" s="161">
        <v>-112.26253130000001</v>
      </c>
      <c r="J10" s="177" t="s">
        <v>49</v>
      </c>
      <c r="K10" s="177" t="s">
        <v>1577</v>
      </c>
      <c r="L10" s="177" t="s">
        <v>3346</v>
      </c>
      <c r="M10" s="177">
        <v>37156</v>
      </c>
      <c r="N10" s="174" t="s">
        <v>29</v>
      </c>
      <c r="O10" s="177" t="s">
        <v>1577</v>
      </c>
      <c r="P10" s="177"/>
      <c r="Q10" s="177"/>
      <c r="R10" s="177"/>
      <c r="S10" s="177" t="s">
        <v>3332</v>
      </c>
      <c r="T10" s="177" t="s">
        <v>3333</v>
      </c>
      <c r="U10" s="177"/>
      <c r="V10" s="177"/>
      <c r="W10" s="177"/>
    </row>
    <row r="11" spans="1:23">
      <c r="A11" s="173">
        <v>10</v>
      </c>
      <c r="B11" s="177" t="s">
        <v>422</v>
      </c>
      <c r="C11" s="177" t="s">
        <v>423</v>
      </c>
      <c r="D11" s="157" t="s">
        <v>20</v>
      </c>
      <c r="E11" s="177" t="s">
        <v>3343</v>
      </c>
      <c r="F11" s="177" t="s">
        <v>2586</v>
      </c>
      <c r="G11" s="177">
        <v>1998</v>
      </c>
      <c r="H11" s="161">
        <v>49.760437000000003</v>
      </c>
      <c r="I11" s="161">
        <v>-112.26253130000001</v>
      </c>
      <c r="J11" s="177" t="s">
        <v>49</v>
      </c>
      <c r="K11" s="177" t="s">
        <v>1577</v>
      </c>
      <c r="L11" s="177" t="s">
        <v>3347</v>
      </c>
      <c r="M11" s="177">
        <v>37157</v>
      </c>
      <c r="N11" s="174" t="s">
        <v>29</v>
      </c>
      <c r="O11" s="177" t="s">
        <v>1577</v>
      </c>
      <c r="P11" s="177"/>
      <c r="Q11" s="177"/>
      <c r="R11" s="177"/>
      <c r="S11" s="177" t="s">
        <v>3332</v>
      </c>
      <c r="T11" s="177" t="s">
        <v>3333</v>
      </c>
      <c r="U11" s="177"/>
      <c r="V11" s="177"/>
      <c r="W11" s="177"/>
    </row>
    <row r="12" spans="1:23">
      <c r="A12" s="173">
        <v>11</v>
      </c>
      <c r="B12" s="177" t="s">
        <v>422</v>
      </c>
      <c r="C12" s="177" t="s">
        <v>423</v>
      </c>
      <c r="D12" s="157" t="s">
        <v>20</v>
      </c>
      <c r="E12" s="177" t="s">
        <v>3343</v>
      </c>
      <c r="F12" s="177" t="s">
        <v>2586</v>
      </c>
      <c r="G12" s="177">
        <v>1998</v>
      </c>
      <c r="H12" s="161">
        <v>49.760437000000003</v>
      </c>
      <c r="I12" s="161">
        <v>-112.26253130000001</v>
      </c>
      <c r="J12" s="177" t="s">
        <v>49</v>
      </c>
      <c r="K12" s="177" t="s">
        <v>1577</v>
      </c>
      <c r="L12" s="177" t="s">
        <v>3348</v>
      </c>
      <c r="M12" s="177">
        <v>37158</v>
      </c>
      <c r="N12" s="174" t="s">
        <v>29</v>
      </c>
      <c r="O12" s="177" t="s">
        <v>1577</v>
      </c>
      <c r="P12" s="177"/>
      <c r="Q12" s="177"/>
      <c r="R12" s="177"/>
      <c r="S12" s="177" t="s">
        <v>3332</v>
      </c>
      <c r="T12" s="177" t="s">
        <v>3333</v>
      </c>
      <c r="U12" s="177"/>
      <c r="V12" s="177"/>
      <c r="W12" s="177"/>
    </row>
    <row r="13" spans="1:23">
      <c r="A13" s="173">
        <v>12</v>
      </c>
      <c r="B13" s="177" t="s">
        <v>422</v>
      </c>
      <c r="C13" s="177" t="s">
        <v>423</v>
      </c>
      <c r="D13" s="157" t="s">
        <v>20</v>
      </c>
      <c r="E13" s="177" t="s">
        <v>3349</v>
      </c>
      <c r="F13" s="177" t="s">
        <v>2586</v>
      </c>
      <c r="G13" s="177">
        <v>1998</v>
      </c>
      <c r="H13" s="161">
        <v>50.789479100000001</v>
      </c>
      <c r="I13" s="161">
        <v>-112.4686447</v>
      </c>
      <c r="J13" s="177" t="s">
        <v>49</v>
      </c>
      <c r="K13" s="177" t="s">
        <v>1577</v>
      </c>
      <c r="L13" s="177" t="s">
        <v>3350</v>
      </c>
      <c r="M13" s="177">
        <v>37160</v>
      </c>
      <c r="N13" s="174" t="s">
        <v>29</v>
      </c>
      <c r="O13" s="177" t="s">
        <v>1577</v>
      </c>
      <c r="P13" s="177"/>
      <c r="Q13" s="177"/>
      <c r="R13" s="177"/>
      <c r="S13" s="177" t="s">
        <v>3332</v>
      </c>
      <c r="T13" s="177" t="s">
        <v>3333</v>
      </c>
      <c r="U13" s="177"/>
      <c r="V13" s="177"/>
      <c r="W13" s="177"/>
    </row>
    <row r="14" spans="1:23">
      <c r="A14" s="173">
        <v>13</v>
      </c>
      <c r="B14" s="177" t="s">
        <v>422</v>
      </c>
      <c r="C14" s="177" t="s">
        <v>423</v>
      </c>
      <c r="D14" s="157" t="s">
        <v>20</v>
      </c>
      <c r="E14" s="177" t="s">
        <v>3351</v>
      </c>
      <c r="F14" s="177" t="s">
        <v>2586</v>
      </c>
      <c r="G14" s="177">
        <v>1998</v>
      </c>
      <c r="H14" s="161">
        <v>50.061728299999999</v>
      </c>
      <c r="I14" s="161">
        <v>-96.515851699999999</v>
      </c>
      <c r="J14" s="177" t="s">
        <v>49</v>
      </c>
      <c r="K14" s="177" t="s">
        <v>1577</v>
      </c>
      <c r="L14" s="177" t="s">
        <v>3352</v>
      </c>
      <c r="M14" s="177">
        <v>37162</v>
      </c>
      <c r="N14" s="174" t="s">
        <v>29</v>
      </c>
      <c r="O14" s="177" t="s">
        <v>1577</v>
      </c>
      <c r="P14" s="177"/>
      <c r="Q14" s="177"/>
      <c r="R14" s="177"/>
      <c r="S14" s="177" t="s">
        <v>3332</v>
      </c>
      <c r="T14" s="177" t="s">
        <v>3333</v>
      </c>
      <c r="U14" s="177"/>
      <c r="V14" s="177"/>
      <c r="W14" s="177"/>
    </row>
    <row r="15" spans="1:23">
      <c r="A15" s="173">
        <v>14</v>
      </c>
      <c r="B15" s="177" t="s">
        <v>422</v>
      </c>
      <c r="C15" s="177" t="s">
        <v>423</v>
      </c>
      <c r="D15" s="157" t="s">
        <v>20</v>
      </c>
      <c r="E15" s="177" t="s">
        <v>3351</v>
      </c>
      <c r="F15" s="177" t="s">
        <v>2586</v>
      </c>
      <c r="G15" s="177">
        <v>1998</v>
      </c>
      <c r="H15" s="161">
        <v>50.061728299999999</v>
      </c>
      <c r="I15" s="161">
        <v>-96.515851699999999</v>
      </c>
      <c r="J15" s="177" t="s">
        <v>49</v>
      </c>
      <c r="K15" s="177" t="s">
        <v>1577</v>
      </c>
      <c r="L15" s="177" t="s">
        <v>3353</v>
      </c>
      <c r="M15" s="177">
        <v>37163</v>
      </c>
      <c r="N15" s="174" t="s">
        <v>29</v>
      </c>
      <c r="O15" s="177" t="s">
        <v>1577</v>
      </c>
      <c r="P15" s="177"/>
      <c r="Q15" s="177"/>
      <c r="R15" s="177"/>
      <c r="S15" s="177" t="s">
        <v>3332</v>
      </c>
      <c r="T15" s="177" t="s">
        <v>3333</v>
      </c>
      <c r="U15" s="177"/>
      <c r="V15" s="177"/>
      <c r="W15" s="177"/>
    </row>
    <row r="16" spans="1:23">
      <c r="A16" s="173">
        <v>15</v>
      </c>
      <c r="B16" s="177" t="s">
        <v>422</v>
      </c>
      <c r="C16" s="177" t="s">
        <v>423</v>
      </c>
      <c r="D16" s="157" t="s">
        <v>20</v>
      </c>
      <c r="E16" s="177" t="s">
        <v>3354</v>
      </c>
      <c r="F16" s="177" t="s">
        <v>2586</v>
      </c>
      <c r="G16" s="177">
        <v>1998</v>
      </c>
      <c r="H16" s="161">
        <v>51.385029199999998</v>
      </c>
      <c r="I16" s="161">
        <v>-113.535263</v>
      </c>
      <c r="J16" s="177" t="s">
        <v>49</v>
      </c>
      <c r="K16" s="177" t="s">
        <v>1577</v>
      </c>
      <c r="L16" s="177" t="s">
        <v>3355</v>
      </c>
      <c r="M16" s="177">
        <v>37164</v>
      </c>
      <c r="N16" s="174" t="s">
        <v>29</v>
      </c>
      <c r="O16" s="177" t="s">
        <v>1577</v>
      </c>
      <c r="P16" s="177"/>
      <c r="Q16" s="177"/>
      <c r="R16" s="177"/>
      <c r="S16" s="177" t="s">
        <v>3332</v>
      </c>
      <c r="T16" s="177" t="s">
        <v>3333</v>
      </c>
      <c r="U16" s="177"/>
      <c r="V16" s="177"/>
      <c r="W16" s="177"/>
    </row>
    <row r="17" spans="1:23">
      <c r="A17" s="173">
        <v>16</v>
      </c>
      <c r="B17" s="177" t="s">
        <v>422</v>
      </c>
      <c r="C17" s="177" t="s">
        <v>423</v>
      </c>
      <c r="D17" s="157" t="s">
        <v>20</v>
      </c>
      <c r="E17" s="177" t="s">
        <v>3356</v>
      </c>
      <c r="F17" s="177" t="s">
        <v>2586</v>
      </c>
      <c r="G17" s="177">
        <v>1998</v>
      </c>
      <c r="H17" s="161">
        <v>49.409886</v>
      </c>
      <c r="I17" s="161">
        <v>-99.456435999999997</v>
      </c>
      <c r="J17" s="177" t="s">
        <v>49</v>
      </c>
      <c r="K17" s="177" t="s">
        <v>1577</v>
      </c>
      <c r="L17" s="177" t="s">
        <v>3357</v>
      </c>
      <c r="M17" s="177">
        <v>37165</v>
      </c>
      <c r="N17" s="174" t="s">
        <v>29</v>
      </c>
      <c r="O17" s="177" t="s">
        <v>1577</v>
      </c>
      <c r="P17" s="177"/>
      <c r="Q17" s="177"/>
      <c r="R17" s="177"/>
      <c r="S17" s="177" t="s">
        <v>3332</v>
      </c>
      <c r="T17" s="177" t="s">
        <v>3333</v>
      </c>
      <c r="U17" s="177"/>
      <c r="V17" s="177"/>
      <c r="W17" s="177"/>
    </row>
    <row r="18" spans="1:23">
      <c r="A18" s="173">
        <v>17</v>
      </c>
      <c r="B18" s="177" t="s">
        <v>422</v>
      </c>
      <c r="C18" s="177" t="s">
        <v>423</v>
      </c>
      <c r="D18" s="157" t="s">
        <v>20</v>
      </c>
      <c r="E18" s="177" t="s">
        <v>3358</v>
      </c>
      <c r="F18" s="177" t="s">
        <v>2586</v>
      </c>
      <c r="G18" s="177">
        <v>1998</v>
      </c>
      <c r="H18" s="161">
        <v>49.396805899999997</v>
      </c>
      <c r="I18" s="161">
        <v>-105.12793259999999</v>
      </c>
      <c r="J18" s="177" t="s">
        <v>49</v>
      </c>
      <c r="K18" s="177" t="s">
        <v>1577</v>
      </c>
      <c r="L18" s="177" t="s">
        <v>3359</v>
      </c>
      <c r="M18" s="177">
        <v>37166</v>
      </c>
      <c r="N18" s="174" t="s">
        <v>29</v>
      </c>
      <c r="O18" s="177" t="s">
        <v>1577</v>
      </c>
      <c r="P18" s="177"/>
      <c r="Q18" s="177"/>
      <c r="R18" s="177"/>
      <c r="S18" s="177" t="s">
        <v>3332</v>
      </c>
      <c r="T18" s="177" t="s">
        <v>3333</v>
      </c>
      <c r="U18" s="177"/>
      <c r="V18" s="177"/>
      <c r="W18" s="177"/>
    </row>
    <row r="19" spans="1:23">
      <c r="A19" s="173">
        <v>18</v>
      </c>
      <c r="B19" s="177" t="s">
        <v>422</v>
      </c>
      <c r="C19" s="177" t="s">
        <v>423</v>
      </c>
      <c r="D19" s="157" t="s">
        <v>20</v>
      </c>
      <c r="E19" s="177" t="s">
        <v>3360</v>
      </c>
      <c r="F19" s="177" t="s">
        <v>2586</v>
      </c>
      <c r="G19" s="177">
        <v>1998</v>
      </c>
      <c r="H19" s="161">
        <v>50.7101179</v>
      </c>
      <c r="I19" s="161">
        <v>-105.2054492</v>
      </c>
      <c r="J19" s="177" t="s">
        <v>49</v>
      </c>
      <c r="K19" s="177" t="s">
        <v>1577</v>
      </c>
      <c r="L19" s="177" t="s">
        <v>3361</v>
      </c>
      <c r="M19" s="177">
        <v>37167</v>
      </c>
      <c r="N19" s="174" t="s">
        <v>29</v>
      </c>
      <c r="O19" s="177" t="s">
        <v>1577</v>
      </c>
      <c r="P19" s="177"/>
      <c r="Q19" s="177"/>
      <c r="R19" s="177"/>
      <c r="S19" s="177" t="s">
        <v>3332</v>
      </c>
      <c r="T19" s="177" t="s">
        <v>3333</v>
      </c>
      <c r="U19" s="177"/>
      <c r="V19" s="177"/>
      <c r="W19" s="177"/>
    </row>
    <row r="20" spans="1:23">
      <c r="A20" s="173">
        <v>19</v>
      </c>
      <c r="B20" s="177" t="s">
        <v>422</v>
      </c>
      <c r="C20" s="177" t="s">
        <v>423</v>
      </c>
      <c r="D20" s="157" t="s">
        <v>20</v>
      </c>
      <c r="E20" s="177" t="s">
        <v>3362</v>
      </c>
      <c r="F20" s="177" t="s">
        <v>2586</v>
      </c>
      <c r="G20" s="177">
        <v>1998</v>
      </c>
      <c r="H20" s="161">
        <v>52.057144999999998</v>
      </c>
      <c r="I20" s="161">
        <v>-107.98355599999999</v>
      </c>
      <c r="J20" s="177" t="s">
        <v>49</v>
      </c>
      <c r="K20" s="177" t="s">
        <v>1577</v>
      </c>
      <c r="L20" s="177" t="s">
        <v>3363</v>
      </c>
      <c r="M20" s="177">
        <v>37168</v>
      </c>
      <c r="N20" s="174" t="s">
        <v>29</v>
      </c>
      <c r="O20" s="177" t="s">
        <v>1577</v>
      </c>
      <c r="P20" s="177"/>
      <c r="Q20" s="177"/>
      <c r="R20" s="177"/>
      <c r="S20" s="177" t="s">
        <v>3332</v>
      </c>
      <c r="T20" s="177" t="s">
        <v>3333</v>
      </c>
      <c r="U20" s="177"/>
      <c r="V20" s="177"/>
      <c r="W20" s="177"/>
    </row>
    <row r="21" spans="1:23">
      <c r="A21" s="173">
        <v>20</v>
      </c>
      <c r="B21" s="177" t="s">
        <v>422</v>
      </c>
      <c r="C21" s="177" t="s">
        <v>423</v>
      </c>
      <c r="D21" s="157" t="s">
        <v>20</v>
      </c>
      <c r="E21" s="177" t="s">
        <v>3364</v>
      </c>
      <c r="F21" s="177" t="s">
        <v>2586</v>
      </c>
      <c r="G21" s="177">
        <v>1998</v>
      </c>
      <c r="H21" s="161">
        <v>50.6244686</v>
      </c>
      <c r="I21" s="161">
        <v>-101.2866389</v>
      </c>
      <c r="J21" s="177" t="s">
        <v>49</v>
      </c>
      <c r="K21" s="177" t="s">
        <v>1577</v>
      </c>
      <c r="L21" s="177" t="s">
        <v>3365</v>
      </c>
      <c r="M21" s="177">
        <v>37169</v>
      </c>
      <c r="N21" s="174" t="s">
        <v>29</v>
      </c>
      <c r="O21" s="177" t="s">
        <v>1577</v>
      </c>
      <c r="P21" s="177"/>
      <c r="Q21" s="177"/>
      <c r="R21" s="177"/>
      <c r="S21" s="177" t="s">
        <v>3332</v>
      </c>
      <c r="T21" s="177" t="s">
        <v>3333</v>
      </c>
      <c r="U21" s="177"/>
      <c r="V21" s="177"/>
      <c r="W21" s="177"/>
    </row>
    <row r="22" spans="1:23">
      <c r="A22" s="173">
        <v>21</v>
      </c>
      <c r="B22" s="177" t="s">
        <v>422</v>
      </c>
      <c r="C22" s="177" t="s">
        <v>423</v>
      </c>
      <c r="D22" s="157" t="s">
        <v>20</v>
      </c>
      <c r="E22" s="177" t="s">
        <v>3343</v>
      </c>
      <c r="F22" s="177" t="s">
        <v>2586</v>
      </c>
      <c r="G22" s="177">
        <v>1998</v>
      </c>
      <c r="H22" s="161">
        <v>49.760437000000003</v>
      </c>
      <c r="I22" s="161">
        <v>-112.26253130000001</v>
      </c>
      <c r="J22" s="177" t="s">
        <v>49</v>
      </c>
      <c r="K22" s="177" t="s">
        <v>1577</v>
      </c>
      <c r="L22" s="177" t="s">
        <v>3366</v>
      </c>
      <c r="M22" s="177">
        <v>37159</v>
      </c>
      <c r="N22" s="177" t="s">
        <v>39</v>
      </c>
      <c r="O22" s="177" t="s">
        <v>1577</v>
      </c>
      <c r="P22" s="177"/>
      <c r="Q22" s="177"/>
      <c r="R22" s="177"/>
      <c r="S22" s="177" t="s">
        <v>3332</v>
      </c>
      <c r="T22" s="177" t="s">
        <v>3333</v>
      </c>
      <c r="U22" s="177"/>
      <c r="V22" s="177"/>
      <c r="W22" s="177"/>
    </row>
    <row r="23" spans="1:23">
      <c r="A23" s="173">
        <v>22</v>
      </c>
      <c r="B23" s="177" t="s">
        <v>422</v>
      </c>
      <c r="C23" s="177" t="s">
        <v>423</v>
      </c>
      <c r="D23" s="157" t="s">
        <v>20</v>
      </c>
      <c r="E23" s="177" t="s">
        <v>3351</v>
      </c>
      <c r="F23" s="177" t="s">
        <v>2586</v>
      </c>
      <c r="G23" s="177">
        <v>1998</v>
      </c>
      <c r="H23" s="161">
        <v>50.061728299999999</v>
      </c>
      <c r="I23" s="161">
        <v>-96.515851699999999</v>
      </c>
      <c r="J23" s="177" t="s">
        <v>49</v>
      </c>
      <c r="K23" s="177" t="s">
        <v>1577</v>
      </c>
      <c r="L23" s="177" t="s">
        <v>3367</v>
      </c>
      <c r="M23" s="177">
        <v>37161</v>
      </c>
      <c r="N23" s="177" t="s">
        <v>39</v>
      </c>
      <c r="O23" s="177" t="s">
        <v>1577</v>
      </c>
      <c r="P23" s="177"/>
      <c r="Q23" s="177"/>
      <c r="R23" s="177"/>
      <c r="S23" s="177" t="s">
        <v>3332</v>
      </c>
      <c r="T23" s="177" t="s">
        <v>3333</v>
      </c>
      <c r="U23" s="177"/>
      <c r="V23" s="177"/>
      <c r="W23" s="17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opLeftCell="D1" workbookViewId="0">
      <selection activeCell="D1" sqref="A1:XFD1"/>
    </sheetView>
  </sheetViews>
  <sheetFormatPr baseColWidth="10" defaultColWidth="8.83203125" defaultRowHeight="14" x14ac:dyDescent="0"/>
  <cols>
    <col min="1" max="1" width="5.33203125" style="161" customWidth="1"/>
    <col min="2" max="4" width="8.83203125" style="161"/>
    <col min="5" max="5" width="21.5" style="161" customWidth="1"/>
    <col min="6" max="9" width="8.83203125" style="161"/>
    <col min="10" max="10" width="20.33203125" style="161" customWidth="1"/>
    <col min="11" max="12" width="8.83203125" style="161"/>
    <col min="13" max="13" width="10.5" style="161" customWidth="1"/>
    <col min="14" max="14" width="8.83203125" style="161"/>
    <col min="15" max="15" width="12.33203125" style="161" customWidth="1"/>
    <col min="16" max="16" width="11.33203125" style="161" customWidth="1"/>
    <col min="17" max="18" width="12.83203125" style="161" customWidth="1"/>
    <col min="19" max="21" width="12" style="161" customWidth="1"/>
    <col min="22" max="22" width="11.1640625" style="161" customWidth="1"/>
    <col min="23" max="16384" width="8.83203125" style="161"/>
  </cols>
  <sheetData>
    <row r="1" spans="1:24" customFormat="1" ht="45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 t="s">
        <v>5</v>
      </c>
      <c r="G1" s="166" t="s">
        <v>258</v>
      </c>
      <c r="H1" s="166" t="s">
        <v>7</v>
      </c>
      <c r="I1" s="166" t="s">
        <v>8</v>
      </c>
      <c r="J1" s="166" t="s">
        <v>259</v>
      </c>
      <c r="K1" s="166" t="s">
        <v>10</v>
      </c>
      <c r="L1" s="166" t="s">
        <v>11</v>
      </c>
      <c r="M1" s="166" t="s">
        <v>12</v>
      </c>
      <c r="N1" s="166" t="s">
        <v>260</v>
      </c>
      <c r="O1" s="166" t="s">
        <v>14</v>
      </c>
      <c r="P1" s="166" t="s">
        <v>15</v>
      </c>
      <c r="Q1" s="166" t="s">
        <v>16</v>
      </c>
      <c r="R1" s="166" t="s">
        <v>17</v>
      </c>
      <c r="S1" s="166" t="s">
        <v>1573</v>
      </c>
      <c r="T1" s="166" t="s">
        <v>1572</v>
      </c>
      <c r="U1" s="171" t="s">
        <v>1574</v>
      </c>
      <c r="V1" s="166" t="s">
        <v>261</v>
      </c>
    </row>
    <row r="2" spans="1:24">
      <c r="A2" s="173">
        <v>1</v>
      </c>
      <c r="B2" s="177" t="s">
        <v>422</v>
      </c>
      <c r="C2" s="175" t="s">
        <v>423</v>
      </c>
      <c r="D2" s="177" t="s">
        <v>3368</v>
      </c>
      <c r="E2" s="177" t="s">
        <v>3369</v>
      </c>
      <c r="F2" s="174" t="s">
        <v>1576</v>
      </c>
      <c r="G2" s="177">
        <v>2003</v>
      </c>
      <c r="H2" s="161">
        <v>31.311293599999999</v>
      </c>
      <c r="I2" s="161">
        <v>-92.445137099999997</v>
      </c>
      <c r="J2" s="177" t="s">
        <v>49</v>
      </c>
      <c r="K2" s="174" t="s">
        <v>1577</v>
      </c>
      <c r="L2" s="177" t="s">
        <v>3370</v>
      </c>
      <c r="M2" s="183" t="s">
        <v>3371</v>
      </c>
      <c r="N2" s="174" t="s">
        <v>29</v>
      </c>
      <c r="O2" s="174" t="s">
        <v>1577</v>
      </c>
      <c r="P2" s="178"/>
      <c r="Q2" s="178"/>
      <c r="R2" s="178"/>
      <c r="S2" s="177" t="s">
        <v>3372</v>
      </c>
      <c r="T2" s="177"/>
      <c r="U2" s="177"/>
      <c r="V2" s="178"/>
      <c r="W2" s="178"/>
      <c r="X2" s="178"/>
    </row>
    <row r="3" spans="1:24">
      <c r="A3" s="173">
        <v>2</v>
      </c>
      <c r="B3" s="177" t="s">
        <v>422</v>
      </c>
      <c r="C3" s="175" t="s">
        <v>423</v>
      </c>
      <c r="D3" s="177" t="s">
        <v>3368</v>
      </c>
      <c r="E3" s="177" t="s">
        <v>3369</v>
      </c>
      <c r="F3" s="174" t="s">
        <v>1576</v>
      </c>
      <c r="G3" s="177">
        <v>2003</v>
      </c>
      <c r="H3" s="161">
        <v>31.311293599999999</v>
      </c>
      <c r="I3" s="161">
        <v>-92.445137099999997</v>
      </c>
      <c r="J3" s="177" t="s">
        <v>49</v>
      </c>
      <c r="K3" s="174" t="s">
        <v>1577</v>
      </c>
      <c r="L3" s="177" t="s">
        <v>3373</v>
      </c>
      <c r="M3" s="183" t="s">
        <v>3374</v>
      </c>
      <c r="N3" s="174" t="s">
        <v>29</v>
      </c>
      <c r="O3" s="174" t="s">
        <v>1577</v>
      </c>
      <c r="P3" s="178"/>
      <c r="Q3" s="178"/>
      <c r="R3" s="178"/>
      <c r="S3" s="177" t="s">
        <v>3372</v>
      </c>
      <c r="T3" s="177"/>
      <c r="U3" s="177"/>
      <c r="V3" s="178"/>
      <c r="W3" s="178"/>
      <c r="X3" s="178"/>
    </row>
    <row r="4" spans="1:24">
      <c r="A4" s="173">
        <v>3</v>
      </c>
      <c r="B4" s="177" t="s">
        <v>422</v>
      </c>
      <c r="C4" s="175" t="s">
        <v>423</v>
      </c>
      <c r="D4" s="177" t="s">
        <v>3368</v>
      </c>
      <c r="E4" s="177" t="s">
        <v>3369</v>
      </c>
      <c r="F4" s="174" t="s">
        <v>1576</v>
      </c>
      <c r="G4" s="177">
        <v>2003</v>
      </c>
      <c r="H4" s="161">
        <v>31.311293599999999</v>
      </c>
      <c r="I4" s="161">
        <v>-92.445137099999997</v>
      </c>
      <c r="J4" s="177" t="s">
        <v>49</v>
      </c>
      <c r="K4" s="174" t="s">
        <v>1577</v>
      </c>
      <c r="L4" s="177" t="s">
        <v>3375</v>
      </c>
      <c r="M4" s="183" t="s">
        <v>3376</v>
      </c>
      <c r="N4" s="174" t="s">
        <v>29</v>
      </c>
      <c r="O4" s="174" t="s">
        <v>1577</v>
      </c>
      <c r="P4" s="178"/>
      <c r="Q4" s="178"/>
      <c r="R4" s="178"/>
      <c r="S4" s="177" t="s">
        <v>3372</v>
      </c>
      <c r="T4" s="177"/>
      <c r="U4" s="177"/>
      <c r="V4" s="178"/>
      <c r="W4" s="178"/>
      <c r="X4" s="178"/>
    </row>
    <row r="5" spans="1:24">
      <c r="A5" s="173">
        <v>4</v>
      </c>
      <c r="B5" s="177" t="s">
        <v>422</v>
      </c>
      <c r="C5" s="175" t="s">
        <v>423</v>
      </c>
      <c r="D5" s="177" t="s">
        <v>3368</v>
      </c>
      <c r="E5" s="177" t="s">
        <v>2699</v>
      </c>
      <c r="F5" s="174" t="s">
        <v>1576</v>
      </c>
      <c r="G5" s="177">
        <v>2003</v>
      </c>
      <c r="H5" s="161">
        <v>30.2140928</v>
      </c>
      <c r="I5" s="161">
        <v>-92.374576099999999</v>
      </c>
      <c r="J5" s="177" t="s">
        <v>49</v>
      </c>
      <c r="K5" s="174" t="s">
        <v>1577</v>
      </c>
      <c r="L5" s="177" t="s">
        <v>3377</v>
      </c>
      <c r="M5" s="183" t="s">
        <v>3378</v>
      </c>
      <c r="N5" s="174" t="s">
        <v>29</v>
      </c>
      <c r="O5" s="174" t="s">
        <v>1577</v>
      </c>
      <c r="P5" s="178"/>
      <c r="Q5" s="178"/>
      <c r="R5" s="178"/>
      <c r="S5" s="177" t="s">
        <v>3372</v>
      </c>
      <c r="T5" s="177"/>
      <c r="U5" s="177"/>
      <c r="V5" s="178"/>
      <c r="W5" s="178"/>
      <c r="X5" s="178"/>
    </row>
    <row r="6" spans="1:24">
      <c r="A6" s="173">
        <v>5</v>
      </c>
      <c r="B6" s="177" t="s">
        <v>422</v>
      </c>
      <c r="C6" s="175" t="s">
        <v>423</v>
      </c>
      <c r="D6" s="177" t="s">
        <v>1736</v>
      </c>
      <c r="E6" s="177" t="s">
        <v>3379</v>
      </c>
      <c r="F6" s="174" t="s">
        <v>1576</v>
      </c>
      <c r="G6" s="177">
        <v>2005</v>
      </c>
      <c r="H6" s="161">
        <v>29.7960399</v>
      </c>
      <c r="I6" s="161">
        <v>-91.501500199999995</v>
      </c>
      <c r="J6" s="177" t="s">
        <v>49</v>
      </c>
      <c r="K6" s="174" t="s">
        <v>1577</v>
      </c>
      <c r="L6" s="177" t="s">
        <v>3380</v>
      </c>
      <c r="M6" s="183" t="s">
        <v>3381</v>
      </c>
      <c r="N6" s="174" t="s">
        <v>29</v>
      </c>
      <c r="O6" s="174" t="s">
        <v>1577</v>
      </c>
      <c r="P6" s="178"/>
      <c r="Q6" s="178"/>
      <c r="R6" s="178"/>
      <c r="S6" s="177" t="s">
        <v>3372</v>
      </c>
      <c r="T6" s="177"/>
      <c r="U6" s="177"/>
      <c r="V6" s="178"/>
      <c r="W6" s="178"/>
      <c r="X6" s="178"/>
    </row>
    <row r="7" spans="1:24">
      <c r="A7" s="173">
        <v>6</v>
      </c>
      <c r="B7" s="177" t="s">
        <v>422</v>
      </c>
      <c r="C7" s="175" t="s">
        <v>423</v>
      </c>
      <c r="D7" s="177" t="s">
        <v>1736</v>
      </c>
      <c r="E7" s="177" t="s">
        <v>3369</v>
      </c>
      <c r="F7" s="174" t="s">
        <v>1576</v>
      </c>
      <c r="G7" s="177">
        <v>2002</v>
      </c>
      <c r="H7" s="161">
        <v>31.311293599999999</v>
      </c>
      <c r="I7" s="161">
        <v>-92.445137099999997</v>
      </c>
      <c r="J7" s="177" t="s">
        <v>49</v>
      </c>
      <c r="K7" s="174" t="s">
        <v>1577</v>
      </c>
      <c r="L7" s="177" t="s">
        <v>3382</v>
      </c>
      <c r="M7" s="183" t="s">
        <v>3383</v>
      </c>
      <c r="N7" s="177" t="s">
        <v>39</v>
      </c>
      <c r="O7" s="174" t="s">
        <v>1577</v>
      </c>
      <c r="P7" s="178"/>
      <c r="Q7" s="178"/>
      <c r="R7" s="178"/>
      <c r="S7" s="177" t="s">
        <v>3372</v>
      </c>
      <c r="T7" s="177"/>
      <c r="U7" s="177"/>
      <c r="V7" s="178"/>
      <c r="W7" s="178"/>
      <c r="X7" s="178"/>
    </row>
    <row r="8" spans="1:24">
      <c r="A8" s="173">
        <v>7</v>
      </c>
      <c r="B8" s="177" t="s">
        <v>422</v>
      </c>
      <c r="C8" s="175" t="s">
        <v>423</v>
      </c>
      <c r="D8" s="177" t="s">
        <v>1736</v>
      </c>
      <c r="E8" s="177" t="s">
        <v>3369</v>
      </c>
      <c r="F8" s="174" t="s">
        <v>1576</v>
      </c>
      <c r="G8" s="177">
        <v>2002</v>
      </c>
      <c r="H8" s="161">
        <v>31.311293599999999</v>
      </c>
      <c r="I8" s="161">
        <v>-92.445137099999997</v>
      </c>
      <c r="J8" s="177" t="s">
        <v>49</v>
      </c>
      <c r="K8" s="174" t="s">
        <v>1577</v>
      </c>
      <c r="L8" s="177" t="s">
        <v>3384</v>
      </c>
      <c r="M8" s="183" t="s">
        <v>3385</v>
      </c>
      <c r="N8" s="177" t="s">
        <v>39</v>
      </c>
      <c r="O8" s="174" t="s">
        <v>1577</v>
      </c>
      <c r="P8" s="178"/>
      <c r="Q8" s="178"/>
      <c r="R8" s="178"/>
      <c r="S8" s="177" t="s">
        <v>3372</v>
      </c>
      <c r="T8" s="177"/>
      <c r="U8" s="177"/>
      <c r="V8" s="178"/>
      <c r="W8" s="178"/>
      <c r="X8" s="178"/>
    </row>
    <row r="9" spans="1:24">
      <c r="A9" s="173">
        <v>8</v>
      </c>
      <c r="B9" s="177" t="s">
        <v>422</v>
      </c>
      <c r="C9" s="175" t="s">
        <v>423</v>
      </c>
      <c r="D9" s="177" t="s">
        <v>3368</v>
      </c>
      <c r="E9" s="177" t="s">
        <v>3369</v>
      </c>
      <c r="F9" s="174" t="s">
        <v>1576</v>
      </c>
      <c r="G9" s="177">
        <v>2002</v>
      </c>
      <c r="H9" s="161">
        <v>31.311293599999999</v>
      </c>
      <c r="I9" s="161">
        <v>-92.445137099999997</v>
      </c>
      <c r="J9" s="177" t="s">
        <v>49</v>
      </c>
      <c r="K9" s="174" t="s">
        <v>1577</v>
      </c>
      <c r="L9" s="177" t="s">
        <v>3386</v>
      </c>
      <c r="M9" s="183" t="s">
        <v>3387</v>
      </c>
      <c r="N9" s="177" t="s">
        <v>39</v>
      </c>
      <c r="O9" s="174" t="s">
        <v>1577</v>
      </c>
      <c r="P9" s="178"/>
      <c r="Q9" s="178"/>
      <c r="R9" s="178"/>
      <c r="S9" s="177" t="s">
        <v>3372</v>
      </c>
      <c r="T9" s="177"/>
      <c r="U9" s="177"/>
      <c r="V9" s="178"/>
      <c r="W9" s="178"/>
      <c r="X9" s="178"/>
    </row>
    <row r="10" spans="1:24">
      <c r="A10" s="173">
        <v>9</v>
      </c>
      <c r="B10" s="177" t="s">
        <v>422</v>
      </c>
      <c r="C10" s="175" t="s">
        <v>423</v>
      </c>
      <c r="D10" s="177" t="s">
        <v>3368</v>
      </c>
      <c r="E10" s="177" t="s">
        <v>3369</v>
      </c>
      <c r="F10" s="174" t="s">
        <v>1576</v>
      </c>
      <c r="G10" s="177">
        <v>2002</v>
      </c>
      <c r="H10" s="161">
        <v>31.311293599999999</v>
      </c>
      <c r="I10" s="161">
        <v>-92.445137099999997</v>
      </c>
      <c r="J10" s="177" t="s">
        <v>49</v>
      </c>
      <c r="K10" s="174" t="s">
        <v>1577</v>
      </c>
      <c r="L10" s="177" t="s">
        <v>3388</v>
      </c>
      <c r="M10" s="183" t="s">
        <v>3389</v>
      </c>
      <c r="N10" s="177" t="s">
        <v>39</v>
      </c>
      <c r="O10" s="174" t="s">
        <v>1577</v>
      </c>
      <c r="P10" s="178"/>
      <c r="Q10" s="178"/>
      <c r="R10" s="178"/>
      <c r="S10" s="177" t="s">
        <v>3372</v>
      </c>
      <c r="T10" s="177"/>
      <c r="U10" s="177"/>
      <c r="V10" s="178"/>
      <c r="W10" s="178"/>
      <c r="X10" s="178"/>
    </row>
    <row r="11" spans="1:24">
      <c r="A11" s="173">
        <v>10</v>
      </c>
      <c r="B11" s="177" t="s">
        <v>422</v>
      </c>
      <c r="C11" s="175" t="s">
        <v>423</v>
      </c>
      <c r="D11" s="177" t="s">
        <v>3368</v>
      </c>
      <c r="E11" s="177" t="s">
        <v>3369</v>
      </c>
      <c r="F11" s="174" t="s">
        <v>1576</v>
      </c>
      <c r="G11" s="177">
        <v>2002</v>
      </c>
      <c r="H11" s="161">
        <v>31.311293599999999</v>
      </c>
      <c r="I11" s="161">
        <v>-92.445137099999997</v>
      </c>
      <c r="J11" s="177" t="s">
        <v>49</v>
      </c>
      <c r="K11" s="174" t="s">
        <v>1577</v>
      </c>
      <c r="L11" s="177" t="s">
        <v>3390</v>
      </c>
      <c r="M11" s="183" t="s">
        <v>3391</v>
      </c>
      <c r="N11" s="177" t="s">
        <v>39</v>
      </c>
      <c r="O11" s="174" t="s">
        <v>1577</v>
      </c>
      <c r="P11" s="178"/>
      <c r="Q11" s="178"/>
      <c r="R11" s="178"/>
      <c r="S11" s="177" t="s">
        <v>3372</v>
      </c>
      <c r="T11" s="177"/>
      <c r="U11" s="177"/>
      <c r="V11" s="178"/>
      <c r="W11" s="178"/>
      <c r="X11" s="178"/>
    </row>
    <row r="12" spans="1:24">
      <c r="A12" s="173">
        <v>11</v>
      </c>
      <c r="B12" s="177" t="s">
        <v>422</v>
      </c>
      <c r="C12" s="175" t="s">
        <v>423</v>
      </c>
      <c r="D12" s="177" t="s">
        <v>3368</v>
      </c>
      <c r="E12" s="177" t="s">
        <v>3369</v>
      </c>
      <c r="F12" s="174" t="s">
        <v>1576</v>
      </c>
      <c r="G12" s="177">
        <v>2003</v>
      </c>
      <c r="H12" s="161">
        <v>31.311293599999999</v>
      </c>
      <c r="I12" s="161">
        <v>-92.445137099999997</v>
      </c>
      <c r="J12" s="177" t="s">
        <v>49</v>
      </c>
      <c r="K12" s="174" t="s">
        <v>1577</v>
      </c>
      <c r="L12" s="177" t="s">
        <v>3392</v>
      </c>
      <c r="M12" s="183" t="s">
        <v>3393</v>
      </c>
      <c r="N12" s="177" t="s">
        <v>39</v>
      </c>
      <c r="O12" s="174" t="s">
        <v>1577</v>
      </c>
      <c r="P12" s="178"/>
      <c r="Q12" s="178"/>
      <c r="R12" s="178"/>
      <c r="S12" s="177" t="s">
        <v>3372</v>
      </c>
      <c r="T12" s="177"/>
      <c r="U12" s="177"/>
      <c r="V12" s="178"/>
      <c r="W12" s="178"/>
      <c r="X12" s="178"/>
    </row>
    <row r="13" spans="1:24">
      <c r="A13" s="173">
        <v>12</v>
      </c>
      <c r="B13" s="177" t="s">
        <v>422</v>
      </c>
      <c r="C13" s="175" t="s">
        <v>423</v>
      </c>
      <c r="D13" s="177" t="s">
        <v>1736</v>
      </c>
      <c r="E13" s="177" t="s">
        <v>2699</v>
      </c>
      <c r="F13" s="174" t="s">
        <v>1576</v>
      </c>
      <c r="G13" s="177">
        <v>2003</v>
      </c>
      <c r="H13" s="161">
        <v>30.2140928</v>
      </c>
      <c r="I13" s="161">
        <v>-92.374576099999999</v>
      </c>
      <c r="J13" s="177" t="s">
        <v>49</v>
      </c>
      <c r="K13" s="174" t="s">
        <v>1577</v>
      </c>
      <c r="L13" s="177" t="s">
        <v>3394</v>
      </c>
      <c r="M13" s="183" t="s">
        <v>3395</v>
      </c>
      <c r="N13" s="177" t="s">
        <v>39</v>
      </c>
      <c r="O13" s="174" t="s">
        <v>1577</v>
      </c>
      <c r="P13" s="178"/>
      <c r="Q13" s="178"/>
      <c r="R13" s="178"/>
      <c r="S13" s="177" t="s">
        <v>3372</v>
      </c>
      <c r="T13" s="177"/>
      <c r="U13" s="177"/>
      <c r="V13" s="178"/>
      <c r="W13" s="178"/>
      <c r="X13" s="178"/>
    </row>
    <row r="14" spans="1:24">
      <c r="A14" s="173">
        <v>13</v>
      </c>
      <c r="B14" s="177" t="s">
        <v>422</v>
      </c>
      <c r="C14" s="175" t="s">
        <v>423</v>
      </c>
      <c r="D14" s="177" t="s">
        <v>1736</v>
      </c>
      <c r="E14" s="177" t="s">
        <v>2699</v>
      </c>
      <c r="F14" s="174" t="s">
        <v>1576</v>
      </c>
      <c r="G14" s="177">
        <v>2003</v>
      </c>
      <c r="H14" s="161">
        <v>30.2140928</v>
      </c>
      <c r="I14" s="161">
        <v>-92.374576099999999</v>
      </c>
      <c r="J14" s="177" t="s">
        <v>49</v>
      </c>
      <c r="K14" s="174" t="s">
        <v>1577</v>
      </c>
      <c r="L14" s="177" t="s">
        <v>3396</v>
      </c>
      <c r="M14" s="183" t="s">
        <v>3397</v>
      </c>
      <c r="N14" s="177" t="s">
        <v>39</v>
      </c>
      <c r="O14" s="174" t="s">
        <v>1577</v>
      </c>
      <c r="P14" s="178"/>
      <c r="Q14" s="178"/>
      <c r="R14" s="178"/>
      <c r="S14" s="177" t="s">
        <v>3372</v>
      </c>
      <c r="T14" s="177"/>
      <c r="U14" s="177"/>
      <c r="V14" s="178"/>
      <c r="W14" s="178"/>
      <c r="X14" s="178"/>
    </row>
    <row r="15" spans="1:24">
      <c r="A15" s="173">
        <v>14</v>
      </c>
      <c r="B15" s="177" t="s">
        <v>422</v>
      </c>
      <c r="C15" s="175" t="s">
        <v>423</v>
      </c>
      <c r="D15" s="177" t="s">
        <v>1736</v>
      </c>
      <c r="E15" s="177" t="s">
        <v>2699</v>
      </c>
      <c r="F15" s="174" t="s">
        <v>1576</v>
      </c>
      <c r="G15" s="177">
        <v>2003</v>
      </c>
      <c r="H15" s="161">
        <v>30.2140928</v>
      </c>
      <c r="I15" s="161">
        <v>-92.374576099999999</v>
      </c>
      <c r="J15" s="177" t="s">
        <v>49</v>
      </c>
      <c r="K15" s="174" t="s">
        <v>1577</v>
      </c>
      <c r="L15" s="177" t="s">
        <v>3398</v>
      </c>
      <c r="M15" s="183" t="s">
        <v>3399</v>
      </c>
      <c r="N15" s="177" t="s">
        <v>39</v>
      </c>
      <c r="O15" s="174" t="s">
        <v>1577</v>
      </c>
      <c r="P15" s="178"/>
      <c r="Q15" s="178"/>
      <c r="R15" s="178"/>
      <c r="S15" s="177" t="s">
        <v>3372</v>
      </c>
      <c r="T15" s="177"/>
      <c r="U15" s="177"/>
      <c r="V15" s="178"/>
      <c r="W15" s="178"/>
      <c r="X15" s="178"/>
    </row>
    <row r="16" spans="1:24">
      <c r="A16" s="173">
        <v>15</v>
      </c>
      <c r="B16" s="177" t="s">
        <v>422</v>
      </c>
      <c r="C16" s="175" t="s">
        <v>423</v>
      </c>
      <c r="D16" s="177" t="s">
        <v>1736</v>
      </c>
      <c r="E16" s="177" t="s">
        <v>2699</v>
      </c>
      <c r="F16" s="174" t="s">
        <v>1576</v>
      </c>
      <c r="G16" s="177">
        <v>2003</v>
      </c>
      <c r="H16" s="161">
        <v>30.2140928</v>
      </c>
      <c r="I16" s="161">
        <v>-92.374576099999999</v>
      </c>
      <c r="J16" s="177" t="s">
        <v>49</v>
      </c>
      <c r="K16" s="174" t="s">
        <v>1577</v>
      </c>
      <c r="L16" s="177" t="s">
        <v>3400</v>
      </c>
      <c r="M16" s="183" t="s">
        <v>3401</v>
      </c>
      <c r="N16" s="177" t="s">
        <v>39</v>
      </c>
      <c r="O16" s="174" t="s">
        <v>1577</v>
      </c>
      <c r="P16" s="178"/>
      <c r="Q16" s="178"/>
      <c r="R16" s="178"/>
      <c r="S16" s="177" t="s">
        <v>3372</v>
      </c>
      <c r="T16" s="177"/>
      <c r="U16" s="177"/>
      <c r="V16" s="178"/>
      <c r="W16" s="178"/>
      <c r="X16" s="178"/>
    </row>
    <row r="17" spans="1:24">
      <c r="A17" s="173">
        <v>16</v>
      </c>
      <c r="B17" s="177" t="s">
        <v>422</v>
      </c>
      <c r="C17" s="175" t="s">
        <v>423</v>
      </c>
      <c r="D17" s="177" t="s">
        <v>1736</v>
      </c>
      <c r="E17" s="177" t="s">
        <v>2699</v>
      </c>
      <c r="F17" s="174" t="s">
        <v>1576</v>
      </c>
      <c r="G17" s="177">
        <v>2003</v>
      </c>
      <c r="H17" s="161">
        <v>30.2140928</v>
      </c>
      <c r="I17" s="161">
        <v>-92.374576099999999</v>
      </c>
      <c r="J17" s="177" t="s">
        <v>49</v>
      </c>
      <c r="K17" s="174" t="s">
        <v>1577</v>
      </c>
      <c r="L17" s="177" t="s">
        <v>3402</v>
      </c>
      <c r="M17" s="183" t="s">
        <v>3403</v>
      </c>
      <c r="N17" s="177" t="s">
        <v>39</v>
      </c>
      <c r="O17" s="174" t="s">
        <v>1577</v>
      </c>
      <c r="P17" s="178"/>
      <c r="Q17" s="178"/>
      <c r="R17" s="178"/>
      <c r="S17" s="177" t="s">
        <v>3372</v>
      </c>
      <c r="T17" s="177"/>
      <c r="U17" s="177"/>
      <c r="V17" s="178"/>
      <c r="W17" s="178"/>
      <c r="X17" s="178"/>
    </row>
    <row r="18" spans="1:24">
      <c r="A18" s="173">
        <v>17</v>
      </c>
      <c r="B18" s="177" t="s">
        <v>422</v>
      </c>
      <c r="C18" s="175" t="s">
        <v>423</v>
      </c>
      <c r="D18" s="177" t="s">
        <v>1736</v>
      </c>
      <c r="E18" s="177" t="s">
        <v>2699</v>
      </c>
      <c r="F18" s="174" t="s">
        <v>1576</v>
      </c>
      <c r="G18" s="177">
        <v>2003</v>
      </c>
      <c r="H18" s="161">
        <v>30.2140928</v>
      </c>
      <c r="I18" s="161">
        <v>-92.374576099999999</v>
      </c>
      <c r="J18" s="177" t="s">
        <v>49</v>
      </c>
      <c r="K18" s="174" t="s">
        <v>1577</v>
      </c>
      <c r="L18" s="177" t="s">
        <v>3404</v>
      </c>
      <c r="M18" s="183" t="s">
        <v>3405</v>
      </c>
      <c r="N18" s="177" t="s">
        <v>39</v>
      </c>
      <c r="O18" s="174" t="s">
        <v>1577</v>
      </c>
      <c r="P18" s="178"/>
      <c r="Q18" s="178"/>
      <c r="R18" s="178"/>
      <c r="S18" s="177" t="s">
        <v>3372</v>
      </c>
      <c r="T18" s="177"/>
      <c r="U18" s="177"/>
      <c r="V18" s="178"/>
      <c r="W18" s="178"/>
      <c r="X18" s="178"/>
    </row>
    <row r="19" spans="1:24">
      <c r="A19" s="173">
        <v>18</v>
      </c>
      <c r="B19" s="177" t="s">
        <v>422</v>
      </c>
      <c r="C19" s="175" t="s">
        <v>423</v>
      </c>
      <c r="D19" s="177" t="s">
        <v>1736</v>
      </c>
      <c r="E19" s="177" t="s">
        <v>2699</v>
      </c>
      <c r="F19" s="174" t="s">
        <v>1576</v>
      </c>
      <c r="G19" s="177">
        <v>2003</v>
      </c>
      <c r="H19" s="161">
        <v>30.2140928</v>
      </c>
      <c r="I19" s="161">
        <v>-92.374576099999999</v>
      </c>
      <c r="J19" s="177" t="s">
        <v>49</v>
      </c>
      <c r="K19" s="174" t="s">
        <v>1577</v>
      </c>
      <c r="L19" s="177" t="s">
        <v>3406</v>
      </c>
      <c r="M19" s="183" t="s">
        <v>3407</v>
      </c>
      <c r="N19" s="177" t="s">
        <v>39</v>
      </c>
      <c r="O19" s="174" t="s">
        <v>1577</v>
      </c>
      <c r="P19" s="178"/>
      <c r="Q19" s="178"/>
      <c r="R19" s="178"/>
      <c r="S19" s="177" t="s">
        <v>3372</v>
      </c>
      <c r="T19" s="177"/>
      <c r="U19" s="177"/>
      <c r="V19" s="178"/>
      <c r="W19" s="178"/>
      <c r="X19" s="178"/>
    </row>
    <row r="20" spans="1:24">
      <c r="A20" s="173">
        <v>19</v>
      </c>
      <c r="B20" s="177" t="s">
        <v>422</v>
      </c>
      <c r="C20" s="175" t="s">
        <v>423</v>
      </c>
      <c r="D20" s="177" t="s">
        <v>1736</v>
      </c>
      <c r="E20" s="177" t="s">
        <v>2699</v>
      </c>
      <c r="F20" s="174" t="s">
        <v>1576</v>
      </c>
      <c r="G20" s="177">
        <v>2003</v>
      </c>
      <c r="H20" s="161">
        <v>30.2140928</v>
      </c>
      <c r="I20" s="161">
        <v>-92.374576099999999</v>
      </c>
      <c r="J20" s="177" t="s">
        <v>49</v>
      </c>
      <c r="K20" s="174" t="s">
        <v>1577</v>
      </c>
      <c r="L20" s="177" t="s">
        <v>3408</v>
      </c>
      <c r="M20" s="183" t="s">
        <v>3409</v>
      </c>
      <c r="N20" s="177" t="s">
        <v>39</v>
      </c>
      <c r="O20" s="174" t="s">
        <v>1577</v>
      </c>
      <c r="P20" s="178"/>
      <c r="Q20" s="178"/>
      <c r="R20" s="178"/>
      <c r="S20" s="177" t="s">
        <v>3372</v>
      </c>
      <c r="T20" s="177"/>
      <c r="U20" s="177"/>
      <c r="V20" s="178"/>
      <c r="W20" s="178"/>
      <c r="X20" s="178"/>
    </row>
    <row r="21" spans="1:24">
      <c r="A21" s="173">
        <v>20</v>
      </c>
      <c r="B21" s="177" t="s">
        <v>422</v>
      </c>
      <c r="C21" s="175" t="s">
        <v>423</v>
      </c>
      <c r="D21" s="177" t="s">
        <v>1736</v>
      </c>
      <c r="E21" s="177" t="s">
        <v>2699</v>
      </c>
      <c r="F21" s="174" t="s">
        <v>1576</v>
      </c>
      <c r="G21" s="177">
        <v>2003</v>
      </c>
      <c r="H21" s="161">
        <v>30.2140928</v>
      </c>
      <c r="I21" s="161">
        <v>-92.374576099999999</v>
      </c>
      <c r="J21" s="177" t="s">
        <v>49</v>
      </c>
      <c r="K21" s="174" t="s">
        <v>1577</v>
      </c>
      <c r="L21" s="177" t="s">
        <v>3410</v>
      </c>
      <c r="M21" s="183" t="s">
        <v>3411</v>
      </c>
      <c r="N21" s="177" t="s">
        <v>39</v>
      </c>
      <c r="O21" s="174" t="s">
        <v>1577</v>
      </c>
      <c r="P21" s="178"/>
      <c r="Q21" s="178"/>
      <c r="R21" s="178"/>
      <c r="S21" s="177" t="s">
        <v>3372</v>
      </c>
      <c r="T21" s="177"/>
      <c r="U21" s="177"/>
      <c r="V21" s="178"/>
      <c r="W21" s="178"/>
      <c r="X21" s="178"/>
    </row>
    <row r="22" spans="1:24">
      <c r="A22" s="173">
        <v>21</v>
      </c>
      <c r="B22" s="177" t="s">
        <v>422</v>
      </c>
      <c r="C22" s="175" t="s">
        <v>423</v>
      </c>
      <c r="D22" s="177" t="s">
        <v>1736</v>
      </c>
      <c r="E22" s="177" t="s">
        <v>2699</v>
      </c>
      <c r="F22" s="174" t="s">
        <v>1576</v>
      </c>
      <c r="G22" s="177">
        <v>2003</v>
      </c>
      <c r="H22" s="161">
        <v>30.2140928</v>
      </c>
      <c r="I22" s="161">
        <v>-92.374576099999999</v>
      </c>
      <c r="J22" s="177" t="s">
        <v>49</v>
      </c>
      <c r="K22" s="174" t="s">
        <v>1577</v>
      </c>
      <c r="L22" s="177" t="s">
        <v>3412</v>
      </c>
      <c r="M22" s="183" t="s">
        <v>3413</v>
      </c>
      <c r="N22" s="177" t="s">
        <v>39</v>
      </c>
      <c r="O22" s="174" t="s">
        <v>1577</v>
      </c>
      <c r="P22" s="178"/>
      <c r="Q22" s="178"/>
      <c r="R22" s="178"/>
      <c r="S22" s="177" t="s">
        <v>3372</v>
      </c>
      <c r="T22" s="177"/>
      <c r="U22" s="177"/>
      <c r="V22" s="178"/>
      <c r="W22" s="178"/>
      <c r="X22" s="178"/>
    </row>
    <row r="23" spans="1:24">
      <c r="A23" s="173">
        <v>22</v>
      </c>
      <c r="B23" s="177" t="s">
        <v>422</v>
      </c>
      <c r="C23" s="175" t="s">
        <v>423</v>
      </c>
      <c r="D23" s="177" t="s">
        <v>1736</v>
      </c>
      <c r="E23" s="177" t="s">
        <v>2699</v>
      </c>
      <c r="F23" s="174" t="s">
        <v>1576</v>
      </c>
      <c r="G23" s="177">
        <v>2003</v>
      </c>
      <c r="H23" s="161">
        <v>30.2140928</v>
      </c>
      <c r="I23" s="161">
        <v>-92.374576099999999</v>
      </c>
      <c r="J23" s="177" t="s">
        <v>49</v>
      </c>
      <c r="K23" s="174" t="s">
        <v>1577</v>
      </c>
      <c r="L23" s="177" t="s">
        <v>3414</v>
      </c>
      <c r="M23" s="183" t="s">
        <v>3415</v>
      </c>
      <c r="N23" s="177" t="s">
        <v>39</v>
      </c>
      <c r="O23" s="174" t="s">
        <v>1577</v>
      </c>
      <c r="P23" s="178"/>
      <c r="Q23" s="178"/>
      <c r="R23" s="178"/>
      <c r="S23" s="177" t="s">
        <v>3372</v>
      </c>
      <c r="T23" s="177"/>
      <c r="U23" s="177"/>
      <c r="V23" s="178"/>
      <c r="W23" s="178"/>
      <c r="X23" s="178"/>
    </row>
    <row r="24" spans="1:24">
      <c r="A24" s="173">
        <v>23</v>
      </c>
      <c r="B24" s="177" t="s">
        <v>422</v>
      </c>
      <c r="C24" s="175" t="s">
        <v>423</v>
      </c>
      <c r="D24" s="177" t="s">
        <v>1736</v>
      </c>
      <c r="E24" s="177" t="s">
        <v>3369</v>
      </c>
      <c r="F24" s="174" t="s">
        <v>1576</v>
      </c>
      <c r="G24" s="177">
        <v>2005</v>
      </c>
      <c r="H24" s="161">
        <v>31.311293599999999</v>
      </c>
      <c r="I24" s="161">
        <v>-92.445137099999997</v>
      </c>
      <c r="J24" s="177" t="s">
        <v>49</v>
      </c>
      <c r="K24" s="174" t="s">
        <v>1577</v>
      </c>
      <c r="L24" s="177" t="s">
        <v>3416</v>
      </c>
      <c r="M24" s="183" t="s">
        <v>3417</v>
      </c>
      <c r="N24" s="177" t="s">
        <v>25</v>
      </c>
      <c r="O24" s="174" t="s">
        <v>1577</v>
      </c>
      <c r="P24" s="178"/>
      <c r="Q24" s="178"/>
      <c r="R24" s="178"/>
      <c r="S24" s="177" t="s">
        <v>3372</v>
      </c>
      <c r="T24" s="177"/>
      <c r="U24" s="177"/>
      <c r="V24" s="178"/>
      <c r="W24" s="178"/>
      <c r="X24" s="178"/>
    </row>
    <row r="25" spans="1:24">
      <c r="A25" s="173">
        <v>24</v>
      </c>
      <c r="B25" s="177" t="s">
        <v>422</v>
      </c>
      <c r="C25" s="175" t="s">
        <v>423</v>
      </c>
      <c r="D25" s="177" t="s">
        <v>1736</v>
      </c>
      <c r="E25" s="177" t="s">
        <v>3369</v>
      </c>
      <c r="F25" s="174" t="s">
        <v>1576</v>
      </c>
      <c r="G25" s="177">
        <v>2005</v>
      </c>
      <c r="H25" s="161">
        <v>31.311293599999999</v>
      </c>
      <c r="I25" s="161">
        <v>-92.445137099999997</v>
      </c>
      <c r="J25" s="177" t="s">
        <v>49</v>
      </c>
      <c r="K25" s="174" t="s">
        <v>1577</v>
      </c>
      <c r="L25" s="177" t="s">
        <v>3418</v>
      </c>
      <c r="M25" s="183" t="s">
        <v>3419</v>
      </c>
      <c r="N25" s="177" t="s">
        <v>25</v>
      </c>
      <c r="O25" s="174" t="s">
        <v>1577</v>
      </c>
      <c r="P25" s="178"/>
      <c r="Q25" s="178"/>
      <c r="R25" s="178"/>
      <c r="S25" s="177" t="s">
        <v>3372</v>
      </c>
      <c r="T25" s="177"/>
      <c r="U25" s="177"/>
      <c r="V25" s="178"/>
      <c r="W25" s="178"/>
      <c r="X25" s="178"/>
    </row>
    <row r="26" spans="1:24">
      <c r="A26" s="173">
        <v>25</v>
      </c>
      <c r="B26" s="177" t="s">
        <v>422</v>
      </c>
      <c r="C26" s="175" t="s">
        <v>423</v>
      </c>
      <c r="D26" s="177" t="s">
        <v>1736</v>
      </c>
      <c r="E26" s="177" t="s">
        <v>3369</v>
      </c>
      <c r="F26" s="174" t="s">
        <v>1576</v>
      </c>
      <c r="G26" s="177">
        <v>2005</v>
      </c>
      <c r="H26" s="161">
        <v>31.311293599999999</v>
      </c>
      <c r="I26" s="161">
        <v>-92.445137099999997</v>
      </c>
      <c r="J26" s="177" t="s">
        <v>49</v>
      </c>
      <c r="K26" s="174" t="s">
        <v>1577</v>
      </c>
      <c r="L26" s="177" t="s">
        <v>3420</v>
      </c>
      <c r="M26" s="183" t="s">
        <v>3421</v>
      </c>
      <c r="N26" s="177" t="s">
        <v>25</v>
      </c>
      <c r="O26" s="174" t="s">
        <v>1577</v>
      </c>
      <c r="P26" s="178"/>
      <c r="Q26" s="178"/>
      <c r="R26" s="178"/>
      <c r="S26" s="177" t="s">
        <v>3372</v>
      </c>
      <c r="T26" s="177"/>
      <c r="U26" s="177"/>
      <c r="V26" s="178"/>
      <c r="W26" s="178"/>
      <c r="X26" s="178"/>
    </row>
    <row r="27" spans="1:24">
      <c r="A27" s="173">
        <v>26</v>
      </c>
      <c r="B27" s="177" t="s">
        <v>422</v>
      </c>
      <c r="C27" s="175" t="s">
        <v>423</v>
      </c>
      <c r="D27" s="177" t="s">
        <v>3368</v>
      </c>
      <c r="E27" s="177" t="s">
        <v>3369</v>
      </c>
      <c r="F27" s="174" t="s">
        <v>1576</v>
      </c>
      <c r="G27" s="177">
        <v>2005</v>
      </c>
      <c r="H27" s="161">
        <v>31.311293599999999</v>
      </c>
      <c r="I27" s="161">
        <v>-92.445137099999997</v>
      </c>
      <c r="J27" s="177" t="s">
        <v>49</v>
      </c>
      <c r="K27" s="174" t="s">
        <v>1577</v>
      </c>
      <c r="L27" s="177" t="s">
        <v>3422</v>
      </c>
      <c r="M27" s="183" t="s">
        <v>3423</v>
      </c>
      <c r="N27" s="177" t="s">
        <v>25</v>
      </c>
      <c r="O27" s="174" t="s">
        <v>1577</v>
      </c>
      <c r="P27" s="178"/>
      <c r="Q27" s="178"/>
      <c r="R27" s="178"/>
      <c r="S27" s="177" t="s">
        <v>3372</v>
      </c>
      <c r="T27" s="177"/>
      <c r="U27" s="177"/>
      <c r="V27" s="178"/>
      <c r="W27" s="178"/>
      <c r="X27" s="178"/>
    </row>
    <row r="28" spans="1:24">
      <c r="A28" s="173">
        <v>27</v>
      </c>
      <c r="B28" s="177" t="s">
        <v>422</v>
      </c>
      <c r="C28" s="175" t="s">
        <v>423</v>
      </c>
      <c r="D28" s="177" t="s">
        <v>3368</v>
      </c>
      <c r="E28" s="177" t="s">
        <v>3369</v>
      </c>
      <c r="F28" s="174" t="s">
        <v>1576</v>
      </c>
      <c r="G28" s="177">
        <v>2003</v>
      </c>
      <c r="H28" s="161">
        <v>31.311293599999999</v>
      </c>
      <c r="I28" s="161">
        <v>-92.445137099999997</v>
      </c>
      <c r="J28" s="177" t="s">
        <v>270</v>
      </c>
      <c r="K28" s="174" t="s">
        <v>1577</v>
      </c>
      <c r="L28" s="177" t="s">
        <v>3424</v>
      </c>
      <c r="M28" s="183" t="s">
        <v>3425</v>
      </c>
      <c r="N28" s="177" t="s">
        <v>25</v>
      </c>
      <c r="O28" s="174" t="s">
        <v>1577</v>
      </c>
      <c r="P28" s="178"/>
      <c r="Q28" s="178"/>
      <c r="R28" s="178"/>
      <c r="S28" s="177" t="s">
        <v>3372</v>
      </c>
      <c r="T28" s="177"/>
      <c r="U28" s="177"/>
      <c r="V28" s="178"/>
      <c r="W28" s="178"/>
      <c r="X28" s="178"/>
    </row>
    <row r="29" spans="1:24">
      <c r="A29" s="173">
        <v>28</v>
      </c>
      <c r="B29" s="177" t="s">
        <v>422</v>
      </c>
      <c r="C29" s="175" t="s">
        <v>423</v>
      </c>
      <c r="D29" s="177" t="s">
        <v>3368</v>
      </c>
      <c r="E29" s="177" t="s">
        <v>3369</v>
      </c>
      <c r="F29" s="174" t="s">
        <v>1576</v>
      </c>
      <c r="G29" s="177">
        <v>2003</v>
      </c>
      <c r="H29" s="161">
        <v>31.311293599999999</v>
      </c>
      <c r="I29" s="161">
        <v>-92.445137099999997</v>
      </c>
      <c r="J29" s="177" t="s">
        <v>270</v>
      </c>
      <c r="K29" s="174" t="s">
        <v>1577</v>
      </c>
      <c r="L29" s="177" t="s">
        <v>3426</v>
      </c>
      <c r="M29" s="183" t="s">
        <v>3427</v>
      </c>
      <c r="N29" s="177" t="s">
        <v>25</v>
      </c>
      <c r="O29" s="174" t="s">
        <v>1577</v>
      </c>
      <c r="P29" s="178"/>
      <c r="Q29" s="178"/>
      <c r="R29" s="178"/>
      <c r="S29" s="177" t="s">
        <v>3372</v>
      </c>
      <c r="T29" s="177"/>
      <c r="U29" s="177"/>
      <c r="V29" s="178"/>
      <c r="W29" s="178"/>
      <c r="X29" s="178"/>
    </row>
    <row r="30" spans="1:24">
      <c r="A30" s="173">
        <v>29</v>
      </c>
      <c r="B30" s="177" t="s">
        <v>422</v>
      </c>
      <c r="C30" s="175" t="s">
        <v>423</v>
      </c>
      <c r="D30" s="177" t="s">
        <v>3368</v>
      </c>
      <c r="E30" s="177" t="s">
        <v>3369</v>
      </c>
      <c r="F30" s="174" t="s">
        <v>1576</v>
      </c>
      <c r="G30" s="177">
        <v>2003</v>
      </c>
      <c r="H30" s="161">
        <v>31.311293599999999</v>
      </c>
      <c r="I30" s="161">
        <v>-92.445137099999997</v>
      </c>
      <c r="J30" s="177" t="s">
        <v>270</v>
      </c>
      <c r="K30" s="174" t="s">
        <v>1577</v>
      </c>
      <c r="L30" s="177" t="s">
        <v>3428</v>
      </c>
      <c r="M30" s="183" t="s">
        <v>3429</v>
      </c>
      <c r="N30" s="177" t="s">
        <v>25</v>
      </c>
      <c r="O30" s="174" t="s">
        <v>1577</v>
      </c>
      <c r="P30" s="178"/>
      <c r="Q30" s="178"/>
      <c r="R30" s="178"/>
      <c r="S30" s="177" t="s">
        <v>3372</v>
      </c>
      <c r="T30" s="177"/>
      <c r="U30" s="177"/>
      <c r="V30" s="178"/>
      <c r="W30" s="178"/>
      <c r="X30" s="178"/>
    </row>
    <row r="31" spans="1:24">
      <c r="A31" s="173">
        <v>30</v>
      </c>
      <c r="B31" s="177" t="s">
        <v>422</v>
      </c>
      <c r="C31" s="175" t="s">
        <v>423</v>
      </c>
      <c r="D31" s="177" t="s">
        <v>3368</v>
      </c>
      <c r="E31" s="177" t="s">
        <v>3369</v>
      </c>
      <c r="F31" s="174" t="s">
        <v>1576</v>
      </c>
      <c r="G31" s="177">
        <v>2003</v>
      </c>
      <c r="H31" s="161">
        <v>31.311293599999999</v>
      </c>
      <c r="I31" s="161">
        <v>-92.445137099999997</v>
      </c>
      <c r="J31" s="177" t="s">
        <v>270</v>
      </c>
      <c r="K31" s="174" t="s">
        <v>1577</v>
      </c>
      <c r="L31" s="177" t="s">
        <v>3430</v>
      </c>
      <c r="M31" s="183" t="s">
        <v>3431</v>
      </c>
      <c r="N31" s="177" t="s">
        <v>25</v>
      </c>
      <c r="O31" s="174" t="s">
        <v>1577</v>
      </c>
      <c r="P31" s="178"/>
      <c r="Q31" s="178"/>
      <c r="R31" s="178"/>
      <c r="S31" s="177" t="s">
        <v>3372</v>
      </c>
      <c r="T31" s="177"/>
      <c r="U31" s="177"/>
      <c r="V31" s="178"/>
      <c r="W31" s="178"/>
      <c r="X31" s="178"/>
    </row>
    <row r="32" spans="1:24">
      <c r="A32" s="173">
        <v>31</v>
      </c>
      <c r="B32" s="177" t="s">
        <v>422</v>
      </c>
      <c r="C32" s="175" t="s">
        <v>423</v>
      </c>
      <c r="D32" s="177" t="s">
        <v>3368</v>
      </c>
      <c r="E32" s="177" t="s">
        <v>3369</v>
      </c>
      <c r="F32" s="174" t="s">
        <v>1576</v>
      </c>
      <c r="G32" s="177">
        <v>2002</v>
      </c>
      <c r="H32" s="161">
        <v>31.311293599999999</v>
      </c>
      <c r="I32" s="161">
        <v>-92.445137099999997</v>
      </c>
      <c r="J32" s="177" t="s">
        <v>49</v>
      </c>
      <c r="K32" s="174" t="s">
        <v>1577</v>
      </c>
      <c r="L32" s="177" t="s">
        <v>3432</v>
      </c>
      <c r="M32" s="183" t="s">
        <v>3433</v>
      </c>
      <c r="N32" s="177" t="s">
        <v>25</v>
      </c>
      <c r="O32" s="174" t="s">
        <v>1577</v>
      </c>
      <c r="P32" s="178"/>
      <c r="Q32" s="178"/>
      <c r="R32" s="178"/>
      <c r="S32" s="177" t="s">
        <v>3372</v>
      </c>
      <c r="T32" s="177"/>
      <c r="U32" s="177"/>
      <c r="V32" s="178"/>
      <c r="W32" s="178"/>
      <c r="X32" s="178"/>
    </row>
    <row r="33" spans="1:24">
      <c r="A33" s="173">
        <v>32</v>
      </c>
      <c r="B33" s="177" t="s">
        <v>422</v>
      </c>
      <c r="C33" s="175" t="s">
        <v>423</v>
      </c>
      <c r="D33" s="177" t="s">
        <v>3368</v>
      </c>
      <c r="E33" s="177" t="s">
        <v>3369</v>
      </c>
      <c r="F33" s="174" t="s">
        <v>1576</v>
      </c>
      <c r="G33" s="177">
        <v>2002</v>
      </c>
      <c r="H33" s="161">
        <v>31.311293599999999</v>
      </c>
      <c r="I33" s="161">
        <v>-92.445137099999997</v>
      </c>
      <c r="J33" s="177" t="s">
        <v>49</v>
      </c>
      <c r="K33" s="174" t="s">
        <v>1577</v>
      </c>
      <c r="L33" s="177" t="s">
        <v>3434</v>
      </c>
      <c r="M33" s="183" t="s">
        <v>3435</v>
      </c>
      <c r="N33" s="177" t="s">
        <v>25</v>
      </c>
      <c r="O33" s="174" t="s">
        <v>1577</v>
      </c>
      <c r="P33" s="178"/>
      <c r="Q33" s="178"/>
      <c r="R33" s="178"/>
      <c r="S33" s="177" t="s">
        <v>3372</v>
      </c>
      <c r="T33" s="177"/>
      <c r="U33" s="177"/>
      <c r="V33" s="178"/>
      <c r="W33" s="178"/>
      <c r="X33" s="178"/>
    </row>
    <row r="34" spans="1:24">
      <c r="A34" s="173">
        <v>33</v>
      </c>
      <c r="B34" s="177" t="s">
        <v>422</v>
      </c>
      <c r="C34" s="175" t="s">
        <v>423</v>
      </c>
      <c r="D34" s="177" t="s">
        <v>3368</v>
      </c>
      <c r="E34" s="177" t="s">
        <v>3369</v>
      </c>
      <c r="F34" s="174" t="s">
        <v>1576</v>
      </c>
      <c r="G34" s="177">
        <v>2003</v>
      </c>
      <c r="H34" s="161">
        <v>31.311293599999999</v>
      </c>
      <c r="I34" s="161">
        <v>-92.445137099999997</v>
      </c>
      <c r="J34" s="177" t="s">
        <v>49</v>
      </c>
      <c r="K34" s="174" t="s">
        <v>1577</v>
      </c>
      <c r="L34" s="177" t="s">
        <v>3436</v>
      </c>
      <c r="M34" s="183" t="s">
        <v>3437</v>
      </c>
      <c r="N34" s="177" t="s">
        <v>25</v>
      </c>
      <c r="O34" s="174" t="s">
        <v>1577</v>
      </c>
      <c r="P34" s="178"/>
      <c r="Q34" s="178"/>
      <c r="R34" s="178"/>
      <c r="S34" s="177" t="s">
        <v>3372</v>
      </c>
      <c r="T34" s="177"/>
      <c r="U34" s="177"/>
      <c r="V34" s="178"/>
      <c r="W34" s="178"/>
      <c r="X34" s="178"/>
    </row>
    <row r="35" spans="1:24">
      <c r="A35" s="173">
        <v>34</v>
      </c>
      <c r="B35" s="177" t="s">
        <v>422</v>
      </c>
      <c r="C35" s="175" t="s">
        <v>423</v>
      </c>
      <c r="D35" s="177" t="s">
        <v>3368</v>
      </c>
      <c r="E35" s="177" t="s">
        <v>3369</v>
      </c>
      <c r="F35" s="174" t="s">
        <v>1576</v>
      </c>
      <c r="G35" s="177">
        <v>2003</v>
      </c>
      <c r="H35" s="161">
        <v>31.311293599999999</v>
      </c>
      <c r="I35" s="161">
        <v>-92.445137099999997</v>
      </c>
      <c r="J35" s="177" t="s">
        <v>49</v>
      </c>
      <c r="K35" s="174" t="s">
        <v>1577</v>
      </c>
      <c r="L35" s="177" t="s">
        <v>3438</v>
      </c>
      <c r="M35" s="183" t="s">
        <v>3439</v>
      </c>
      <c r="N35" s="177" t="s">
        <v>25</v>
      </c>
      <c r="O35" s="174" t="s">
        <v>1577</v>
      </c>
      <c r="P35" s="178"/>
      <c r="Q35" s="178"/>
      <c r="R35" s="178"/>
      <c r="S35" s="177" t="s">
        <v>3372</v>
      </c>
      <c r="T35" s="177"/>
      <c r="U35" s="177"/>
      <c r="V35" s="178"/>
      <c r="W35" s="178"/>
      <c r="X35" s="178"/>
    </row>
    <row r="36" spans="1:24">
      <c r="A36" s="173">
        <v>35</v>
      </c>
      <c r="B36" s="177" t="s">
        <v>422</v>
      </c>
      <c r="C36" s="175" t="s">
        <v>423</v>
      </c>
      <c r="D36" s="177" t="s">
        <v>3368</v>
      </c>
      <c r="E36" s="177" t="s">
        <v>3369</v>
      </c>
      <c r="F36" s="174" t="s">
        <v>1576</v>
      </c>
      <c r="G36" s="177">
        <v>2003</v>
      </c>
      <c r="H36" s="161">
        <v>31.311293599999999</v>
      </c>
      <c r="I36" s="161">
        <v>-92.445137099999997</v>
      </c>
      <c r="J36" s="177" t="s">
        <v>49</v>
      </c>
      <c r="K36" s="174" t="s">
        <v>1577</v>
      </c>
      <c r="L36" s="177" t="s">
        <v>3440</v>
      </c>
      <c r="M36" s="183" t="s">
        <v>3441</v>
      </c>
      <c r="N36" s="177" t="s">
        <v>25</v>
      </c>
      <c r="O36" s="174" t="s">
        <v>1577</v>
      </c>
      <c r="P36" s="178"/>
      <c r="Q36" s="178"/>
      <c r="R36" s="178"/>
      <c r="S36" s="177" t="s">
        <v>3372</v>
      </c>
      <c r="T36" s="177"/>
      <c r="U36" s="177"/>
      <c r="V36" s="178"/>
      <c r="W36" s="178"/>
      <c r="X36" s="178"/>
    </row>
    <row r="37" spans="1:24">
      <c r="A37" s="173">
        <v>36</v>
      </c>
      <c r="B37" s="177" t="s">
        <v>422</v>
      </c>
      <c r="C37" s="175" t="s">
        <v>423</v>
      </c>
      <c r="D37" s="177" t="s">
        <v>3368</v>
      </c>
      <c r="E37" s="177" t="s">
        <v>3369</v>
      </c>
      <c r="F37" s="174" t="s">
        <v>1576</v>
      </c>
      <c r="G37" s="177">
        <v>2003</v>
      </c>
      <c r="H37" s="161">
        <v>31.311293599999999</v>
      </c>
      <c r="I37" s="161">
        <v>-92.445137099999997</v>
      </c>
      <c r="J37" s="177" t="s">
        <v>49</v>
      </c>
      <c r="K37" s="174" t="s">
        <v>1577</v>
      </c>
      <c r="L37" s="177" t="s">
        <v>3442</v>
      </c>
      <c r="M37" s="183" t="s">
        <v>3443</v>
      </c>
      <c r="N37" s="177" t="s">
        <v>25</v>
      </c>
      <c r="O37" s="174" t="s">
        <v>1577</v>
      </c>
      <c r="P37" s="178"/>
      <c r="Q37" s="178"/>
      <c r="R37" s="178"/>
      <c r="S37" s="177" t="s">
        <v>3372</v>
      </c>
      <c r="T37" s="177"/>
      <c r="U37" s="177"/>
      <c r="V37" s="178"/>
      <c r="W37" s="178"/>
      <c r="X37" s="178"/>
    </row>
    <row r="38" spans="1:24">
      <c r="A38" s="173">
        <v>37</v>
      </c>
      <c r="B38" s="177" t="s">
        <v>422</v>
      </c>
      <c r="C38" s="175" t="s">
        <v>423</v>
      </c>
      <c r="D38" s="177" t="s">
        <v>3368</v>
      </c>
      <c r="E38" s="177" t="s">
        <v>3369</v>
      </c>
      <c r="F38" s="174" t="s">
        <v>1576</v>
      </c>
      <c r="G38" s="177">
        <v>2003</v>
      </c>
      <c r="H38" s="161">
        <v>31.311293599999999</v>
      </c>
      <c r="I38" s="161">
        <v>-92.445137099999997</v>
      </c>
      <c r="J38" s="177" t="s">
        <v>49</v>
      </c>
      <c r="K38" s="174" t="s">
        <v>1577</v>
      </c>
      <c r="L38" s="177" t="s">
        <v>3444</v>
      </c>
      <c r="M38" s="183" t="s">
        <v>3445</v>
      </c>
      <c r="N38" s="177" t="s">
        <v>25</v>
      </c>
      <c r="O38" s="174" t="s">
        <v>1577</v>
      </c>
      <c r="P38" s="178"/>
      <c r="Q38" s="178"/>
      <c r="R38" s="178"/>
      <c r="S38" s="177" t="s">
        <v>3372</v>
      </c>
      <c r="T38" s="177"/>
      <c r="U38" s="177"/>
      <c r="V38" s="178"/>
      <c r="W38" s="178"/>
      <c r="X38" s="178"/>
    </row>
    <row r="39" spans="1:24">
      <c r="A39" s="173">
        <v>38</v>
      </c>
      <c r="B39" s="177" t="s">
        <v>422</v>
      </c>
      <c r="C39" s="175" t="s">
        <v>423</v>
      </c>
      <c r="D39" s="177" t="s">
        <v>3368</v>
      </c>
      <c r="E39" s="177" t="s">
        <v>3369</v>
      </c>
      <c r="F39" s="174" t="s">
        <v>1576</v>
      </c>
      <c r="G39" s="177">
        <v>2003</v>
      </c>
      <c r="H39" s="161">
        <v>31.311293599999999</v>
      </c>
      <c r="I39" s="161">
        <v>-92.445137099999997</v>
      </c>
      <c r="J39" s="177" t="s">
        <v>49</v>
      </c>
      <c r="K39" s="174" t="s">
        <v>1577</v>
      </c>
      <c r="L39" s="177" t="s">
        <v>3446</v>
      </c>
      <c r="M39" s="183" t="s">
        <v>3447</v>
      </c>
      <c r="N39" s="177" t="s">
        <v>25</v>
      </c>
      <c r="O39" s="174" t="s">
        <v>1577</v>
      </c>
      <c r="P39" s="178"/>
      <c r="Q39" s="178"/>
      <c r="R39" s="178"/>
      <c r="S39" s="177" t="s">
        <v>3372</v>
      </c>
      <c r="T39" s="177"/>
      <c r="U39" s="177"/>
      <c r="V39" s="178"/>
      <c r="W39" s="178"/>
      <c r="X39" s="178"/>
    </row>
    <row r="40" spans="1:24">
      <c r="A40" s="173">
        <v>39</v>
      </c>
      <c r="B40" s="177" t="s">
        <v>422</v>
      </c>
      <c r="C40" s="175" t="s">
        <v>423</v>
      </c>
      <c r="D40" s="177" t="s">
        <v>3368</v>
      </c>
      <c r="E40" s="177" t="s">
        <v>3369</v>
      </c>
      <c r="F40" s="174" t="s">
        <v>1576</v>
      </c>
      <c r="G40" s="177">
        <v>2003</v>
      </c>
      <c r="H40" s="161">
        <v>31.311293599999999</v>
      </c>
      <c r="I40" s="161">
        <v>-92.445137099999997</v>
      </c>
      <c r="J40" s="177" t="s">
        <v>49</v>
      </c>
      <c r="K40" s="174" t="s">
        <v>1577</v>
      </c>
      <c r="L40" s="177" t="s">
        <v>3448</v>
      </c>
      <c r="M40" s="183" t="s">
        <v>3449</v>
      </c>
      <c r="N40" s="177" t="s">
        <v>25</v>
      </c>
      <c r="O40" s="174" t="s">
        <v>1577</v>
      </c>
      <c r="P40" s="178"/>
      <c r="Q40" s="178"/>
      <c r="R40" s="178"/>
      <c r="S40" s="177" t="s">
        <v>3372</v>
      </c>
      <c r="T40" s="177"/>
      <c r="U40" s="177"/>
      <c r="V40" s="178"/>
      <c r="W40" s="178"/>
      <c r="X40" s="178"/>
    </row>
    <row r="41" spans="1:24">
      <c r="A41" s="173">
        <v>40</v>
      </c>
      <c r="B41" s="177" t="s">
        <v>422</v>
      </c>
      <c r="C41" s="175" t="s">
        <v>423</v>
      </c>
      <c r="D41" s="177" t="s">
        <v>3368</v>
      </c>
      <c r="E41" s="177" t="s">
        <v>3369</v>
      </c>
      <c r="F41" s="174" t="s">
        <v>1576</v>
      </c>
      <c r="G41" s="177">
        <v>2003</v>
      </c>
      <c r="H41" s="161">
        <v>31.311293599999999</v>
      </c>
      <c r="I41" s="161">
        <v>-92.445137099999997</v>
      </c>
      <c r="J41" s="177" t="s">
        <v>49</v>
      </c>
      <c r="K41" s="174" t="s">
        <v>1577</v>
      </c>
      <c r="L41" s="177" t="s">
        <v>3450</v>
      </c>
      <c r="M41" s="183" t="s">
        <v>3451</v>
      </c>
      <c r="N41" s="177" t="s">
        <v>25</v>
      </c>
      <c r="O41" s="174" t="s">
        <v>1577</v>
      </c>
      <c r="P41" s="178"/>
      <c r="Q41" s="178"/>
      <c r="R41" s="178"/>
      <c r="S41" s="177" t="s">
        <v>3372</v>
      </c>
      <c r="T41" s="177"/>
      <c r="U41" s="177"/>
      <c r="V41" s="178"/>
      <c r="W41" s="178"/>
      <c r="X41" s="178"/>
    </row>
    <row r="42" spans="1:24">
      <c r="A42" s="173">
        <v>41</v>
      </c>
      <c r="B42" s="177" t="s">
        <v>422</v>
      </c>
      <c r="C42" s="175" t="s">
        <v>423</v>
      </c>
      <c r="D42" s="177" t="s">
        <v>3368</v>
      </c>
      <c r="E42" s="177" t="s">
        <v>3369</v>
      </c>
      <c r="F42" s="174" t="s">
        <v>1576</v>
      </c>
      <c r="G42" s="177">
        <v>2003</v>
      </c>
      <c r="H42" s="161">
        <v>31.311293599999999</v>
      </c>
      <c r="I42" s="161">
        <v>-92.445137099999997</v>
      </c>
      <c r="J42" s="177" t="s">
        <v>49</v>
      </c>
      <c r="K42" s="174" t="s">
        <v>1577</v>
      </c>
      <c r="L42" s="177" t="s">
        <v>3452</v>
      </c>
      <c r="M42" s="183" t="s">
        <v>3453</v>
      </c>
      <c r="N42" s="177" t="s">
        <v>25</v>
      </c>
      <c r="O42" s="174" t="s">
        <v>1577</v>
      </c>
      <c r="P42" s="178"/>
      <c r="Q42" s="178"/>
      <c r="R42" s="178"/>
      <c r="S42" s="177" t="s">
        <v>3372</v>
      </c>
      <c r="T42" s="177"/>
      <c r="U42" s="177"/>
      <c r="V42" s="178"/>
      <c r="W42" s="178"/>
      <c r="X42" s="178"/>
    </row>
    <row r="43" spans="1:24">
      <c r="A43" s="173">
        <v>42</v>
      </c>
      <c r="B43" s="177" t="s">
        <v>422</v>
      </c>
      <c r="C43" s="175" t="s">
        <v>423</v>
      </c>
      <c r="D43" s="177" t="s">
        <v>1736</v>
      </c>
      <c r="E43" s="177" t="s">
        <v>2699</v>
      </c>
      <c r="F43" s="174" t="s">
        <v>1576</v>
      </c>
      <c r="G43" s="177">
        <v>2003</v>
      </c>
      <c r="H43" s="161">
        <v>30.2140928</v>
      </c>
      <c r="I43" s="161">
        <v>-92.374576099999999</v>
      </c>
      <c r="J43" s="177" t="s">
        <v>270</v>
      </c>
      <c r="K43" s="174" t="s">
        <v>1577</v>
      </c>
      <c r="L43" s="177" t="s">
        <v>3454</v>
      </c>
      <c r="M43" s="183" t="s">
        <v>3455</v>
      </c>
      <c r="N43" s="177" t="s">
        <v>25</v>
      </c>
      <c r="O43" s="174" t="s">
        <v>1577</v>
      </c>
      <c r="P43" s="178"/>
      <c r="Q43" s="178"/>
      <c r="R43" s="178"/>
      <c r="S43" s="177" t="s">
        <v>3372</v>
      </c>
      <c r="T43" s="177"/>
      <c r="U43" s="177"/>
      <c r="V43" s="178"/>
      <c r="W43" s="178"/>
      <c r="X43" s="178"/>
    </row>
    <row r="44" spans="1:24">
      <c r="A44" s="173">
        <v>43</v>
      </c>
      <c r="B44" s="177" t="s">
        <v>422</v>
      </c>
      <c r="C44" s="175" t="s">
        <v>423</v>
      </c>
      <c r="D44" s="177" t="s">
        <v>1736</v>
      </c>
      <c r="E44" s="177" t="s">
        <v>2699</v>
      </c>
      <c r="F44" s="174" t="s">
        <v>1576</v>
      </c>
      <c r="G44" s="177">
        <v>2003</v>
      </c>
      <c r="H44" s="161">
        <v>30.2140928</v>
      </c>
      <c r="I44" s="161">
        <v>-92.374576099999999</v>
      </c>
      <c r="J44" s="177" t="s">
        <v>270</v>
      </c>
      <c r="K44" s="174" t="s">
        <v>1577</v>
      </c>
      <c r="L44" s="177" t="s">
        <v>3456</v>
      </c>
      <c r="M44" s="183" t="s">
        <v>3457</v>
      </c>
      <c r="N44" s="177" t="s">
        <v>25</v>
      </c>
      <c r="O44" s="174" t="s">
        <v>1577</v>
      </c>
      <c r="P44" s="178"/>
      <c r="Q44" s="178"/>
      <c r="R44" s="178"/>
      <c r="S44" s="177" t="s">
        <v>3372</v>
      </c>
      <c r="T44" s="177"/>
      <c r="U44" s="177"/>
      <c r="V44" s="178"/>
      <c r="W44" s="178"/>
      <c r="X44" s="178"/>
    </row>
    <row r="45" spans="1:24">
      <c r="A45" s="173">
        <v>44</v>
      </c>
      <c r="B45" s="177" t="s">
        <v>422</v>
      </c>
      <c r="C45" s="175" t="s">
        <v>423</v>
      </c>
      <c r="D45" s="177" t="s">
        <v>1736</v>
      </c>
      <c r="E45" s="177" t="s">
        <v>2699</v>
      </c>
      <c r="F45" s="174" t="s">
        <v>1576</v>
      </c>
      <c r="G45" s="177">
        <v>2003</v>
      </c>
      <c r="H45" s="161">
        <v>30.2140928</v>
      </c>
      <c r="I45" s="161">
        <v>-92.374576099999999</v>
      </c>
      <c r="J45" s="177" t="s">
        <v>270</v>
      </c>
      <c r="K45" s="174" t="s">
        <v>1577</v>
      </c>
      <c r="L45" s="177" t="s">
        <v>3458</v>
      </c>
      <c r="M45" s="183" t="s">
        <v>3459</v>
      </c>
      <c r="N45" s="177" t="s">
        <v>25</v>
      </c>
      <c r="O45" s="174" t="s">
        <v>1577</v>
      </c>
      <c r="P45" s="178"/>
      <c r="Q45" s="178"/>
      <c r="R45" s="178"/>
      <c r="S45" s="177" t="s">
        <v>3372</v>
      </c>
      <c r="T45" s="177"/>
      <c r="U45" s="177"/>
      <c r="V45" s="178"/>
      <c r="W45" s="178"/>
      <c r="X45" s="178"/>
    </row>
    <row r="46" spans="1:24">
      <c r="A46" s="173">
        <v>45</v>
      </c>
      <c r="B46" s="177" t="s">
        <v>422</v>
      </c>
      <c r="C46" s="175" t="s">
        <v>423</v>
      </c>
      <c r="D46" s="177" t="s">
        <v>1736</v>
      </c>
      <c r="E46" s="177" t="s">
        <v>2699</v>
      </c>
      <c r="F46" s="174" t="s">
        <v>1576</v>
      </c>
      <c r="G46" s="177">
        <v>2003</v>
      </c>
      <c r="H46" s="161">
        <v>30.2140928</v>
      </c>
      <c r="I46" s="161">
        <v>-92.374576099999999</v>
      </c>
      <c r="J46" s="177" t="s">
        <v>270</v>
      </c>
      <c r="K46" s="174" t="s">
        <v>1577</v>
      </c>
      <c r="L46" s="177" t="s">
        <v>3460</v>
      </c>
      <c r="M46" s="183" t="s">
        <v>3461</v>
      </c>
      <c r="N46" s="177" t="s">
        <v>25</v>
      </c>
      <c r="O46" s="174" t="s">
        <v>1577</v>
      </c>
      <c r="P46" s="178"/>
      <c r="Q46" s="178"/>
      <c r="R46" s="178"/>
      <c r="S46" s="177" t="s">
        <v>3372</v>
      </c>
      <c r="T46" s="177"/>
      <c r="U46" s="177"/>
      <c r="V46" s="178"/>
      <c r="W46" s="178"/>
      <c r="X46" s="178"/>
    </row>
    <row r="47" spans="1:24">
      <c r="A47" s="173">
        <v>46</v>
      </c>
      <c r="B47" s="177" t="s">
        <v>422</v>
      </c>
      <c r="C47" s="175" t="s">
        <v>423</v>
      </c>
      <c r="D47" s="177" t="s">
        <v>1736</v>
      </c>
      <c r="E47" s="177" t="s">
        <v>2699</v>
      </c>
      <c r="F47" s="174" t="s">
        <v>1576</v>
      </c>
      <c r="G47" s="177">
        <v>2003</v>
      </c>
      <c r="H47" s="161">
        <v>30.2140928</v>
      </c>
      <c r="I47" s="161">
        <v>-92.374576099999999</v>
      </c>
      <c r="J47" s="177" t="s">
        <v>270</v>
      </c>
      <c r="K47" s="174" t="s">
        <v>1577</v>
      </c>
      <c r="L47" s="177" t="s">
        <v>3462</v>
      </c>
      <c r="M47" s="183" t="s">
        <v>3463</v>
      </c>
      <c r="N47" s="177" t="s">
        <v>25</v>
      </c>
      <c r="O47" s="174" t="s">
        <v>1577</v>
      </c>
      <c r="P47" s="178"/>
      <c r="Q47" s="178"/>
      <c r="R47" s="178"/>
      <c r="S47" s="177" t="s">
        <v>3372</v>
      </c>
      <c r="T47" s="177"/>
      <c r="U47" s="177"/>
      <c r="V47" s="178"/>
      <c r="W47" s="178"/>
      <c r="X47" s="178"/>
    </row>
    <row r="48" spans="1:24">
      <c r="A48" s="173">
        <v>47</v>
      </c>
      <c r="B48" s="177" t="s">
        <v>422</v>
      </c>
      <c r="C48" s="175" t="s">
        <v>423</v>
      </c>
      <c r="D48" s="177" t="s">
        <v>1736</v>
      </c>
      <c r="E48" s="177" t="s">
        <v>2699</v>
      </c>
      <c r="F48" s="174" t="s">
        <v>1576</v>
      </c>
      <c r="G48" s="177">
        <v>2003</v>
      </c>
      <c r="H48" s="161">
        <v>30.2140928</v>
      </c>
      <c r="I48" s="161">
        <v>-92.374576099999999</v>
      </c>
      <c r="J48" s="177" t="s">
        <v>270</v>
      </c>
      <c r="K48" s="174" t="s">
        <v>1577</v>
      </c>
      <c r="L48" s="177" t="s">
        <v>3464</v>
      </c>
      <c r="M48" s="183" t="s">
        <v>3465</v>
      </c>
      <c r="N48" s="177" t="s">
        <v>25</v>
      </c>
      <c r="O48" s="174" t="s">
        <v>1577</v>
      </c>
      <c r="P48" s="178"/>
      <c r="Q48" s="178"/>
      <c r="R48" s="178"/>
      <c r="S48" s="177" t="s">
        <v>3372</v>
      </c>
      <c r="T48" s="177"/>
      <c r="U48" s="177"/>
      <c r="V48" s="178"/>
      <c r="W48" s="178"/>
      <c r="X48" s="178"/>
    </row>
    <row r="49" spans="1:24">
      <c r="A49" s="173">
        <v>48</v>
      </c>
      <c r="B49" s="177" t="s">
        <v>422</v>
      </c>
      <c r="C49" s="175" t="s">
        <v>423</v>
      </c>
      <c r="D49" s="177" t="s">
        <v>1736</v>
      </c>
      <c r="E49" s="177" t="s">
        <v>2699</v>
      </c>
      <c r="F49" s="174" t="s">
        <v>1576</v>
      </c>
      <c r="G49" s="177">
        <v>2003</v>
      </c>
      <c r="H49" s="161">
        <v>30.2140928</v>
      </c>
      <c r="I49" s="161">
        <v>-92.374576099999999</v>
      </c>
      <c r="J49" s="177" t="s">
        <v>270</v>
      </c>
      <c r="K49" s="174" t="s">
        <v>1577</v>
      </c>
      <c r="L49" s="177" t="s">
        <v>3466</v>
      </c>
      <c r="M49" s="183" t="s">
        <v>3467</v>
      </c>
      <c r="N49" s="177" t="s">
        <v>25</v>
      </c>
      <c r="O49" s="174" t="s">
        <v>1577</v>
      </c>
      <c r="P49" s="178"/>
      <c r="Q49" s="178"/>
      <c r="R49" s="178"/>
      <c r="S49" s="177" t="s">
        <v>3372</v>
      </c>
      <c r="T49" s="177"/>
      <c r="U49" s="177"/>
      <c r="V49" s="178"/>
      <c r="W49" s="178"/>
      <c r="X49" s="178"/>
    </row>
    <row r="50" spans="1:24">
      <c r="A50" s="173">
        <v>49</v>
      </c>
      <c r="B50" s="177" t="s">
        <v>422</v>
      </c>
      <c r="C50" s="175" t="s">
        <v>423</v>
      </c>
      <c r="D50" s="177" t="s">
        <v>1736</v>
      </c>
      <c r="E50" s="177" t="s">
        <v>2699</v>
      </c>
      <c r="F50" s="174" t="s">
        <v>1576</v>
      </c>
      <c r="G50" s="177">
        <v>2003</v>
      </c>
      <c r="H50" s="161">
        <v>30.2140928</v>
      </c>
      <c r="I50" s="161">
        <v>-92.374576099999999</v>
      </c>
      <c r="J50" s="177" t="s">
        <v>270</v>
      </c>
      <c r="K50" s="174" t="s">
        <v>1577</v>
      </c>
      <c r="L50" s="177" t="s">
        <v>3468</v>
      </c>
      <c r="M50" s="183" t="s">
        <v>3469</v>
      </c>
      <c r="N50" s="177" t="s">
        <v>25</v>
      </c>
      <c r="O50" s="174" t="s">
        <v>1577</v>
      </c>
      <c r="P50" s="178"/>
      <c r="Q50" s="178"/>
      <c r="R50" s="178"/>
      <c r="S50" s="177" t="s">
        <v>3372</v>
      </c>
      <c r="T50" s="177"/>
      <c r="U50" s="177"/>
      <c r="V50" s="178"/>
      <c r="W50" s="178"/>
      <c r="X50" s="178"/>
    </row>
    <row r="51" spans="1:24">
      <c r="A51" s="173">
        <v>50</v>
      </c>
      <c r="B51" s="177" t="s">
        <v>422</v>
      </c>
      <c r="C51" s="175" t="s">
        <v>423</v>
      </c>
      <c r="D51" s="177" t="s">
        <v>1736</v>
      </c>
      <c r="E51" s="177" t="s">
        <v>2699</v>
      </c>
      <c r="F51" s="174" t="s">
        <v>1576</v>
      </c>
      <c r="G51" s="177">
        <v>2003</v>
      </c>
      <c r="H51" s="161">
        <v>30.2140928</v>
      </c>
      <c r="I51" s="161">
        <v>-92.374576099999999</v>
      </c>
      <c r="J51" s="177" t="s">
        <v>270</v>
      </c>
      <c r="K51" s="174" t="s">
        <v>1577</v>
      </c>
      <c r="L51" s="177" t="s">
        <v>3470</v>
      </c>
      <c r="M51" s="183" t="s">
        <v>3471</v>
      </c>
      <c r="N51" s="177" t="s">
        <v>25</v>
      </c>
      <c r="O51" s="174" t="s">
        <v>1577</v>
      </c>
      <c r="P51" s="178"/>
      <c r="Q51" s="178"/>
      <c r="R51" s="178"/>
      <c r="S51" s="177" t="s">
        <v>3372</v>
      </c>
      <c r="T51" s="177"/>
      <c r="U51" s="177"/>
      <c r="V51" s="178"/>
      <c r="W51" s="178"/>
      <c r="X51" s="178"/>
    </row>
    <row r="52" spans="1:24">
      <c r="A52" s="173">
        <v>51</v>
      </c>
      <c r="B52" s="177" t="s">
        <v>422</v>
      </c>
      <c r="C52" s="175" t="s">
        <v>423</v>
      </c>
      <c r="D52" s="177" t="s">
        <v>1736</v>
      </c>
      <c r="E52" s="177" t="s">
        <v>2699</v>
      </c>
      <c r="F52" s="174" t="s">
        <v>1576</v>
      </c>
      <c r="G52" s="177">
        <v>2003</v>
      </c>
      <c r="H52" s="161">
        <v>30.2140928</v>
      </c>
      <c r="I52" s="161">
        <v>-92.374576099999999</v>
      </c>
      <c r="J52" s="177" t="s">
        <v>270</v>
      </c>
      <c r="K52" s="174" t="s">
        <v>1577</v>
      </c>
      <c r="L52" s="177" t="s">
        <v>3472</v>
      </c>
      <c r="M52" s="183" t="s">
        <v>3473</v>
      </c>
      <c r="N52" s="177" t="s">
        <v>25</v>
      </c>
      <c r="O52" s="174" t="s">
        <v>1577</v>
      </c>
      <c r="P52" s="178"/>
      <c r="Q52" s="178"/>
      <c r="R52" s="178"/>
      <c r="S52" s="177" t="s">
        <v>3372</v>
      </c>
      <c r="T52" s="177"/>
      <c r="U52" s="177"/>
      <c r="V52" s="178"/>
      <c r="W52" s="178"/>
      <c r="X52" s="178"/>
    </row>
    <row r="53" spans="1:24">
      <c r="A53" s="173">
        <v>52</v>
      </c>
      <c r="B53" s="177" t="s">
        <v>422</v>
      </c>
      <c r="C53" s="175" t="s">
        <v>423</v>
      </c>
      <c r="D53" s="177" t="s">
        <v>1736</v>
      </c>
      <c r="E53" s="177" t="s">
        <v>2699</v>
      </c>
      <c r="F53" s="174" t="s">
        <v>1576</v>
      </c>
      <c r="G53" s="177">
        <v>2003</v>
      </c>
      <c r="H53" s="161">
        <v>30.2140928</v>
      </c>
      <c r="I53" s="161">
        <v>-92.374576099999999</v>
      </c>
      <c r="J53" s="177" t="s">
        <v>270</v>
      </c>
      <c r="K53" s="174" t="s">
        <v>1577</v>
      </c>
      <c r="L53" s="177" t="s">
        <v>3474</v>
      </c>
      <c r="M53" s="183" t="s">
        <v>3475</v>
      </c>
      <c r="N53" s="177" t="s">
        <v>25</v>
      </c>
      <c r="O53" s="174" t="s">
        <v>1577</v>
      </c>
      <c r="P53" s="178"/>
      <c r="Q53" s="178"/>
      <c r="R53" s="178"/>
      <c r="S53" s="177" t="s">
        <v>3372</v>
      </c>
      <c r="T53" s="177"/>
      <c r="U53" s="177"/>
      <c r="V53" s="178"/>
      <c r="W53" s="178"/>
      <c r="X53" s="178"/>
    </row>
    <row r="54" spans="1:24">
      <c r="A54" s="173">
        <v>53</v>
      </c>
      <c r="B54" s="177" t="s">
        <v>422</v>
      </c>
      <c r="C54" s="175" t="s">
        <v>423</v>
      </c>
      <c r="D54" s="177" t="s">
        <v>1736</v>
      </c>
      <c r="E54" s="177" t="s">
        <v>2699</v>
      </c>
      <c r="F54" s="174" t="s">
        <v>1576</v>
      </c>
      <c r="G54" s="177">
        <v>2003</v>
      </c>
      <c r="H54" s="161">
        <v>30.2140928</v>
      </c>
      <c r="I54" s="161">
        <v>-92.374576099999999</v>
      </c>
      <c r="J54" s="177" t="s">
        <v>270</v>
      </c>
      <c r="K54" s="174" t="s">
        <v>1577</v>
      </c>
      <c r="L54" s="177" t="s">
        <v>3476</v>
      </c>
      <c r="M54" s="183" t="s">
        <v>3477</v>
      </c>
      <c r="N54" s="177" t="s">
        <v>25</v>
      </c>
      <c r="O54" s="174" t="s">
        <v>1577</v>
      </c>
      <c r="P54" s="178"/>
      <c r="Q54" s="178"/>
      <c r="R54" s="178"/>
      <c r="S54" s="177" t="s">
        <v>3372</v>
      </c>
      <c r="T54" s="177"/>
      <c r="U54" s="177"/>
      <c r="V54" s="178"/>
      <c r="W54" s="178"/>
      <c r="X54" s="178"/>
    </row>
    <row r="55" spans="1:24">
      <c r="A55" s="173">
        <v>54</v>
      </c>
      <c r="B55" s="177" t="s">
        <v>422</v>
      </c>
      <c r="C55" s="175" t="s">
        <v>423</v>
      </c>
      <c r="D55" s="177" t="s">
        <v>1736</v>
      </c>
      <c r="E55" s="177" t="s">
        <v>2699</v>
      </c>
      <c r="F55" s="174" t="s">
        <v>1576</v>
      </c>
      <c r="G55" s="177">
        <v>2003</v>
      </c>
      <c r="H55" s="161">
        <v>30.2140928</v>
      </c>
      <c r="I55" s="161">
        <v>-92.374576099999999</v>
      </c>
      <c r="J55" s="177" t="s">
        <v>270</v>
      </c>
      <c r="K55" s="174" t="s">
        <v>1577</v>
      </c>
      <c r="L55" s="177" t="s">
        <v>3478</v>
      </c>
      <c r="M55" s="183" t="s">
        <v>3479</v>
      </c>
      <c r="N55" s="177" t="s">
        <v>25</v>
      </c>
      <c r="O55" s="174" t="s">
        <v>1577</v>
      </c>
      <c r="P55" s="178"/>
      <c r="Q55" s="178"/>
      <c r="R55" s="178"/>
      <c r="S55" s="177" t="s">
        <v>3372</v>
      </c>
      <c r="T55" s="177"/>
      <c r="U55" s="177"/>
      <c r="V55" s="178"/>
      <c r="W55" s="178"/>
      <c r="X55" s="178"/>
    </row>
    <row r="56" spans="1:24">
      <c r="A56" s="173">
        <v>55</v>
      </c>
      <c r="B56" s="177" t="s">
        <v>422</v>
      </c>
      <c r="C56" s="175" t="s">
        <v>423</v>
      </c>
      <c r="D56" s="177" t="s">
        <v>1736</v>
      </c>
      <c r="E56" s="177" t="s">
        <v>2699</v>
      </c>
      <c r="F56" s="174" t="s">
        <v>1576</v>
      </c>
      <c r="G56" s="177">
        <v>2003</v>
      </c>
      <c r="H56" s="161">
        <v>30.2140928</v>
      </c>
      <c r="I56" s="161">
        <v>-92.374576099999999</v>
      </c>
      <c r="J56" s="177" t="s">
        <v>270</v>
      </c>
      <c r="K56" s="174" t="s">
        <v>1577</v>
      </c>
      <c r="L56" s="177" t="s">
        <v>3480</v>
      </c>
      <c r="M56" s="183" t="s">
        <v>3481</v>
      </c>
      <c r="N56" s="177" t="s">
        <v>25</v>
      </c>
      <c r="O56" s="174" t="s">
        <v>1577</v>
      </c>
      <c r="P56" s="178"/>
      <c r="Q56" s="178"/>
      <c r="R56" s="178"/>
      <c r="S56" s="177" t="s">
        <v>3372</v>
      </c>
      <c r="T56" s="177"/>
      <c r="U56" s="177"/>
      <c r="V56" s="178"/>
      <c r="W56" s="178"/>
      <c r="X56" s="178"/>
    </row>
    <row r="57" spans="1:24">
      <c r="A57" s="173">
        <v>56</v>
      </c>
      <c r="B57" s="177" t="s">
        <v>422</v>
      </c>
      <c r="C57" s="175" t="s">
        <v>423</v>
      </c>
      <c r="D57" s="177" t="s">
        <v>1736</v>
      </c>
      <c r="E57" s="177" t="s">
        <v>2699</v>
      </c>
      <c r="F57" s="174" t="s">
        <v>1576</v>
      </c>
      <c r="G57" s="177">
        <v>2003</v>
      </c>
      <c r="H57" s="161">
        <v>30.2140928</v>
      </c>
      <c r="I57" s="161">
        <v>-92.374576099999999</v>
      </c>
      <c r="J57" s="177" t="s">
        <v>270</v>
      </c>
      <c r="K57" s="174" t="s">
        <v>1577</v>
      </c>
      <c r="L57" s="177" t="s">
        <v>3482</v>
      </c>
      <c r="M57" s="183" t="s">
        <v>3483</v>
      </c>
      <c r="N57" s="177" t="s">
        <v>25</v>
      </c>
      <c r="O57" s="174" t="s">
        <v>1577</v>
      </c>
      <c r="P57" s="178"/>
      <c r="Q57" s="178"/>
      <c r="R57" s="178"/>
      <c r="S57" s="177" t="s">
        <v>3372</v>
      </c>
      <c r="T57" s="177"/>
      <c r="U57" s="177"/>
      <c r="V57" s="178"/>
      <c r="W57" s="178"/>
      <c r="X57" s="178"/>
    </row>
    <row r="58" spans="1:24">
      <c r="A58" s="173">
        <v>57</v>
      </c>
      <c r="B58" s="177" t="s">
        <v>422</v>
      </c>
      <c r="C58" s="175" t="s">
        <v>423</v>
      </c>
      <c r="D58" s="177" t="s">
        <v>1736</v>
      </c>
      <c r="E58" s="177" t="s">
        <v>2699</v>
      </c>
      <c r="F58" s="174" t="s">
        <v>1576</v>
      </c>
      <c r="G58" s="177">
        <v>2003</v>
      </c>
      <c r="H58" s="161">
        <v>30.2140928</v>
      </c>
      <c r="I58" s="161">
        <v>-92.374576099999999</v>
      </c>
      <c r="J58" s="177" t="s">
        <v>270</v>
      </c>
      <c r="K58" s="174" t="s">
        <v>1577</v>
      </c>
      <c r="L58" s="177" t="s">
        <v>3484</v>
      </c>
      <c r="M58" s="183" t="s">
        <v>3485</v>
      </c>
      <c r="N58" s="177" t="s">
        <v>25</v>
      </c>
      <c r="O58" s="174" t="s">
        <v>1577</v>
      </c>
      <c r="P58" s="178"/>
      <c r="Q58" s="178"/>
      <c r="R58" s="178"/>
      <c r="S58" s="177" t="s">
        <v>3372</v>
      </c>
      <c r="T58" s="177"/>
      <c r="U58" s="177"/>
      <c r="V58" s="178"/>
      <c r="W58" s="178"/>
      <c r="X58" s="178"/>
    </row>
    <row r="59" spans="1:24">
      <c r="A59" s="173">
        <v>58</v>
      </c>
      <c r="B59" s="177" t="s">
        <v>422</v>
      </c>
      <c r="C59" s="175" t="s">
        <v>423</v>
      </c>
      <c r="D59" s="177" t="s">
        <v>1736</v>
      </c>
      <c r="E59" s="177" t="s">
        <v>2699</v>
      </c>
      <c r="F59" s="174" t="s">
        <v>1576</v>
      </c>
      <c r="G59" s="177">
        <v>2003</v>
      </c>
      <c r="H59" s="161">
        <v>30.2140928</v>
      </c>
      <c r="I59" s="161">
        <v>-92.374576099999999</v>
      </c>
      <c r="J59" s="177" t="s">
        <v>270</v>
      </c>
      <c r="K59" s="174" t="s">
        <v>1577</v>
      </c>
      <c r="L59" s="177" t="s">
        <v>3486</v>
      </c>
      <c r="M59" s="183" t="s">
        <v>3487</v>
      </c>
      <c r="N59" s="177" t="s">
        <v>25</v>
      </c>
      <c r="O59" s="174" t="s">
        <v>1577</v>
      </c>
      <c r="P59" s="178"/>
      <c r="Q59" s="178"/>
      <c r="R59" s="178"/>
      <c r="S59" s="177" t="s">
        <v>3372</v>
      </c>
      <c r="T59" s="177"/>
      <c r="U59" s="177"/>
      <c r="V59" s="178"/>
      <c r="W59" s="178"/>
      <c r="X59" s="178"/>
    </row>
    <row r="60" spans="1:24">
      <c r="A60" s="173">
        <v>59</v>
      </c>
      <c r="B60" s="177" t="s">
        <v>422</v>
      </c>
      <c r="C60" s="175" t="s">
        <v>423</v>
      </c>
      <c r="D60" s="177" t="s">
        <v>1736</v>
      </c>
      <c r="E60" s="177" t="s">
        <v>2699</v>
      </c>
      <c r="F60" s="174" t="s">
        <v>1576</v>
      </c>
      <c r="G60" s="177">
        <v>2003</v>
      </c>
      <c r="H60" s="161">
        <v>30.2140928</v>
      </c>
      <c r="I60" s="161">
        <v>-92.374576099999999</v>
      </c>
      <c r="J60" s="177" t="s">
        <v>270</v>
      </c>
      <c r="K60" s="174" t="s">
        <v>1577</v>
      </c>
      <c r="L60" s="177" t="s">
        <v>3488</v>
      </c>
      <c r="M60" s="183" t="s">
        <v>3489</v>
      </c>
      <c r="N60" s="177" t="s">
        <v>25</v>
      </c>
      <c r="O60" s="174" t="s">
        <v>1577</v>
      </c>
      <c r="P60" s="178"/>
      <c r="Q60" s="178"/>
      <c r="R60" s="178"/>
      <c r="S60" s="177" t="s">
        <v>3372</v>
      </c>
      <c r="T60" s="177"/>
      <c r="U60" s="177"/>
      <c r="V60" s="178"/>
      <c r="W60" s="178"/>
      <c r="X60" s="178"/>
    </row>
    <row r="61" spans="1:24">
      <c r="A61" s="173">
        <v>60</v>
      </c>
      <c r="B61" s="177" t="s">
        <v>422</v>
      </c>
      <c r="C61" s="175" t="s">
        <v>423</v>
      </c>
      <c r="D61" s="177" t="s">
        <v>1736</v>
      </c>
      <c r="E61" s="177" t="s">
        <v>2699</v>
      </c>
      <c r="F61" s="174" t="s">
        <v>1576</v>
      </c>
      <c r="G61" s="177">
        <v>2003</v>
      </c>
      <c r="H61" s="161">
        <v>30.2140928</v>
      </c>
      <c r="I61" s="161">
        <v>-92.374576099999999</v>
      </c>
      <c r="J61" s="177" t="s">
        <v>270</v>
      </c>
      <c r="K61" s="174" t="s">
        <v>1577</v>
      </c>
      <c r="L61" s="177" t="s">
        <v>3490</v>
      </c>
      <c r="M61" s="183" t="s">
        <v>3491</v>
      </c>
      <c r="N61" s="177" t="s">
        <v>25</v>
      </c>
      <c r="O61" s="174" t="s">
        <v>1577</v>
      </c>
      <c r="P61" s="178"/>
      <c r="Q61" s="178"/>
      <c r="R61" s="178"/>
      <c r="S61" s="177" t="s">
        <v>3372</v>
      </c>
      <c r="T61" s="177"/>
      <c r="U61" s="177"/>
      <c r="V61" s="178"/>
      <c r="W61" s="178"/>
      <c r="X61" s="178"/>
    </row>
    <row r="62" spans="1:24">
      <c r="A62" s="173">
        <v>61</v>
      </c>
      <c r="B62" s="177" t="s">
        <v>422</v>
      </c>
      <c r="C62" s="175" t="s">
        <v>423</v>
      </c>
      <c r="D62" s="177" t="s">
        <v>1736</v>
      </c>
      <c r="E62" s="177" t="s">
        <v>2699</v>
      </c>
      <c r="F62" s="174" t="s">
        <v>1576</v>
      </c>
      <c r="G62" s="177">
        <v>2003</v>
      </c>
      <c r="H62" s="161">
        <v>30.2140928</v>
      </c>
      <c r="I62" s="161">
        <v>-92.374576099999999</v>
      </c>
      <c r="J62" s="177" t="s">
        <v>270</v>
      </c>
      <c r="K62" s="174" t="s">
        <v>1577</v>
      </c>
      <c r="L62" s="177" t="s">
        <v>3492</v>
      </c>
      <c r="M62" s="183" t="s">
        <v>3493</v>
      </c>
      <c r="N62" s="177" t="s">
        <v>25</v>
      </c>
      <c r="O62" s="174" t="s">
        <v>1577</v>
      </c>
      <c r="P62" s="178"/>
      <c r="Q62" s="178"/>
      <c r="R62" s="178"/>
      <c r="S62" s="177" t="s">
        <v>3372</v>
      </c>
      <c r="T62" s="177"/>
      <c r="U62" s="177"/>
      <c r="V62" s="178"/>
      <c r="W62" s="178"/>
      <c r="X62" s="178"/>
    </row>
    <row r="63" spans="1:24">
      <c r="A63" s="173">
        <v>62</v>
      </c>
      <c r="B63" s="177" t="s">
        <v>422</v>
      </c>
      <c r="C63" s="175" t="s">
        <v>423</v>
      </c>
      <c r="D63" s="177" t="s">
        <v>1736</v>
      </c>
      <c r="E63" s="177" t="s">
        <v>2699</v>
      </c>
      <c r="F63" s="174" t="s">
        <v>1576</v>
      </c>
      <c r="G63" s="177">
        <v>2003</v>
      </c>
      <c r="H63" s="161">
        <v>30.2140928</v>
      </c>
      <c r="I63" s="161">
        <v>-92.374576099999999</v>
      </c>
      <c r="J63" s="177" t="s">
        <v>270</v>
      </c>
      <c r="K63" s="174" t="s">
        <v>1577</v>
      </c>
      <c r="L63" s="177" t="s">
        <v>3494</v>
      </c>
      <c r="M63" s="183" t="s">
        <v>3495</v>
      </c>
      <c r="N63" s="177" t="s">
        <v>25</v>
      </c>
      <c r="O63" s="174" t="s">
        <v>1577</v>
      </c>
      <c r="P63" s="178"/>
      <c r="Q63" s="178"/>
      <c r="R63" s="178"/>
      <c r="S63" s="177" t="s">
        <v>3372</v>
      </c>
      <c r="T63" s="177"/>
      <c r="U63" s="177"/>
      <c r="V63" s="178"/>
      <c r="W63" s="178"/>
      <c r="X63" s="178"/>
    </row>
    <row r="64" spans="1:24">
      <c r="A64" s="173">
        <v>63</v>
      </c>
      <c r="B64" s="177" t="s">
        <v>422</v>
      </c>
      <c r="C64" s="175" t="s">
        <v>423</v>
      </c>
      <c r="D64" s="177" t="s">
        <v>1736</v>
      </c>
      <c r="E64" s="177" t="s">
        <v>2699</v>
      </c>
      <c r="F64" s="174" t="s">
        <v>1576</v>
      </c>
      <c r="G64" s="177">
        <v>2003</v>
      </c>
      <c r="H64" s="161">
        <v>30.2140928</v>
      </c>
      <c r="I64" s="161">
        <v>-92.374576099999999</v>
      </c>
      <c r="J64" s="177" t="s">
        <v>270</v>
      </c>
      <c r="K64" s="174" t="s">
        <v>1577</v>
      </c>
      <c r="L64" s="177" t="s">
        <v>3496</v>
      </c>
      <c r="M64" s="183" t="s">
        <v>3497</v>
      </c>
      <c r="N64" s="177" t="s">
        <v>25</v>
      </c>
      <c r="O64" s="174" t="s">
        <v>1577</v>
      </c>
      <c r="P64" s="178"/>
      <c r="Q64" s="178"/>
      <c r="R64" s="178"/>
      <c r="S64" s="177" t="s">
        <v>3372</v>
      </c>
      <c r="T64" s="177"/>
      <c r="U64" s="177"/>
      <c r="V64" s="178"/>
      <c r="W64" s="178"/>
      <c r="X64" s="178"/>
    </row>
    <row r="65" spans="1:24">
      <c r="A65" s="173">
        <v>64</v>
      </c>
      <c r="B65" s="177" t="s">
        <v>422</v>
      </c>
      <c r="C65" s="175" t="s">
        <v>423</v>
      </c>
      <c r="D65" s="177" t="s">
        <v>1736</v>
      </c>
      <c r="E65" s="177" t="s">
        <v>2699</v>
      </c>
      <c r="F65" s="174" t="s">
        <v>1576</v>
      </c>
      <c r="G65" s="177">
        <v>2003</v>
      </c>
      <c r="H65" s="161">
        <v>30.2140928</v>
      </c>
      <c r="I65" s="161">
        <v>-92.374576099999999</v>
      </c>
      <c r="J65" s="177" t="s">
        <v>270</v>
      </c>
      <c r="K65" s="174" t="s">
        <v>1577</v>
      </c>
      <c r="L65" s="177" t="s">
        <v>3498</v>
      </c>
      <c r="M65" s="183" t="s">
        <v>3499</v>
      </c>
      <c r="N65" s="177" t="s">
        <v>25</v>
      </c>
      <c r="O65" s="174" t="s">
        <v>1577</v>
      </c>
      <c r="P65" s="178"/>
      <c r="Q65" s="178"/>
      <c r="R65" s="178"/>
      <c r="S65" s="177" t="s">
        <v>3372</v>
      </c>
      <c r="T65" s="177"/>
      <c r="U65" s="177"/>
      <c r="V65" s="178"/>
      <c r="W65" s="178"/>
      <c r="X65" s="178"/>
    </row>
    <row r="66" spans="1:24">
      <c r="A66" s="173">
        <v>65</v>
      </c>
      <c r="B66" s="177" t="s">
        <v>422</v>
      </c>
      <c r="C66" s="175" t="s">
        <v>423</v>
      </c>
      <c r="D66" s="177" t="s">
        <v>1736</v>
      </c>
      <c r="E66" s="177" t="s">
        <v>2699</v>
      </c>
      <c r="F66" s="174" t="s">
        <v>1576</v>
      </c>
      <c r="G66" s="177">
        <v>2003</v>
      </c>
      <c r="H66" s="161">
        <v>30.2140928</v>
      </c>
      <c r="I66" s="161">
        <v>-92.374576099999999</v>
      </c>
      <c r="J66" s="177" t="s">
        <v>270</v>
      </c>
      <c r="K66" s="174" t="s">
        <v>1577</v>
      </c>
      <c r="L66" s="177" t="s">
        <v>3500</v>
      </c>
      <c r="M66" s="183" t="s">
        <v>3501</v>
      </c>
      <c r="N66" s="177" t="s">
        <v>25</v>
      </c>
      <c r="O66" s="174" t="s">
        <v>1577</v>
      </c>
      <c r="P66" s="178"/>
      <c r="Q66" s="178"/>
      <c r="R66" s="178"/>
      <c r="S66" s="177" t="s">
        <v>3372</v>
      </c>
      <c r="T66" s="177"/>
      <c r="U66" s="177"/>
      <c r="V66" s="178"/>
      <c r="W66" s="178"/>
      <c r="X66" s="178"/>
    </row>
    <row r="67" spans="1:24">
      <c r="A67" s="173">
        <v>66</v>
      </c>
      <c r="B67" s="177" t="s">
        <v>422</v>
      </c>
      <c r="C67" s="175" t="s">
        <v>423</v>
      </c>
      <c r="D67" s="177" t="s">
        <v>1736</v>
      </c>
      <c r="E67" s="177" t="s">
        <v>2699</v>
      </c>
      <c r="F67" s="174" t="s">
        <v>1576</v>
      </c>
      <c r="G67" s="177">
        <v>2003</v>
      </c>
      <c r="H67" s="161">
        <v>30.2140928</v>
      </c>
      <c r="I67" s="161">
        <v>-92.374576099999999</v>
      </c>
      <c r="J67" s="177" t="s">
        <v>270</v>
      </c>
      <c r="K67" s="174" t="s">
        <v>1577</v>
      </c>
      <c r="L67" s="177" t="s">
        <v>3502</v>
      </c>
      <c r="M67" s="183" t="s">
        <v>3503</v>
      </c>
      <c r="N67" s="177" t="s">
        <v>25</v>
      </c>
      <c r="O67" s="174" t="s">
        <v>1577</v>
      </c>
      <c r="P67" s="178"/>
      <c r="Q67" s="178"/>
      <c r="R67" s="178"/>
      <c r="S67" s="177" t="s">
        <v>3372</v>
      </c>
      <c r="T67" s="177"/>
      <c r="U67" s="177"/>
      <c r="V67" s="178"/>
      <c r="W67" s="178"/>
      <c r="X67" s="178"/>
    </row>
    <row r="68" spans="1:24">
      <c r="A68" s="173">
        <v>67</v>
      </c>
      <c r="B68" s="177" t="s">
        <v>422</v>
      </c>
      <c r="C68" s="175" t="s">
        <v>423</v>
      </c>
      <c r="D68" s="177" t="s">
        <v>1736</v>
      </c>
      <c r="E68" s="177" t="s">
        <v>2699</v>
      </c>
      <c r="F68" s="174" t="s">
        <v>1576</v>
      </c>
      <c r="G68" s="177">
        <v>2003</v>
      </c>
      <c r="H68" s="161">
        <v>30.2140928</v>
      </c>
      <c r="I68" s="161">
        <v>-92.374576099999999</v>
      </c>
      <c r="J68" s="177" t="s">
        <v>270</v>
      </c>
      <c r="K68" s="174" t="s">
        <v>1577</v>
      </c>
      <c r="L68" s="177" t="s">
        <v>3504</v>
      </c>
      <c r="M68" s="183" t="s">
        <v>3505</v>
      </c>
      <c r="N68" s="177" t="s">
        <v>25</v>
      </c>
      <c r="O68" s="174" t="s">
        <v>1577</v>
      </c>
      <c r="P68" s="178"/>
      <c r="Q68" s="178"/>
      <c r="R68" s="178"/>
      <c r="S68" s="177" t="s">
        <v>3372</v>
      </c>
      <c r="T68" s="177"/>
      <c r="U68" s="177"/>
      <c r="V68" s="178"/>
      <c r="W68" s="178"/>
      <c r="X68" s="178"/>
    </row>
    <row r="69" spans="1:24">
      <c r="A69" s="173">
        <v>68</v>
      </c>
      <c r="B69" s="177" t="s">
        <v>422</v>
      </c>
      <c r="C69" s="175" t="s">
        <v>423</v>
      </c>
      <c r="D69" s="177" t="s">
        <v>1736</v>
      </c>
      <c r="E69" s="177" t="s">
        <v>2699</v>
      </c>
      <c r="F69" s="174" t="s">
        <v>1576</v>
      </c>
      <c r="G69" s="177">
        <v>2003</v>
      </c>
      <c r="H69" s="161">
        <v>30.2140928</v>
      </c>
      <c r="I69" s="161">
        <v>-92.374576099999999</v>
      </c>
      <c r="J69" s="177" t="s">
        <v>270</v>
      </c>
      <c r="K69" s="174" t="s">
        <v>1577</v>
      </c>
      <c r="L69" s="177" t="s">
        <v>3506</v>
      </c>
      <c r="M69" s="183" t="s">
        <v>3507</v>
      </c>
      <c r="N69" s="177" t="s">
        <v>25</v>
      </c>
      <c r="O69" s="174" t="s">
        <v>1577</v>
      </c>
      <c r="P69" s="178"/>
      <c r="Q69" s="178"/>
      <c r="R69" s="178"/>
      <c r="S69" s="177" t="s">
        <v>3372</v>
      </c>
      <c r="T69" s="177"/>
      <c r="U69" s="177"/>
      <c r="V69" s="178"/>
      <c r="W69" s="178"/>
      <c r="X69" s="178"/>
    </row>
    <row r="70" spans="1:24">
      <c r="A70" s="173">
        <v>69</v>
      </c>
      <c r="B70" s="177" t="s">
        <v>422</v>
      </c>
      <c r="C70" s="175" t="s">
        <v>423</v>
      </c>
      <c r="D70" s="177" t="s">
        <v>1736</v>
      </c>
      <c r="E70" s="177" t="s">
        <v>2699</v>
      </c>
      <c r="F70" s="174" t="s">
        <v>1576</v>
      </c>
      <c r="G70" s="177">
        <v>2003</v>
      </c>
      <c r="H70" s="161">
        <v>30.2140928</v>
      </c>
      <c r="I70" s="161">
        <v>-92.374576099999999</v>
      </c>
      <c r="J70" s="177" t="s">
        <v>270</v>
      </c>
      <c r="K70" s="174" t="s">
        <v>1577</v>
      </c>
      <c r="L70" s="177" t="s">
        <v>3508</v>
      </c>
      <c r="M70" s="183" t="s">
        <v>3509</v>
      </c>
      <c r="N70" s="177" t="s">
        <v>25</v>
      </c>
      <c r="O70" s="174" t="s">
        <v>1577</v>
      </c>
      <c r="P70" s="178"/>
      <c r="Q70" s="178"/>
      <c r="R70" s="178"/>
      <c r="S70" s="177" t="s">
        <v>3372</v>
      </c>
      <c r="T70" s="177"/>
      <c r="U70" s="177"/>
      <c r="V70" s="178"/>
      <c r="W70" s="178"/>
      <c r="X70" s="178"/>
    </row>
    <row r="71" spans="1:24">
      <c r="A71" s="173">
        <v>70</v>
      </c>
      <c r="B71" s="177" t="s">
        <v>422</v>
      </c>
      <c r="C71" s="175" t="s">
        <v>423</v>
      </c>
      <c r="D71" s="177" t="s">
        <v>1736</v>
      </c>
      <c r="E71" s="177" t="s">
        <v>2699</v>
      </c>
      <c r="F71" s="174" t="s">
        <v>1576</v>
      </c>
      <c r="G71" s="177">
        <v>2003</v>
      </c>
      <c r="H71" s="161">
        <v>30.2140928</v>
      </c>
      <c r="I71" s="161">
        <v>-92.374576099999999</v>
      </c>
      <c r="J71" s="177" t="s">
        <v>270</v>
      </c>
      <c r="K71" s="174" t="s">
        <v>1577</v>
      </c>
      <c r="L71" s="177" t="s">
        <v>3510</v>
      </c>
      <c r="M71" s="183" t="s">
        <v>3511</v>
      </c>
      <c r="N71" s="177" t="s">
        <v>25</v>
      </c>
      <c r="O71" s="174" t="s">
        <v>1577</v>
      </c>
      <c r="P71" s="178"/>
      <c r="Q71" s="178"/>
      <c r="R71" s="178"/>
      <c r="S71" s="177" t="s">
        <v>3372</v>
      </c>
      <c r="T71" s="177"/>
      <c r="U71" s="177"/>
      <c r="V71" s="178"/>
      <c r="W71" s="178"/>
      <c r="X71" s="178"/>
    </row>
    <row r="72" spans="1:24">
      <c r="A72" s="173">
        <v>71</v>
      </c>
      <c r="B72" s="177" t="s">
        <v>422</v>
      </c>
      <c r="C72" s="175" t="s">
        <v>423</v>
      </c>
      <c r="D72" s="177" t="s">
        <v>1736</v>
      </c>
      <c r="E72" s="177" t="s">
        <v>2699</v>
      </c>
      <c r="F72" s="174" t="s">
        <v>1576</v>
      </c>
      <c r="G72" s="177">
        <v>2003</v>
      </c>
      <c r="H72" s="161">
        <v>30.2140928</v>
      </c>
      <c r="I72" s="161">
        <v>-92.374576099999999</v>
      </c>
      <c r="J72" s="177" t="s">
        <v>270</v>
      </c>
      <c r="K72" s="174" t="s">
        <v>1577</v>
      </c>
      <c r="L72" s="177" t="s">
        <v>3512</v>
      </c>
      <c r="M72" s="183" t="s">
        <v>3513</v>
      </c>
      <c r="N72" s="177" t="s">
        <v>25</v>
      </c>
      <c r="O72" s="174" t="s">
        <v>1577</v>
      </c>
      <c r="P72" s="178"/>
      <c r="Q72" s="178"/>
      <c r="R72" s="178"/>
      <c r="S72" s="177" t="s">
        <v>3372</v>
      </c>
      <c r="T72" s="177"/>
      <c r="U72" s="177"/>
      <c r="V72" s="178"/>
      <c r="W72" s="178"/>
      <c r="X72" s="178"/>
    </row>
    <row r="73" spans="1:24">
      <c r="A73" s="173">
        <v>72</v>
      </c>
      <c r="B73" s="177" t="s">
        <v>422</v>
      </c>
      <c r="C73" s="175" t="s">
        <v>423</v>
      </c>
      <c r="D73" s="177" t="s">
        <v>1736</v>
      </c>
      <c r="E73" s="177" t="s">
        <v>2699</v>
      </c>
      <c r="F73" s="174" t="s">
        <v>1576</v>
      </c>
      <c r="G73" s="177">
        <v>2003</v>
      </c>
      <c r="H73" s="161">
        <v>30.2140928</v>
      </c>
      <c r="I73" s="161">
        <v>-92.374576099999999</v>
      </c>
      <c r="J73" s="177" t="s">
        <v>270</v>
      </c>
      <c r="K73" s="174" t="s">
        <v>1577</v>
      </c>
      <c r="L73" s="177" t="s">
        <v>3514</v>
      </c>
      <c r="M73" s="183" t="s">
        <v>3515</v>
      </c>
      <c r="N73" s="177" t="s">
        <v>25</v>
      </c>
      <c r="O73" s="174" t="s">
        <v>1577</v>
      </c>
      <c r="P73" s="178"/>
      <c r="Q73" s="178"/>
      <c r="R73" s="178"/>
      <c r="S73" s="177" t="s">
        <v>3372</v>
      </c>
      <c r="T73" s="177"/>
      <c r="U73" s="177"/>
      <c r="V73" s="178"/>
      <c r="W73" s="178"/>
      <c r="X73" s="178"/>
    </row>
    <row r="74" spans="1:24">
      <c r="A74" s="173">
        <v>73</v>
      </c>
      <c r="B74" s="177" t="s">
        <v>422</v>
      </c>
      <c r="C74" s="175" t="s">
        <v>423</v>
      </c>
      <c r="D74" s="177" t="s">
        <v>1736</v>
      </c>
      <c r="E74" s="177" t="s">
        <v>2699</v>
      </c>
      <c r="F74" s="174" t="s">
        <v>1576</v>
      </c>
      <c r="G74" s="177">
        <v>2003</v>
      </c>
      <c r="H74" s="161">
        <v>30.2140928</v>
      </c>
      <c r="I74" s="161">
        <v>-92.374576099999999</v>
      </c>
      <c r="J74" s="177" t="s">
        <v>270</v>
      </c>
      <c r="K74" s="174" t="s">
        <v>1577</v>
      </c>
      <c r="L74" s="177" t="s">
        <v>3516</v>
      </c>
      <c r="M74" s="183" t="s">
        <v>3517</v>
      </c>
      <c r="N74" s="177" t="s">
        <v>25</v>
      </c>
      <c r="O74" s="174" t="s">
        <v>1577</v>
      </c>
      <c r="P74" s="178"/>
      <c r="Q74" s="178"/>
      <c r="R74" s="178"/>
      <c r="S74" s="177" t="s">
        <v>3372</v>
      </c>
      <c r="T74" s="177"/>
      <c r="U74" s="177"/>
      <c r="V74" s="178"/>
      <c r="W74" s="178"/>
      <c r="X74" s="178"/>
    </row>
    <row r="75" spans="1:24">
      <c r="A75" s="173">
        <v>74</v>
      </c>
      <c r="B75" s="177" t="s">
        <v>422</v>
      </c>
      <c r="C75" s="175" t="s">
        <v>423</v>
      </c>
      <c r="D75" s="177" t="s">
        <v>3368</v>
      </c>
      <c r="E75" s="177" t="s">
        <v>2699</v>
      </c>
      <c r="F75" s="174" t="s">
        <v>1576</v>
      </c>
      <c r="G75" s="177">
        <v>2003</v>
      </c>
      <c r="H75" s="161">
        <v>30.2140928</v>
      </c>
      <c r="I75" s="161">
        <v>-92.374576099999999</v>
      </c>
      <c r="J75" s="177" t="s">
        <v>49</v>
      </c>
      <c r="K75" s="174" t="s">
        <v>1577</v>
      </c>
      <c r="L75" s="177" t="s">
        <v>3518</v>
      </c>
      <c r="M75" s="183" t="s">
        <v>3519</v>
      </c>
      <c r="N75" s="177" t="s">
        <v>25</v>
      </c>
      <c r="O75" s="174" t="s">
        <v>1577</v>
      </c>
      <c r="P75" s="178"/>
      <c r="Q75" s="178"/>
      <c r="R75" s="178"/>
      <c r="S75" s="177" t="s">
        <v>3372</v>
      </c>
      <c r="T75" s="177"/>
      <c r="U75" s="177"/>
      <c r="V75" s="178"/>
      <c r="W75" s="178"/>
      <c r="X75" s="178"/>
    </row>
    <row r="76" spans="1:24">
      <c r="A76" s="173">
        <v>75</v>
      </c>
      <c r="B76" s="177" t="s">
        <v>422</v>
      </c>
      <c r="C76" s="175" t="s">
        <v>423</v>
      </c>
      <c r="D76" s="177" t="s">
        <v>3368</v>
      </c>
      <c r="E76" s="177" t="s">
        <v>2699</v>
      </c>
      <c r="F76" s="174" t="s">
        <v>1576</v>
      </c>
      <c r="G76" s="177">
        <v>2003</v>
      </c>
      <c r="H76" s="161">
        <v>30.2140928</v>
      </c>
      <c r="I76" s="161">
        <v>-92.374576099999999</v>
      </c>
      <c r="J76" s="177" t="s">
        <v>49</v>
      </c>
      <c r="K76" s="174" t="s">
        <v>1577</v>
      </c>
      <c r="L76" s="177" t="s">
        <v>3520</v>
      </c>
      <c r="M76" s="183" t="s">
        <v>3521</v>
      </c>
      <c r="N76" s="177" t="s">
        <v>25</v>
      </c>
      <c r="O76" s="174" t="s">
        <v>1577</v>
      </c>
      <c r="P76" s="178"/>
      <c r="Q76" s="178"/>
      <c r="R76" s="178"/>
      <c r="S76" s="177" t="s">
        <v>3372</v>
      </c>
      <c r="T76" s="177"/>
      <c r="U76" s="177"/>
      <c r="V76" s="178"/>
      <c r="W76" s="178"/>
      <c r="X76" s="178"/>
    </row>
    <row r="77" spans="1:24">
      <c r="A77" s="173">
        <v>76</v>
      </c>
      <c r="B77" s="177" t="s">
        <v>422</v>
      </c>
      <c r="C77" s="175" t="s">
        <v>423</v>
      </c>
      <c r="D77" s="177" t="s">
        <v>3368</v>
      </c>
      <c r="E77" s="177" t="s">
        <v>2699</v>
      </c>
      <c r="F77" s="174" t="s">
        <v>1576</v>
      </c>
      <c r="G77" s="177">
        <v>2003</v>
      </c>
      <c r="H77" s="161">
        <v>30.2140928</v>
      </c>
      <c r="I77" s="161">
        <v>-92.374576099999999</v>
      </c>
      <c r="J77" s="177" t="s">
        <v>49</v>
      </c>
      <c r="K77" s="174" t="s">
        <v>1577</v>
      </c>
      <c r="L77" s="177" t="s">
        <v>3522</v>
      </c>
      <c r="M77" s="183" t="s">
        <v>3523</v>
      </c>
      <c r="N77" s="177" t="s">
        <v>25</v>
      </c>
      <c r="O77" s="174" t="s">
        <v>1577</v>
      </c>
      <c r="P77" s="178"/>
      <c r="Q77" s="178"/>
      <c r="R77" s="178"/>
      <c r="S77" s="177" t="s">
        <v>3372</v>
      </c>
      <c r="T77" s="177"/>
      <c r="U77" s="177"/>
      <c r="V77" s="178"/>
      <c r="W77" s="178"/>
      <c r="X77" s="178"/>
    </row>
    <row r="78" spans="1:24">
      <c r="A78" s="173">
        <v>77</v>
      </c>
      <c r="B78" s="177" t="s">
        <v>422</v>
      </c>
      <c r="C78" s="175" t="s">
        <v>423</v>
      </c>
      <c r="D78" s="177" t="s">
        <v>3368</v>
      </c>
      <c r="E78" s="177" t="s">
        <v>2699</v>
      </c>
      <c r="F78" s="174" t="s">
        <v>1576</v>
      </c>
      <c r="G78" s="177">
        <v>2003</v>
      </c>
      <c r="H78" s="161">
        <v>30.2140928</v>
      </c>
      <c r="I78" s="161">
        <v>-92.374576099999999</v>
      </c>
      <c r="J78" s="177" t="s">
        <v>49</v>
      </c>
      <c r="K78" s="174" t="s">
        <v>1577</v>
      </c>
      <c r="L78" s="177" t="s">
        <v>3524</v>
      </c>
      <c r="M78" s="183" t="s">
        <v>3525</v>
      </c>
      <c r="N78" s="177" t="s">
        <v>25</v>
      </c>
      <c r="O78" s="174" t="s">
        <v>1577</v>
      </c>
      <c r="P78" s="178"/>
      <c r="Q78" s="178"/>
      <c r="R78" s="178"/>
      <c r="S78" s="177" t="s">
        <v>3372</v>
      </c>
      <c r="T78" s="177"/>
      <c r="U78" s="177"/>
      <c r="V78" s="178"/>
      <c r="W78" s="178"/>
      <c r="X78" s="178"/>
    </row>
    <row r="79" spans="1:24">
      <c r="A79" s="173">
        <v>78</v>
      </c>
      <c r="B79" s="177" t="s">
        <v>422</v>
      </c>
      <c r="C79" s="175" t="s">
        <v>423</v>
      </c>
      <c r="D79" s="177" t="s">
        <v>1736</v>
      </c>
      <c r="E79" s="177" t="s">
        <v>2699</v>
      </c>
      <c r="F79" s="174" t="s">
        <v>1576</v>
      </c>
      <c r="G79" s="177">
        <v>2003</v>
      </c>
      <c r="H79" s="161">
        <v>30.2140928</v>
      </c>
      <c r="I79" s="161">
        <v>-92.374576099999999</v>
      </c>
      <c r="J79" s="177" t="s">
        <v>49</v>
      </c>
      <c r="K79" s="174" t="s">
        <v>1577</v>
      </c>
      <c r="L79" s="177" t="s">
        <v>3526</v>
      </c>
      <c r="M79" s="183" t="s">
        <v>3527</v>
      </c>
      <c r="N79" s="177" t="s">
        <v>25</v>
      </c>
      <c r="O79" s="174" t="s">
        <v>1577</v>
      </c>
      <c r="P79" s="178"/>
      <c r="Q79" s="178"/>
      <c r="R79" s="178"/>
      <c r="S79" s="177" t="s">
        <v>3372</v>
      </c>
      <c r="T79" s="177"/>
      <c r="U79" s="177"/>
      <c r="V79" s="178"/>
      <c r="W79" s="178"/>
      <c r="X79" s="178"/>
    </row>
    <row r="80" spans="1:24">
      <c r="A80" s="173">
        <v>79</v>
      </c>
      <c r="B80" s="177" t="s">
        <v>422</v>
      </c>
      <c r="C80" s="175" t="s">
        <v>423</v>
      </c>
      <c r="D80" s="177" t="s">
        <v>3368</v>
      </c>
      <c r="E80" s="177" t="s">
        <v>2699</v>
      </c>
      <c r="F80" s="174" t="s">
        <v>1576</v>
      </c>
      <c r="G80" s="177">
        <v>2003</v>
      </c>
      <c r="H80" s="161">
        <v>30.2140928</v>
      </c>
      <c r="I80" s="161">
        <v>-92.374576099999999</v>
      </c>
      <c r="J80" s="177" t="s">
        <v>49</v>
      </c>
      <c r="K80" s="174" t="s">
        <v>1577</v>
      </c>
      <c r="L80" s="177" t="s">
        <v>3528</v>
      </c>
      <c r="M80" s="183" t="s">
        <v>3529</v>
      </c>
      <c r="N80" s="177" t="s">
        <v>25</v>
      </c>
      <c r="O80" s="174" t="s">
        <v>1577</v>
      </c>
      <c r="P80" s="178"/>
      <c r="Q80" s="178"/>
      <c r="R80" s="178"/>
      <c r="S80" s="177" t="s">
        <v>3372</v>
      </c>
      <c r="T80" s="177"/>
      <c r="U80" s="177"/>
      <c r="V80" s="178"/>
      <c r="W80" s="178"/>
      <c r="X80" s="178"/>
    </row>
    <row r="81" spans="1:24">
      <c r="A81" s="173">
        <v>80</v>
      </c>
      <c r="B81" s="177" t="s">
        <v>422</v>
      </c>
      <c r="C81" s="175" t="s">
        <v>423</v>
      </c>
      <c r="D81" s="177" t="s">
        <v>3368</v>
      </c>
      <c r="E81" s="177" t="s">
        <v>2699</v>
      </c>
      <c r="F81" s="174" t="s">
        <v>1576</v>
      </c>
      <c r="G81" s="177">
        <v>2003</v>
      </c>
      <c r="H81" s="161">
        <v>30.2140928</v>
      </c>
      <c r="I81" s="161">
        <v>-92.374576099999999</v>
      </c>
      <c r="J81" s="177" t="s">
        <v>49</v>
      </c>
      <c r="K81" s="174" t="s">
        <v>1577</v>
      </c>
      <c r="L81" s="177" t="s">
        <v>3530</v>
      </c>
      <c r="M81" s="183" t="s">
        <v>3531</v>
      </c>
      <c r="N81" s="177" t="s">
        <v>25</v>
      </c>
      <c r="O81" s="174" t="s">
        <v>1577</v>
      </c>
      <c r="P81" s="178"/>
      <c r="Q81" s="178"/>
      <c r="R81" s="178"/>
      <c r="S81" s="177" t="s">
        <v>3372</v>
      </c>
      <c r="T81" s="177"/>
      <c r="U81" s="177"/>
      <c r="V81" s="178"/>
      <c r="W81" s="178"/>
      <c r="X81" s="178"/>
    </row>
    <row r="82" spans="1:24">
      <c r="A82" s="173">
        <v>81</v>
      </c>
      <c r="B82" s="177" t="s">
        <v>422</v>
      </c>
      <c r="C82" s="175" t="s">
        <v>423</v>
      </c>
      <c r="D82" s="177" t="s">
        <v>1736</v>
      </c>
      <c r="E82" s="177" t="s">
        <v>2699</v>
      </c>
      <c r="F82" s="174" t="s">
        <v>1576</v>
      </c>
      <c r="G82" s="177">
        <v>2003</v>
      </c>
      <c r="H82" s="161">
        <v>30.2140928</v>
      </c>
      <c r="I82" s="161">
        <v>-92.374576099999999</v>
      </c>
      <c r="J82" s="177" t="s">
        <v>49</v>
      </c>
      <c r="K82" s="174" t="s">
        <v>1577</v>
      </c>
      <c r="L82" s="177" t="s">
        <v>3532</v>
      </c>
      <c r="M82" s="183" t="s">
        <v>3533</v>
      </c>
      <c r="N82" s="177" t="s">
        <v>25</v>
      </c>
      <c r="O82" s="174" t="s">
        <v>1577</v>
      </c>
      <c r="P82" s="178"/>
      <c r="Q82" s="178"/>
      <c r="R82" s="178"/>
      <c r="S82" s="177" t="s">
        <v>3372</v>
      </c>
      <c r="T82" s="177"/>
      <c r="U82" s="177"/>
      <c r="V82" s="178"/>
      <c r="W82" s="178"/>
      <c r="X82" s="178"/>
    </row>
    <row r="83" spans="1:24">
      <c r="A83" s="173">
        <v>82</v>
      </c>
      <c r="B83" s="177" t="s">
        <v>422</v>
      </c>
      <c r="C83" s="175" t="s">
        <v>423</v>
      </c>
      <c r="D83" s="177" t="s">
        <v>1736</v>
      </c>
      <c r="E83" s="177" t="s">
        <v>2699</v>
      </c>
      <c r="F83" s="174" t="s">
        <v>1576</v>
      </c>
      <c r="G83" s="177">
        <v>2003</v>
      </c>
      <c r="H83" s="161">
        <v>30.2140928</v>
      </c>
      <c r="I83" s="161">
        <v>-92.374576099999999</v>
      </c>
      <c r="J83" s="177" t="s">
        <v>49</v>
      </c>
      <c r="K83" s="174" t="s">
        <v>1577</v>
      </c>
      <c r="L83" s="177" t="s">
        <v>3534</v>
      </c>
      <c r="M83" s="183" t="s">
        <v>3535</v>
      </c>
      <c r="N83" s="177" t="s">
        <v>25</v>
      </c>
      <c r="O83" s="174" t="s">
        <v>1577</v>
      </c>
      <c r="P83" s="178"/>
      <c r="Q83" s="178"/>
      <c r="R83" s="178"/>
      <c r="S83" s="177" t="s">
        <v>3372</v>
      </c>
      <c r="T83" s="177"/>
      <c r="U83" s="177"/>
      <c r="V83" s="178"/>
      <c r="W83" s="178"/>
      <c r="X83" s="178"/>
    </row>
    <row r="84" spans="1:24">
      <c r="A84" s="173">
        <v>83</v>
      </c>
      <c r="B84" s="177" t="s">
        <v>422</v>
      </c>
      <c r="C84" s="175" t="s">
        <v>423</v>
      </c>
      <c r="D84" s="177" t="s">
        <v>1736</v>
      </c>
      <c r="E84" s="177" t="s">
        <v>2699</v>
      </c>
      <c r="F84" s="174" t="s">
        <v>1576</v>
      </c>
      <c r="G84" s="177">
        <v>2003</v>
      </c>
      <c r="H84" s="161">
        <v>30.2140928</v>
      </c>
      <c r="I84" s="161">
        <v>-92.374576099999999</v>
      </c>
      <c r="J84" s="177" t="s">
        <v>49</v>
      </c>
      <c r="K84" s="174" t="s">
        <v>1577</v>
      </c>
      <c r="L84" s="177" t="s">
        <v>3536</v>
      </c>
      <c r="M84" s="183" t="s">
        <v>3537</v>
      </c>
      <c r="N84" s="177" t="s">
        <v>25</v>
      </c>
      <c r="O84" s="174" t="s">
        <v>1577</v>
      </c>
      <c r="P84" s="178"/>
      <c r="Q84" s="178"/>
      <c r="R84" s="178"/>
      <c r="S84" s="177" t="s">
        <v>3372</v>
      </c>
      <c r="T84" s="177"/>
      <c r="U84" s="177"/>
      <c r="V84" s="178"/>
      <c r="W84" s="178"/>
      <c r="X84" s="178"/>
    </row>
    <row r="85" spans="1:24">
      <c r="A85" s="173">
        <v>84</v>
      </c>
      <c r="B85" s="177" t="s">
        <v>422</v>
      </c>
      <c r="C85" s="175" t="s">
        <v>423</v>
      </c>
      <c r="D85" s="177" t="s">
        <v>1736</v>
      </c>
      <c r="E85" s="177" t="s">
        <v>2699</v>
      </c>
      <c r="F85" s="174" t="s">
        <v>1576</v>
      </c>
      <c r="G85" s="177">
        <v>2003</v>
      </c>
      <c r="H85" s="161">
        <v>30.2140928</v>
      </c>
      <c r="I85" s="161">
        <v>-92.374576099999999</v>
      </c>
      <c r="J85" s="177" t="s">
        <v>49</v>
      </c>
      <c r="K85" s="174" t="s">
        <v>1577</v>
      </c>
      <c r="L85" s="177" t="s">
        <v>3538</v>
      </c>
      <c r="M85" s="183" t="s">
        <v>3539</v>
      </c>
      <c r="N85" s="177" t="s">
        <v>25</v>
      </c>
      <c r="O85" s="174" t="s">
        <v>1577</v>
      </c>
      <c r="P85" s="178"/>
      <c r="Q85" s="178"/>
      <c r="R85" s="178"/>
      <c r="S85" s="177" t="s">
        <v>3372</v>
      </c>
      <c r="T85" s="177"/>
      <c r="U85" s="177"/>
      <c r="V85" s="178"/>
      <c r="W85" s="178"/>
      <c r="X85" s="178"/>
    </row>
    <row r="86" spans="1:24">
      <c r="A86" s="173">
        <v>85</v>
      </c>
      <c r="B86" s="177" t="s">
        <v>422</v>
      </c>
      <c r="C86" s="175" t="s">
        <v>423</v>
      </c>
      <c r="D86" s="177" t="s">
        <v>1736</v>
      </c>
      <c r="E86" s="177" t="s">
        <v>2699</v>
      </c>
      <c r="F86" s="174" t="s">
        <v>1576</v>
      </c>
      <c r="G86" s="177">
        <v>2003</v>
      </c>
      <c r="H86" s="161">
        <v>30.2140928</v>
      </c>
      <c r="I86" s="161">
        <v>-92.374576099999999</v>
      </c>
      <c r="J86" s="177" t="s">
        <v>49</v>
      </c>
      <c r="K86" s="174" t="s">
        <v>1577</v>
      </c>
      <c r="L86" s="177" t="s">
        <v>3540</v>
      </c>
      <c r="M86" s="183" t="s">
        <v>3541</v>
      </c>
      <c r="N86" s="177" t="s">
        <v>25</v>
      </c>
      <c r="O86" s="174" t="s">
        <v>1577</v>
      </c>
      <c r="P86" s="178"/>
      <c r="Q86" s="178"/>
      <c r="R86" s="178"/>
      <c r="S86" s="177" t="s">
        <v>3372</v>
      </c>
      <c r="T86" s="177"/>
      <c r="U86" s="177"/>
      <c r="V86" s="178"/>
      <c r="W86" s="178"/>
      <c r="X86" s="178"/>
    </row>
    <row r="87" spans="1:24">
      <c r="A87" s="173">
        <v>86</v>
      </c>
      <c r="B87" s="177" t="s">
        <v>422</v>
      </c>
      <c r="C87" s="175" t="s">
        <v>423</v>
      </c>
      <c r="D87" s="177" t="s">
        <v>1736</v>
      </c>
      <c r="E87" s="177" t="s">
        <v>2699</v>
      </c>
      <c r="F87" s="174" t="s">
        <v>1576</v>
      </c>
      <c r="G87" s="177">
        <v>2003</v>
      </c>
      <c r="H87" s="161">
        <v>30.2140928</v>
      </c>
      <c r="I87" s="161">
        <v>-92.374576099999999</v>
      </c>
      <c r="J87" s="177" t="s">
        <v>49</v>
      </c>
      <c r="K87" s="174" t="s">
        <v>1577</v>
      </c>
      <c r="L87" s="177" t="s">
        <v>3542</v>
      </c>
      <c r="M87" s="183" t="s">
        <v>3543</v>
      </c>
      <c r="N87" s="177" t="s">
        <v>25</v>
      </c>
      <c r="O87" s="174" t="s">
        <v>1577</v>
      </c>
      <c r="P87" s="178"/>
      <c r="Q87" s="178"/>
      <c r="R87" s="178"/>
      <c r="S87" s="177" t="s">
        <v>3372</v>
      </c>
      <c r="T87" s="177"/>
      <c r="U87" s="177"/>
      <c r="V87" s="178"/>
      <c r="W87" s="178"/>
      <c r="X87" s="178"/>
    </row>
    <row r="88" spans="1:24">
      <c r="A88" s="173">
        <v>87</v>
      </c>
      <c r="B88" s="177" t="s">
        <v>422</v>
      </c>
      <c r="C88" s="175" t="s">
        <v>423</v>
      </c>
      <c r="D88" s="177" t="s">
        <v>1736</v>
      </c>
      <c r="E88" s="177" t="s">
        <v>2699</v>
      </c>
      <c r="F88" s="174" t="s">
        <v>1576</v>
      </c>
      <c r="G88" s="177">
        <v>2003</v>
      </c>
      <c r="H88" s="161">
        <v>30.2140928</v>
      </c>
      <c r="I88" s="161">
        <v>-92.374576099999999</v>
      </c>
      <c r="J88" s="177" t="s">
        <v>49</v>
      </c>
      <c r="K88" s="174" t="s">
        <v>1577</v>
      </c>
      <c r="L88" s="177" t="s">
        <v>3544</v>
      </c>
      <c r="M88" s="183" t="s">
        <v>3545</v>
      </c>
      <c r="N88" s="177" t="s">
        <v>25</v>
      </c>
      <c r="O88" s="174" t="s">
        <v>1577</v>
      </c>
      <c r="P88" s="178"/>
      <c r="Q88" s="178"/>
      <c r="R88" s="178"/>
      <c r="S88" s="177" t="s">
        <v>3372</v>
      </c>
      <c r="T88" s="177"/>
      <c r="U88" s="177"/>
      <c r="V88" s="178"/>
      <c r="W88" s="178"/>
      <c r="X88" s="178"/>
    </row>
    <row r="89" spans="1:24">
      <c r="A89" s="173">
        <v>88</v>
      </c>
      <c r="B89" s="177" t="s">
        <v>422</v>
      </c>
      <c r="C89" s="175" t="s">
        <v>423</v>
      </c>
      <c r="D89" s="177" t="s">
        <v>1736</v>
      </c>
      <c r="E89" s="177" t="s">
        <v>2699</v>
      </c>
      <c r="F89" s="174" t="s">
        <v>1576</v>
      </c>
      <c r="G89" s="177">
        <v>2003</v>
      </c>
      <c r="H89" s="161">
        <v>30.2140928</v>
      </c>
      <c r="I89" s="161">
        <v>-92.374576099999999</v>
      </c>
      <c r="J89" s="177" t="s">
        <v>49</v>
      </c>
      <c r="K89" s="174" t="s">
        <v>1577</v>
      </c>
      <c r="L89" s="177" t="s">
        <v>3546</v>
      </c>
      <c r="M89" s="183" t="s">
        <v>3547</v>
      </c>
      <c r="N89" s="177" t="s">
        <v>25</v>
      </c>
      <c r="O89" s="174" t="s">
        <v>1577</v>
      </c>
      <c r="P89" s="178"/>
      <c r="Q89" s="178"/>
      <c r="R89" s="178"/>
      <c r="S89" s="177" t="s">
        <v>3372</v>
      </c>
      <c r="T89" s="177"/>
      <c r="U89" s="177"/>
      <c r="V89" s="178"/>
      <c r="W89" s="178"/>
      <c r="X89" s="178"/>
    </row>
    <row r="90" spans="1:24">
      <c r="A90" s="173">
        <v>89</v>
      </c>
      <c r="B90" s="177" t="s">
        <v>422</v>
      </c>
      <c r="C90" s="175" t="s">
        <v>423</v>
      </c>
      <c r="D90" s="177" t="s">
        <v>1736</v>
      </c>
      <c r="E90" s="177" t="s">
        <v>2699</v>
      </c>
      <c r="F90" s="174" t="s">
        <v>1576</v>
      </c>
      <c r="G90" s="177">
        <v>2003</v>
      </c>
      <c r="H90" s="161">
        <v>30.2140928</v>
      </c>
      <c r="I90" s="161">
        <v>-92.374576099999999</v>
      </c>
      <c r="J90" s="177" t="s">
        <v>49</v>
      </c>
      <c r="K90" s="174" t="s">
        <v>1577</v>
      </c>
      <c r="L90" s="177" t="s">
        <v>3548</v>
      </c>
      <c r="M90" s="183" t="s">
        <v>3549</v>
      </c>
      <c r="N90" s="177" t="s">
        <v>25</v>
      </c>
      <c r="O90" s="174" t="s">
        <v>1577</v>
      </c>
      <c r="P90" s="178"/>
      <c r="Q90" s="178"/>
      <c r="R90" s="178"/>
      <c r="S90" s="177" t="s">
        <v>3372</v>
      </c>
      <c r="T90" s="177"/>
      <c r="U90" s="177"/>
      <c r="V90" s="178"/>
      <c r="W90" s="178"/>
      <c r="X90" s="178"/>
    </row>
    <row r="91" spans="1:24">
      <c r="A91" s="173">
        <v>90</v>
      </c>
      <c r="B91" s="177" t="s">
        <v>422</v>
      </c>
      <c r="C91" s="175" t="s">
        <v>423</v>
      </c>
      <c r="D91" s="177" t="s">
        <v>3368</v>
      </c>
      <c r="E91" s="177" t="s">
        <v>2699</v>
      </c>
      <c r="F91" s="174" t="s">
        <v>1576</v>
      </c>
      <c r="G91" s="177">
        <v>2003</v>
      </c>
      <c r="H91" s="161">
        <v>30.2140928</v>
      </c>
      <c r="I91" s="161">
        <v>-92.374576099999999</v>
      </c>
      <c r="J91" s="177" t="s">
        <v>49</v>
      </c>
      <c r="K91" s="174" t="s">
        <v>1577</v>
      </c>
      <c r="L91" s="177" t="s">
        <v>3550</v>
      </c>
      <c r="M91" s="183" t="s">
        <v>3551</v>
      </c>
      <c r="N91" s="177" t="s">
        <v>25</v>
      </c>
      <c r="O91" s="174" t="s">
        <v>1577</v>
      </c>
      <c r="P91" s="178"/>
      <c r="Q91" s="178"/>
      <c r="R91" s="178"/>
      <c r="S91" s="177" t="s">
        <v>3372</v>
      </c>
      <c r="T91" s="177"/>
      <c r="U91" s="177"/>
      <c r="V91" s="178"/>
      <c r="W91" s="178"/>
      <c r="X91" s="178"/>
    </row>
    <row r="92" spans="1:24">
      <c r="A92" s="173">
        <v>91</v>
      </c>
      <c r="B92" s="177" t="s">
        <v>422</v>
      </c>
      <c r="C92" s="175" t="s">
        <v>423</v>
      </c>
      <c r="D92" s="177" t="s">
        <v>3368</v>
      </c>
      <c r="E92" s="177" t="s">
        <v>2699</v>
      </c>
      <c r="F92" s="174" t="s">
        <v>1576</v>
      </c>
      <c r="G92" s="177">
        <v>2003</v>
      </c>
      <c r="H92" s="161">
        <v>30.2140928</v>
      </c>
      <c r="I92" s="161">
        <v>-92.374576099999999</v>
      </c>
      <c r="J92" s="177" t="s">
        <v>49</v>
      </c>
      <c r="K92" s="174" t="s">
        <v>1577</v>
      </c>
      <c r="L92" s="177" t="s">
        <v>3552</v>
      </c>
      <c r="M92" s="183" t="s">
        <v>3553</v>
      </c>
      <c r="N92" s="177" t="s">
        <v>25</v>
      </c>
      <c r="O92" s="174" t="s">
        <v>1577</v>
      </c>
      <c r="P92" s="178"/>
      <c r="Q92" s="178"/>
      <c r="R92" s="178"/>
      <c r="S92" s="177" t="s">
        <v>3372</v>
      </c>
      <c r="T92" s="177"/>
      <c r="U92" s="177"/>
      <c r="V92" s="178"/>
      <c r="W92" s="178"/>
      <c r="X92" s="178"/>
    </row>
    <row r="93" spans="1:24">
      <c r="A93" s="173">
        <v>92</v>
      </c>
      <c r="B93" s="177" t="s">
        <v>422</v>
      </c>
      <c r="C93" s="175" t="s">
        <v>423</v>
      </c>
      <c r="D93" s="177" t="s">
        <v>3368</v>
      </c>
      <c r="E93" s="177" t="s">
        <v>2699</v>
      </c>
      <c r="F93" s="174" t="s">
        <v>1576</v>
      </c>
      <c r="G93" s="177">
        <v>2003</v>
      </c>
      <c r="H93" s="161">
        <v>30.2140928</v>
      </c>
      <c r="I93" s="161">
        <v>-92.374576099999999</v>
      </c>
      <c r="J93" s="177" t="s">
        <v>49</v>
      </c>
      <c r="K93" s="174" t="s">
        <v>1577</v>
      </c>
      <c r="L93" s="177" t="s">
        <v>3554</v>
      </c>
      <c r="M93" s="183" t="s">
        <v>3555</v>
      </c>
      <c r="N93" s="177" t="s">
        <v>25</v>
      </c>
      <c r="O93" s="174" t="s">
        <v>1577</v>
      </c>
      <c r="P93" s="178"/>
      <c r="Q93" s="178"/>
      <c r="R93" s="178"/>
      <c r="S93" s="177" t="s">
        <v>3372</v>
      </c>
      <c r="T93" s="177"/>
      <c r="U93" s="177"/>
      <c r="V93" s="178"/>
      <c r="W93" s="178"/>
      <c r="X93" s="178"/>
    </row>
    <row r="94" spans="1:24">
      <c r="A94" s="173">
        <v>93</v>
      </c>
      <c r="B94" s="177" t="s">
        <v>422</v>
      </c>
      <c r="C94" s="175" t="s">
        <v>423</v>
      </c>
      <c r="D94" s="177" t="s">
        <v>3368</v>
      </c>
      <c r="E94" s="177" t="s">
        <v>2699</v>
      </c>
      <c r="F94" s="174" t="s">
        <v>1576</v>
      </c>
      <c r="G94" s="177">
        <v>2003</v>
      </c>
      <c r="H94" s="161">
        <v>30.2140928</v>
      </c>
      <c r="I94" s="161">
        <v>-92.374576099999999</v>
      </c>
      <c r="J94" s="177" t="s">
        <v>49</v>
      </c>
      <c r="K94" s="174" t="s">
        <v>1577</v>
      </c>
      <c r="L94" s="177" t="s">
        <v>3556</v>
      </c>
      <c r="M94" s="183" t="s">
        <v>3557</v>
      </c>
      <c r="N94" s="177" t="s">
        <v>25</v>
      </c>
      <c r="O94" s="174" t="s">
        <v>1577</v>
      </c>
      <c r="P94" s="178"/>
      <c r="Q94" s="178"/>
      <c r="R94" s="178"/>
      <c r="S94" s="177" t="s">
        <v>3372</v>
      </c>
      <c r="T94" s="177"/>
      <c r="U94" s="177"/>
      <c r="V94" s="178"/>
      <c r="W94" s="178"/>
      <c r="X94" s="178"/>
    </row>
    <row r="95" spans="1:24">
      <c r="A95" s="173">
        <v>94</v>
      </c>
      <c r="B95" s="177" t="s">
        <v>422</v>
      </c>
      <c r="C95" s="175" t="s">
        <v>423</v>
      </c>
      <c r="D95" s="177" t="s">
        <v>3368</v>
      </c>
      <c r="E95" s="177" t="s">
        <v>2699</v>
      </c>
      <c r="F95" s="174" t="s">
        <v>1576</v>
      </c>
      <c r="G95" s="177">
        <v>2003</v>
      </c>
      <c r="H95" s="161">
        <v>30.2140928</v>
      </c>
      <c r="I95" s="161">
        <v>-92.374576099999999</v>
      </c>
      <c r="J95" s="177" t="s">
        <v>49</v>
      </c>
      <c r="K95" s="174" t="s">
        <v>1577</v>
      </c>
      <c r="L95" s="177" t="s">
        <v>3558</v>
      </c>
      <c r="M95" s="183" t="s">
        <v>3559</v>
      </c>
      <c r="N95" s="177" t="s">
        <v>25</v>
      </c>
      <c r="O95" s="174" t="s">
        <v>1577</v>
      </c>
      <c r="P95" s="178"/>
      <c r="Q95" s="178"/>
      <c r="R95" s="178"/>
      <c r="S95" s="177" t="s">
        <v>3372</v>
      </c>
      <c r="T95" s="177"/>
      <c r="U95" s="177"/>
      <c r="V95" s="178"/>
      <c r="W95" s="178"/>
      <c r="X95" s="178"/>
    </row>
    <row r="96" spans="1:24">
      <c r="A96" s="173">
        <v>95</v>
      </c>
      <c r="B96" s="177" t="s">
        <v>422</v>
      </c>
      <c r="C96" s="175" t="s">
        <v>423</v>
      </c>
      <c r="D96" s="177" t="s">
        <v>1736</v>
      </c>
      <c r="E96" s="177" t="s">
        <v>2699</v>
      </c>
      <c r="F96" s="174" t="s">
        <v>1576</v>
      </c>
      <c r="G96" s="177">
        <v>2003</v>
      </c>
      <c r="H96" s="161">
        <v>30.2140928</v>
      </c>
      <c r="I96" s="161">
        <v>-92.374576099999999</v>
      </c>
      <c r="J96" s="177" t="s">
        <v>49</v>
      </c>
      <c r="K96" s="174" t="s">
        <v>1577</v>
      </c>
      <c r="L96" s="177" t="s">
        <v>3560</v>
      </c>
      <c r="M96" s="183" t="s">
        <v>3561</v>
      </c>
      <c r="N96" s="177" t="s">
        <v>25</v>
      </c>
      <c r="O96" s="174" t="s">
        <v>1577</v>
      </c>
      <c r="P96" s="178"/>
      <c r="Q96" s="178"/>
      <c r="R96" s="178"/>
      <c r="S96" s="177" t="s">
        <v>3372</v>
      </c>
      <c r="T96" s="177"/>
      <c r="U96" s="177"/>
      <c r="V96" s="178"/>
      <c r="W96" s="178"/>
      <c r="X96" s="178"/>
    </row>
    <row r="97" spans="1:24">
      <c r="A97" s="173">
        <v>96</v>
      </c>
      <c r="B97" s="177" t="s">
        <v>422</v>
      </c>
      <c r="C97" s="175" t="s">
        <v>423</v>
      </c>
      <c r="D97" s="177" t="s">
        <v>1736</v>
      </c>
      <c r="E97" s="177" t="s">
        <v>2699</v>
      </c>
      <c r="F97" s="174" t="s">
        <v>1576</v>
      </c>
      <c r="G97" s="177">
        <v>2003</v>
      </c>
      <c r="H97" s="161">
        <v>30.2140928</v>
      </c>
      <c r="I97" s="161">
        <v>-92.374576099999999</v>
      </c>
      <c r="J97" s="177" t="s">
        <v>49</v>
      </c>
      <c r="K97" s="174" t="s">
        <v>1577</v>
      </c>
      <c r="L97" s="177" t="s">
        <v>3562</v>
      </c>
      <c r="M97" s="183" t="s">
        <v>3563</v>
      </c>
      <c r="N97" s="177" t="s">
        <v>25</v>
      </c>
      <c r="O97" s="174" t="s">
        <v>1577</v>
      </c>
      <c r="P97" s="178"/>
      <c r="Q97" s="178"/>
      <c r="R97" s="178"/>
      <c r="S97" s="177" t="s">
        <v>3372</v>
      </c>
      <c r="T97" s="177"/>
      <c r="U97" s="177"/>
      <c r="V97" s="178"/>
      <c r="W97" s="178"/>
      <c r="X97" s="178"/>
    </row>
    <row r="98" spans="1:24">
      <c r="A98" s="173">
        <v>97</v>
      </c>
      <c r="B98" s="177" t="s">
        <v>422</v>
      </c>
      <c r="C98" s="175" t="s">
        <v>423</v>
      </c>
      <c r="D98" s="177" t="s">
        <v>1736</v>
      </c>
      <c r="E98" s="177" t="s">
        <v>2699</v>
      </c>
      <c r="F98" s="174" t="s">
        <v>1576</v>
      </c>
      <c r="G98" s="177">
        <v>2003</v>
      </c>
      <c r="H98" s="161">
        <v>30.2140928</v>
      </c>
      <c r="I98" s="161">
        <v>-92.374576099999999</v>
      </c>
      <c r="J98" s="177" t="s">
        <v>49</v>
      </c>
      <c r="K98" s="174" t="s">
        <v>1577</v>
      </c>
      <c r="L98" s="177" t="s">
        <v>3564</v>
      </c>
      <c r="M98" s="183" t="s">
        <v>3565</v>
      </c>
      <c r="N98" s="177" t="s">
        <v>25</v>
      </c>
      <c r="O98" s="174" t="s">
        <v>1577</v>
      </c>
      <c r="P98" s="178"/>
      <c r="Q98" s="178"/>
      <c r="R98" s="178"/>
      <c r="S98" s="177" t="s">
        <v>3372</v>
      </c>
      <c r="T98" s="177"/>
      <c r="U98" s="177"/>
      <c r="V98" s="178"/>
      <c r="W98" s="178"/>
      <c r="X98" s="178"/>
    </row>
    <row r="99" spans="1:24">
      <c r="A99" s="173">
        <v>98</v>
      </c>
      <c r="B99" s="177" t="s">
        <v>422</v>
      </c>
      <c r="C99" s="175" t="s">
        <v>423</v>
      </c>
      <c r="D99" s="177" t="s">
        <v>1736</v>
      </c>
      <c r="E99" s="177" t="s">
        <v>2699</v>
      </c>
      <c r="F99" s="174" t="s">
        <v>1576</v>
      </c>
      <c r="G99" s="177">
        <v>2003</v>
      </c>
      <c r="H99" s="161">
        <v>30.2140928</v>
      </c>
      <c r="I99" s="161">
        <v>-92.374576099999999</v>
      </c>
      <c r="J99" s="177" t="s">
        <v>49</v>
      </c>
      <c r="K99" s="174" t="s">
        <v>1577</v>
      </c>
      <c r="L99" s="177" t="s">
        <v>3566</v>
      </c>
      <c r="M99" s="183" t="s">
        <v>3567</v>
      </c>
      <c r="N99" s="177" t="s">
        <v>25</v>
      </c>
      <c r="O99" s="174" t="s">
        <v>1577</v>
      </c>
      <c r="P99" s="178"/>
      <c r="Q99" s="178"/>
      <c r="R99" s="178"/>
      <c r="S99" s="177" t="s">
        <v>3372</v>
      </c>
      <c r="T99" s="177"/>
      <c r="U99" s="177"/>
      <c r="V99" s="178"/>
      <c r="W99" s="178"/>
      <c r="X99" s="178"/>
    </row>
    <row r="100" spans="1:24">
      <c r="A100" s="173">
        <v>99</v>
      </c>
      <c r="B100" s="177" t="s">
        <v>422</v>
      </c>
      <c r="C100" s="175" t="s">
        <v>423</v>
      </c>
      <c r="D100" s="177" t="s">
        <v>1736</v>
      </c>
      <c r="E100" s="177" t="s">
        <v>2699</v>
      </c>
      <c r="F100" s="174" t="s">
        <v>1576</v>
      </c>
      <c r="G100" s="177">
        <v>2003</v>
      </c>
      <c r="H100" s="161">
        <v>30.2140928</v>
      </c>
      <c r="I100" s="161">
        <v>-92.374576099999999</v>
      </c>
      <c r="J100" s="177" t="s">
        <v>49</v>
      </c>
      <c r="K100" s="174" t="s">
        <v>1577</v>
      </c>
      <c r="L100" s="177" t="s">
        <v>3568</v>
      </c>
      <c r="M100" s="183" t="s">
        <v>3569</v>
      </c>
      <c r="N100" s="177" t="s">
        <v>25</v>
      </c>
      <c r="O100" s="174" t="s">
        <v>1577</v>
      </c>
      <c r="P100" s="178"/>
      <c r="Q100" s="178"/>
      <c r="R100" s="178"/>
      <c r="S100" s="177" t="s">
        <v>3372</v>
      </c>
      <c r="T100" s="177"/>
      <c r="U100" s="177"/>
      <c r="V100" s="178"/>
      <c r="W100" s="178"/>
      <c r="X100" s="178"/>
    </row>
    <row r="101" spans="1:24">
      <c r="A101" s="173">
        <v>100</v>
      </c>
      <c r="B101" s="177" t="s">
        <v>422</v>
      </c>
      <c r="C101" s="175" t="s">
        <v>423</v>
      </c>
      <c r="D101" s="177" t="s">
        <v>1736</v>
      </c>
      <c r="E101" s="177" t="s">
        <v>2699</v>
      </c>
      <c r="F101" s="174" t="s">
        <v>1576</v>
      </c>
      <c r="G101" s="177">
        <v>2003</v>
      </c>
      <c r="H101" s="161">
        <v>30.2140928</v>
      </c>
      <c r="I101" s="161">
        <v>-92.374576099999999</v>
      </c>
      <c r="J101" s="177" t="s">
        <v>49</v>
      </c>
      <c r="K101" s="174" t="s">
        <v>1577</v>
      </c>
      <c r="L101" s="177" t="s">
        <v>3570</v>
      </c>
      <c r="M101" s="183" t="s">
        <v>3571</v>
      </c>
      <c r="N101" s="177" t="s">
        <v>25</v>
      </c>
      <c r="O101" s="174" t="s">
        <v>1577</v>
      </c>
      <c r="P101" s="178"/>
      <c r="Q101" s="178"/>
      <c r="R101" s="178"/>
      <c r="S101" s="177" t="s">
        <v>3372</v>
      </c>
      <c r="T101" s="177"/>
      <c r="U101" s="177"/>
      <c r="V101" s="178"/>
      <c r="W101" s="178"/>
      <c r="X101" s="178"/>
    </row>
    <row r="102" spans="1:24">
      <c r="A102" s="173">
        <v>101</v>
      </c>
      <c r="B102" s="177" t="s">
        <v>422</v>
      </c>
      <c r="C102" s="175" t="s">
        <v>423</v>
      </c>
      <c r="D102" s="177" t="s">
        <v>1736</v>
      </c>
      <c r="E102" s="177" t="s">
        <v>2699</v>
      </c>
      <c r="F102" s="174" t="s">
        <v>1576</v>
      </c>
      <c r="G102" s="177">
        <v>2003</v>
      </c>
      <c r="H102" s="161">
        <v>30.2140928</v>
      </c>
      <c r="I102" s="161">
        <v>-92.374576099999999</v>
      </c>
      <c r="J102" s="177" t="s">
        <v>49</v>
      </c>
      <c r="K102" s="174" t="s">
        <v>1577</v>
      </c>
      <c r="L102" s="177" t="s">
        <v>3572</v>
      </c>
      <c r="M102" s="183" t="s">
        <v>3573</v>
      </c>
      <c r="N102" s="177" t="s">
        <v>25</v>
      </c>
      <c r="O102" s="174" t="s">
        <v>1577</v>
      </c>
      <c r="P102" s="178"/>
      <c r="Q102" s="178"/>
      <c r="R102" s="178"/>
      <c r="S102" s="177" t="s">
        <v>3372</v>
      </c>
      <c r="T102" s="177"/>
      <c r="U102" s="177"/>
      <c r="V102" s="178"/>
      <c r="W102" s="178"/>
      <c r="X102" s="178"/>
    </row>
    <row r="103" spans="1:24">
      <c r="A103" s="173">
        <v>102</v>
      </c>
      <c r="B103" s="177" t="s">
        <v>422</v>
      </c>
      <c r="C103" s="175" t="s">
        <v>423</v>
      </c>
      <c r="D103" s="177" t="s">
        <v>1736</v>
      </c>
      <c r="E103" s="177" t="s">
        <v>2699</v>
      </c>
      <c r="F103" s="174" t="s">
        <v>1576</v>
      </c>
      <c r="G103" s="177">
        <v>2003</v>
      </c>
      <c r="H103" s="161">
        <v>30.2140928</v>
      </c>
      <c r="I103" s="161">
        <v>-92.374576099999999</v>
      </c>
      <c r="J103" s="177" t="s">
        <v>49</v>
      </c>
      <c r="K103" s="174" t="s">
        <v>1577</v>
      </c>
      <c r="L103" s="177" t="s">
        <v>3574</v>
      </c>
      <c r="M103" s="183" t="s">
        <v>3575</v>
      </c>
      <c r="N103" s="177" t="s">
        <v>25</v>
      </c>
      <c r="O103" s="174" t="s">
        <v>1577</v>
      </c>
      <c r="P103" s="178"/>
      <c r="Q103" s="178"/>
      <c r="R103" s="178"/>
      <c r="S103" s="177" t="s">
        <v>3372</v>
      </c>
      <c r="T103" s="177"/>
      <c r="U103" s="177"/>
      <c r="V103" s="178"/>
      <c r="W103" s="178"/>
      <c r="X103" s="178"/>
    </row>
    <row r="104" spans="1:24">
      <c r="A104" s="173">
        <v>103</v>
      </c>
      <c r="B104" s="177" t="s">
        <v>422</v>
      </c>
      <c r="C104" s="175" t="s">
        <v>423</v>
      </c>
      <c r="D104" s="177" t="s">
        <v>1736</v>
      </c>
      <c r="E104" s="177" t="s">
        <v>2699</v>
      </c>
      <c r="F104" s="174" t="s">
        <v>1576</v>
      </c>
      <c r="G104" s="177">
        <v>2003</v>
      </c>
      <c r="H104" s="161">
        <v>30.2140928</v>
      </c>
      <c r="I104" s="161">
        <v>-92.374576099999999</v>
      </c>
      <c r="J104" s="177" t="s">
        <v>49</v>
      </c>
      <c r="K104" s="174" t="s">
        <v>1577</v>
      </c>
      <c r="L104" s="177" t="s">
        <v>3576</v>
      </c>
      <c r="M104" s="183" t="s">
        <v>3577</v>
      </c>
      <c r="N104" s="177" t="s">
        <v>25</v>
      </c>
      <c r="O104" s="174" t="s">
        <v>1577</v>
      </c>
      <c r="P104" s="178"/>
      <c r="Q104" s="178"/>
      <c r="R104" s="178"/>
      <c r="S104" s="177" t="s">
        <v>3372</v>
      </c>
      <c r="T104" s="177"/>
      <c r="U104" s="177"/>
      <c r="V104" s="178"/>
      <c r="W104" s="178"/>
      <c r="X104" s="178"/>
    </row>
    <row r="105" spans="1:24">
      <c r="A105" s="173">
        <v>104</v>
      </c>
      <c r="B105" s="177" t="s">
        <v>422</v>
      </c>
      <c r="C105" s="175" t="s">
        <v>423</v>
      </c>
      <c r="D105" s="177" t="s">
        <v>1736</v>
      </c>
      <c r="E105" s="177" t="s">
        <v>2699</v>
      </c>
      <c r="F105" s="174" t="s">
        <v>1576</v>
      </c>
      <c r="G105" s="177">
        <v>2003</v>
      </c>
      <c r="H105" s="161">
        <v>30.2140928</v>
      </c>
      <c r="I105" s="161">
        <v>-92.374576099999999</v>
      </c>
      <c r="J105" s="177" t="s">
        <v>49</v>
      </c>
      <c r="K105" s="174" t="s">
        <v>1577</v>
      </c>
      <c r="L105" s="177" t="s">
        <v>3578</v>
      </c>
      <c r="M105" s="183" t="s">
        <v>3579</v>
      </c>
      <c r="N105" s="177" t="s">
        <v>25</v>
      </c>
      <c r="O105" s="174" t="s">
        <v>1577</v>
      </c>
      <c r="P105" s="178"/>
      <c r="Q105" s="178"/>
      <c r="R105" s="178"/>
      <c r="S105" s="177" t="s">
        <v>3372</v>
      </c>
      <c r="T105" s="177"/>
      <c r="U105" s="177"/>
      <c r="V105" s="178"/>
      <c r="W105" s="178"/>
      <c r="X105" s="178"/>
    </row>
    <row r="106" spans="1:24">
      <c r="A106" s="173">
        <v>105</v>
      </c>
      <c r="B106" s="177" t="s">
        <v>422</v>
      </c>
      <c r="C106" s="175" t="s">
        <v>423</v>
      </c>
      <c r="D106" s="177" t="s">
        <v>1736</v>
      </c>
      <c r="E106" s="177" t="s">
        <v>2699</v>
      </c>
      <c r="F106" s="174" t="s">
        <v>1576</v>
      </c>
      <c r="G106" s="177">
        <v>2003</v>
      </c>
      <c r="H106" s="161">
        <v>30.2140928</v>
      </c>
      <c r="I106" s="161">
        <v>-92.374576099999999</v>
      </c>
      <c r="J106" s="177" t="s">
        <v>49</v>
      </c>
      <c r="K106" s="174" t="s">
        <v>1577</v>
      </c>
      <c r="L106" s="177" t="s">
        <v>3580</v>
      </c>
      <c r="M106" s="183" t="s">
        <v>3581</v>
      </c>
      <c r="N106" s="177" t="s">
        <v>25</v>
      </c>
      <c r="O106" s="174" t="s">
        <v>1577</v>
      </c>
      <c r="P106" s="178"/>
      <c r="Q106" s="178"/>
      <c r="R106" s="178"/>
      <c r="S106" s="177" t="s">
        <v>3372</v>
      </c>
      <c r="T106" s="177"/>
      <c r="U106" s="177"/>
      <c r="V106" s="178"/>
      <c r="W106" s="178"/>
      <c r="X106" s="178"/>
    </row>
    <row r="107" spans="1:24">
      <c r="A107" s="173">
        <v>106</v>
      </c>
      <c r="B107" s="177" t="s">
        <v>422</v>
      </c>
      <c r="C107" s="175" t="s">
        <v>423</v>
      </c>
      <c r="D107" s="177" t="s">
        <v>1736</v>
      </c>
      <c r="E107" s="177" t="s">
        <v>2699</v>
      </c>
      <c r="F107" s="174" t="s">
        <v>1576</v>
      </c>
      <c r="G107" s="177">
        <v>2003</v>
      </c>
      <c r="H107" s="161">
        <v>30.2140928</v>
      </c>
      <c r="I107" s="161">
        <v>-92.374576099999999</v>
      </c>
      <c r="J107" s="177" t="s">
        <v>49</v>
      </c>
      <c r="K107" s="174" t="s">
        <v>1577</v>
      </c>
      <c r="L107" s="177" t="s">
        <v>3582</v>
      </c>
      <c r="M107" s="183" t="s">
        <v>3583</v>
      </c>
      <c r="N107" s="177" t="s">
        <v>25</v>
      </c>
      <c r="O107" s="174" t="s">
        <v>1577</v>
      </c>
      <c r="P107" s="178"/>
      <c r="Q107" s="178"/>
      <c r="R107" s="178"/>
      <c r="S107" s="177" t="s">
        <v>3372</v>
      </c>
      <c r="T107" s="177"/>
      <c r="U107" s="177"/>
      <c r="V107" s="178"/>
      <c r="W107" s="178"/>
      <c r="X107" s="178"/>
    </row>
    <row r="108" spans="1:24">
      <c r="A108" s="173">
        <v>107</v>
      </c>
      <c r="B108" s="177" t="s">
        <v>422</v>
      </c>
      <c r="C108" s="175" t="s">
        <v>423</v>
      </c>
      <c r="D108" s="177" t="s">
        <v>1736</v>
      </c>
      <c r="E108" s="177" t="s">
        <v>2699</v>
      </c>
      <c r="F108" s="174" t="s">
        <v>1576</v>
      </c>
      <c r="G108" s="177">
        <v>2003</v>
      </c>
      <c r="H108" s="161">
        <v>30.2140928</v>
      </c>
      <c r="I108" s="161">
        <v>-92.374576099999999</v>
      </c>
      <c r="J108" s="177" t="s">
        <v>49</v>
      </c>
      <c r="K108" s="174" t="s">
        <v>1577</v>
      </c>
      <c r="L108" s="177" t="s">
        <v>3584</v>
      </c>
      <c r="M108" s="183" t="s">
        <v>3585</v>
      </c>
      <c r="N108" s="177" t="s">
        <v>25</v>
      </c>
      <c r="O108" s="174" t="s">
        <v>1577</v>
      </c>
      <c r="P108" s="178"/>
      <c r="Q108" s="178"/>
      <c r="R108" s="178"/>
      <c r="S108" s="177" t="s">
        <v>3372</v>
      </c>
      <c r="T108" s="177"/>
      <c r="U108" s="177"/>
      <c r="V108" s="178"/>
      <c r="W108" s="178"/>
      <c r="X108" s="178"/>
    </row>
    <row r="109" spans="1:24">
      <c r="A109" s="173">
        <v>108</v>
      </c>
      <c r="B109" s="177" t="s">
        <v>422</v>
      </c>
      <c r="C109" s="175" t="s">
        <v>423</v>
      </c>
      <c r="D109" s="177" t="s">
        <v>1736</v>
      </c>
      <c r="E109" s="177" t="s">
        <v>2699</v>
      </c>
      <c r="F109" s="174" t="s">
        <v>1576</v>
      </c>
      <c r="G109" s="177">
        <v>2003</v>
      </c>
      <c r="H109" s="161">
        <v>30.2140928</v>
      </c>
      <c r="I109" s="161">
        <v>-92.374576099999999</v>
      </c>
      <c r="J109" s="177" t="s">
        <v>49</v>
      </c>
      <c r="K109" s="174" t="s">
        <v>1577</v>
      </c>
      <c r="L109" s="177" t="s">
        <v>3586</v>
      </c>
      <c r="M109" s="183" t="s">
        <v>3587</v>
      </c>
      <c r="N109" s="177" t="s">
        <v>25</v>
      </c>
      <c r="O109" s="174" t="s">
        <v>1577</v>
      </c>
      <c r="P109" s="178"/>
      <c r="Q109" s="178"/>
      <c r="R109" s="178"/>
      <c r="S109" s="177" t="s">
        <v>3372</v>
      </c>
      <c r="T109" s="177"/>
      <c r="U109" s="177"/>
      <c r="V109" s="178"/>
      <c r="W109" s="178"/>
      <c r="X109" s="178"/>
    </row>
    <row r="110" spans="1:24">
      <c r="A110" s="173">
        <v>109</v>
      </c>
      <c r="B110" s="177" t="s">
        <v>422</v>
      </c>
      <c r="C110" s="175" t="s">
        <v>423</v>
      </c>
      <c r="D110" s="177" t="s">
        <v>1736</v>
      </c>
      <c r="E110" s="177" t="s">
        <v>2699</v>
      </c>
      <c r="F110" s="174" t="s">
        <v>1576</v>
      </c>
      <c r="G110" s="177">
        <v>2003</v>
      </c>
      <c r="H110" s="161">
        <v>30.2140928</v>
      </c>
      <c r="I110" s="161">
        <v>-92.374576099999999</v>
      </c>
      <c r="J110" s="177" t="s">
        <v>49</v>
      </c>
      <c r="K110" s="174" t="s">
        <v>1577</v>
      </c>
      <c r="L110" s="177" t="s">
        <v>3588</v>
      </c>
      <c r="M110" s="183" t="s">
        <v>3589</v>
      </c>
      <c r="N110" s="177" t="s">
        <v>25</v>
      </c>
      <c r="O110" s="174" t="s">
        <v>1577</v>
      </c>
      <c r="P110" s="178"/>
      <c r="Q110" s="178"/>
      <c r="R110" s="178"/>
      <c r="S110" s="177" t="s">
        <v>3372</v>
      </c>
      <c r="T110" s="177"/>
      <c r="U110" s="177"/>
      <c r="V110" s="178"/>
      <c r="W110" s="178"/>
      <c r="X110" s="178"/>
    </row>
    <row r="111" spans="1:24">
      <c r="A111" s="173">
        <v>110</v>
      </c>
      <c r="B111" s="177" t="s">
        <v>422</v>
      </c>
      <c r="C111" s="175" t="s">
        <v>423</v>
      </c>
      <c r="D111" s="177" t="s">
        <v>1736</v>
      </c>
      <c r="E111" s="177" t="s">
        <v>2699</v>
      </c>
      <c r="F111" s="174" t="s">
        <v>1576</v>
      </c>
      <c r="G111" s="177">
        <v>2003</v>
      </c>
      <c r="H111" s="161">
        <v>30.2140928</v>
      </c>
      <c r="I111" s="161">
        <v>-92.374576099999999</v>
      </c>
      <c r="J111" s="177" t="s">
        <v>49</v>
      </c>
      <c r="K111" s="174" t="s">
        <v>1577</v>
      </c>
      <c r="L111" s="177" t="s">
        <v>3590</v>
      </c>
      <c r="M111" s="183" t="s">
        <v>3591</v>
      </c>
      <c r="N111" s="177" t="s">
        <v>25</v>
      </c>
      <c r="O111" s="174" t="s">
        <v>1577</v>
      </c>
      <c r="P111" s="178"/>
      <c r="Q111" s="178"/>
      <c r="R111" s="178"/>
      <c r="S111" s="177" t="s">
        <v>3372</v>
      </c>
      <c r="T111" s="177"/>
      <c r="U111" s="177"/>
      <c r="V111" s="178"/>
      <c r="W111" s="178"/>
      <c r="X111" s="178"/>
    </row>
    <row r="112" spans="1:24">
      <c r="A112" s="173">
        <v>111</v>
      </c>
      <c r="B112" s="177" t="s">
        <v>422</v>
      </c>
      <c r="C112" s="175" t="s">
        <v>423</v>
      </c>
      <c r="D112" s="177" t="s">
        <v>1736</v>
      </c>
      <c r="E112" s="177" t="s">
        <v>2699</v>
      </c>
      <c r="F112" s="174" t="s">
        <v>1576</v>
      </c>
      <c r="G112" s="177">
        <v>2003</v>
      </c>
      <c r="H112" s="161">
        <v>30.2140928</v>
      </c>
      <c r="I112" s="161">
        <v>-92.374576099999999</v>
      </c>
      <c r="J112" s="177" t="s">
        <v>49</v>
      </c>
      <c r="K112" s="174" t="s">
        <v>1577</v>
      </c>
      <c r="L112" s="177" t="s">
        <v>3592</v>
      </c>
      <c r="M112" s="183" t="s">
        <v>3593</v>
      </c>
      <c r="N112" s="177" t="s">
        <v>25</v>
      </c>
      <c r="O112" s="174" t="s">
        <v>1577</v>
      </c>
      <c r="P112" s="178"/>
      <c r="Q112" s="178"/>
      <c r="R112" s="178"/>
      <c r="S112" s="177" t="s">
        <v>3372</v>
      </c>
      <c r="T112" s="177"/>
      <c r="U112" s="177"/>
      <c r="V112" s="178"/>
      <c r="W112" s="178"/>
      <c r="X112" s="178"/>
    </row>
    <row r="113" spans="1:24">
      <c r="A113" s="173">
        <v>112</v>
      </c>
      <c r="B113" s="177" t="s">
        <v>422</v>
      </c>
      <c r="C113" s="175" t="s">
        <v>423</v>
      </c>
      <c r="D113" s="177" t="s">
        <v>1736</v>
      </c>
      <c r="E113" s="177" t="s">
        <v>2699</v>
      </c>
      <c r="F113" s="174" t="s">
        <v>1576</v>
      </c>
      <c r="G113" s="177">
        <v>2003</v>
      </c>
      <c r="H113" s="161">
        <v>30.2140928</v>
      </c>
      <c r="I113" s="161">
        <v>-92.374576099999999</v>
      </c>
      <c r="J113" s="177" t="s">
        <v>49</v>
      </c>
      <c r="K113" s="174" t="s">
        <v>1577</v>
      </c>
      <c r="L113" s="177" t="s">
        <v>3594</v>
      </c>
      <c r="M113" s="183" t="s">
        <v>3595</v>
      </c>
      <c r="N113" s="177" t="s">
        <v>25</v>
      </c>
      <c r="O113" s="174" t="s">
        <v>1577</v>
      </c>
      <c r="P113" s="178"/>
      <c r="Q113" s="178"/>
      <c r="R113" s="178"/>
      <c r="S113" s="177" t="s">
        <v>3372</v>
      </c>
      <c r="T113" s="177"/>
      <c r="U113" s="177"/>
      <c r="V113" s="178"/>
      <c r="W113" s="178"/>
      <c r="X113" s="178"/>
    </row>
    <row r="114" spans="1:24">
      <c r="A114" s="173">
        <v>113</v>
      </c>
      <c r="B114" s="177" t="s">
        <v>422</v>
      </c>
      <c r="C114" s="175" t="s">
        <v>423</v>
      </c>
      <c r="D114" s="177" t="s">
        <v>1736</v>
      </c>
      <c r="E114" s="177" t="s">
        <v>2699</v>
      </c>
      <c r="F114" s="174" t="s">
        <v>1576</v>
      </c>
      <c r="G114" s="177">
        <v>2003</v>
      </c>
      <c r="H114" s="161">
        <v>30.2140928</v>
      </c>
      <c r="I114" s="161">
        <v>-92.374576099999999</v>
      </c>
      <c r="J114" s="177" t="s">
        <v>49</v>
      </c>
      <c r="K114" s="174" t="s">
        <v>1577</v>
      </c>
      <c r="L114" s="177" t="s">
        <v>3596</v>
      </c>
      <c r="M114" s="183" t="s">
        <v>3597</v>
      </c>
      <c r="N114" s="177" t="s">
        <v>25</v>
      </c>
      <c r="O114" s="174" t="s">
        <v>1577</v>
      </c>
      <c r="P114" s="178"/>
      <c r="Q114" s="178"/>
      <c r="R114" s="178"/>
      <c r="S114" s="177" t="s">
        <v>3372</v>
      </c>
      <c r="T114" s="177"/>
      <c r="U114" s="177"/>
      <c r="V114" s="178"/>
      <c r="W114" s="178"/>
      <c r="X114" s="178"/>
    </row>
    <row r="115" spans="1:24">
      <c r="A115" s="173">
        <v>114</v>
      </c>
      <c r="B115" s="177" t="s">
        <v>422</v>
      </c>
      <c r="C115" s="175" t="s">
        <v>423</v>
      </c>
      <c r="D115" s="177" t="s">
        <v>1736</v>
      </c>
      <c r="E115" s="177" t="s">
        <v>2699</v>
      </c>
      <c r="F115" s="174" t="s">
        <v>1576</v>
      </c>
      <c r="G115" s="177">
        <v>2003</v>
      </c>
      <c r="H115" s="161">
        <v>30.2140928</v>
      </c>
      <c r="I115" s="161">
        <v>-92.374576099999999</v>
      </c>
      <c r="J115" s="177" t="s">
        <v>49</v>
      </c>
      <c r="K115" s="174" t="s">
        <v>1577</v>
      </c>
      <c r="L115" s="177" t="s">
        <v>3598</v>
      </c>
      <c r="M115" s="183" t="s">
        <v>3599</v>
      </c>
      <c r="N115" s="177" t="s">
        <v>25</v>
      </c>
      <c r="O115" s="174" t="s">
        <v>1577</v>
      </c>
      <c r="P115" s="178"/>
      <c r="Q115" s="178"/>
      <c r="R115" s="178"/>
      <c r="S115" s="177" t="s">
        <v>3372</v>
      </c>
      <c r="T115" s="177"/>
      <c r="U115" s="177"/>
      <c r="V115" s="178"/>
      <c r="W115" s="178"/>
      <c r="X115" s="178"/>
    </row>
    <row r="116" spans="1:24">
      <c r="A116" s="173">
        <v>115</v>
      </c>
      <c r="B116" s="177" t="s">
        <v>422</v>
      </c>
      <c r="C116" s="175" t="s">
        <v>423</v>
      </c>
      <c r="D116" s="177" t="s">
        <v>1736</v>
      </c>
      <c r="E116" s="177" t="s">
        <v>2699</v>
      </c>
      <c r="F116" s="174" t="s">
        <v>1576</v>
      </c>
      <c r="G116" s="177">
        <v>2003</v>
      </c>
      <c r="H116" s="161">
        <v>30.2140928</v>
      </c>
      <c r="I116" s="161">
        <v>-92.374576099999999</v>
      </c>
      <c r="J116" s="177" t="s">
        <v>49</v>
      </c>
      <c r="K116" s="174" t="s">
        <v>1577</v>
      </c>
      <c r="L116" s="177" t="s">
        <v>3600</v>
      </c>
      <c r="M116" s="183" t="s">
        <v>3601</v>
      </c>
      <c r="N116" s="177" t="s">
        <v>25</v>
      </c>
      <c r="O116" s="174" t="s">
        <v>1577</v>
      </c>
      <c r="P116" s="178"/>
      <c r="Q116" s="178"/>
      <c r="R116" s="178"/>
      <c r="S116" s="177" t="s">
        <v>3372</v>
      </c>
      <c r="T116" s="177"/>
      <c r="U116" s="177"/>
      <c r="V116" s="178"/>
      <c r="W116" s="178"/>
      <c r="X116" s="178"/>
    </row>
    <row r="117" spans="1:24">
      <c r="A117" s="173">
        <v>116</v>
      </c>
      <c r="B117" s="177" t="s">
        <v>422</v>
      </c>
      <c r="C117" s="175" t="s">
        <v>423</v>
      </c>
      <c r="D117" s="177" t="s">
        <v>1736</v>
      </c>
      <c r="E117" s="177" t="s">
        <v>2699</v>
      </c>
      <c r="F117" s="174" t="s">
        <v>1576</v>
      </c>
      <c r="G117" s="177">
        <v>2003</v>
      </c>
      <c r="H117" s="161">
        <v>30.2140928</v>
      </c>
      <c r="I117" s="161">
        <v>-92.374576099999999</v>
      </c>
      <c r="J117" s="177" t="s">
        <v>49</v>
      </c>
      <c r="K117" s="174" t="s">
        <v>1577</v>
      </c>
      <c r="L117" s="177" t="s">
        <v>3602</v>
      </c>
      <c r="M117" s="183" t="s">
        <v>3603</v>
      </c>
      <c r="N117" s="177" t="s">
        <v>25</v>
      </c>
      <c r="O117" s="174" t="s">
        <v>1577</v>
      </c>
      <c r="P117" s="178"/>
      <c r="Q117" s="178"/>
      <c r="R117" s="178"/>
      <c r="S117" s="177" t="s">
        <v>3372</v>
      </c>
      <c r="T117" s="177"/>
      <c r="U117" s="177"/>
      <c r="V117" s="178"/>
      <c r="W117" s="178"/>
      <c r="X117" s="178"/>
    </row>
    <row r="118" spans="1:24">
      <c r="A118" s="173">
        <v>117</v>
      </c>
      <c r="B118" s="177" t="s">
        <v>422</v>
      </c>
      <c r="C118" s="175" t="s">
        <v>423</v>
      </c>
      <c r="D118" s="177" t="s">
        <v>1736</v>
      </c>
      <c r="E118" s="177" t="s">
        <v>2699</v>
      </c>
      <c r="F118" s="174" t="s">
        <v>1576</v>
      </c>
      <c r="G118" s="177">
        <v>2003</v>
      </c>
      <c r="H118" s="161">
        <v>30.2140928</v>
      </c>
      <c r="I118" s="161">
        <v>-92.374576099999999</v>
      </c>
      <c r="J118" s="177" t="s">
        <v>49</v>
      </c>
      <c r="K118" s="174" t="s">
        <v>1577</v>
      </c>
      <c r="L118" s="177" t="s">
        <v>3604</v>
      </c>
      <c r="M118" s="183" t="s">
        <v>3605</v>
      </c>
      <c r="N118" s="177" t="s">
        <v>25</v>
      </c>
      <c r="O118" s="174" t="s">
        <v>1577</v>
      </c>
      <c r="P118" s="178"/>
      <c r="Q118" s="178"/>
      <c r="R118" s="178"/>
      <c r="S118" s="177" t="s">
        <v>3372</v>
      </c>
      <c r="T118" s="177"/>
      <c r="U118" s="177"/>
      <c r="V118" s="178"/>
      <c r="W118" s="178"/>
      <c r="X118" s="178"/>
    </row>
    <row r="119" spans="1:24">
      <c r="A119" s="173">
        <v>118</v>
      </c>
      <c r="B119" s="177" t="s">
        <v>422</v>
      </c>
      <c r="C119" s="175" t="s">
        <v>423</v>
      </c>
      <c r="D119" s="177" t="s">
        <v>1736</v>
      </c>
      <c r="E119" s="177" t="s">
        <v>2699</v>
      </c>
      <c r="F119" s="174" t="s">
        <v>1576</v>
      </c>
      <c r="G119" s="177">
        <v>2003</v>
      </c>
      <c r="H119" s="161">
        <v>30.2140928</v>
      </c>
      <c r="I119" s="161">
        <v>-92.374576099999999</v>
      </c>
      <c r="J119" s="177" t="s">
        <v>49</v>
      </c>
      <c r="K119" s="174" t="s">
        <v>1577</v>
      </c>
      <c r="L119" s="177" t="s">
        <v>3606</v>
      </c>
      <c r="M119" s="183" t="s">
        <v>3607</v>
      </c>
      <c r="N119" s="177" t="s">
        <v>25</v>
      </c>
      <c r="O119" s="174" t="s">
        <v>1577</v>
      </c>
      <c r="P119" s="178"/>
      <c r="Q119" s="178"/>
      <c r="R119" s="178"/>
      <c r="S119" s="177" t="s">
        <v>3372</v>
      </c>
      <c r="T119" s="177"/>
      <c r="U119" s="177"/>
      <c r="V119" s="178"/>
      <c r="W119" s="178"/>
      <c r="X119" s="178"/>
    </row>
    <row r="120" spans="1:24">
      <c r="A120" s="173">
        <v>119</v>
      </c>
      <c r="B120" s="177" t="s">
        <v>422</v>
      </c>
      <c r="C120" s="175" t="s">
        <v>423</v>
      </c>
      <c r="D120" s="177" t="s">
        <v>1736</v>
      </c>
      <c r="E120" s="177" t="s">
        <v>2699</v>
      </c>
      <c r="F120" s="174" t="s">
        <v>1576</v>
      </c>
      <c r="G120" s="177">
        <v>2003</v>
      </c>
      <c r="H120" s="161">
        <v>30.2140928</v>
      </c>
      <c r="I120" s="161">
        <v>-92.374576099999999</v>
      </c>
      <c r="J120" s="177" t="s">
        <v>49</v>
      </c>
      <c r="K120" s="174" t="s">
        <v>1577</v>
      </c>
      <c r="L120" s="177" t="s">
        <v>3608</v>
      </c>
      <c r="M120" s="183" t="s">
        <v>3609</v>
      </c>
      <c r="N120" s="177" t="s">
        <v>25</v>
      </c>
      <c r="O120" s="174" t="s">
        <v>1577</v>
      </c>
      <c r="P120" s="178"/>
      <c r="Q120" s="178"/>
      <c r="R120" s="178"/>
      <c r="S120" s="177" t="s">
        <v>3372</v>
      </c>
      <c r="T120" s="177"/>
      <c r="U120" s="177"/>
      <c r="V120" s="178"/>
      <c r="W120" s="178"/>
      <c r="X120" s="178"/>
    </row>
    <row r="121" spans="1:24">
      <c r="A121" s="173">
        <v>120</v>
      </c>
      <c r="B121" s="177" t="s">
        <v>422</v>
      </c>
      <c r="C121" s="175" t="s">
        <v>423</v>
      </c>
      <c r="D121" s="177" t="s">
        <v>1736</v>
      </c>
      <c r="E121" s="177" t="s">
        <v>2699</v>
      </c>
      <c r="F121" s="174" t="s">
        <v>1576</v>
      </c>
      <c r="G121" s="177">
        <v>2003</v>
      </c>
      <c r="H121" s="161">
        <v>30.2140928</v>
      </c>
      <c r="I121" s="161">
        <v>-92.374576099999999</v>
      </c>
      <c r="J121" s="177" t="s">
        <v>49</v>
      </c>
      <c r="K121" s="174" t="s">
        <v>1577</v>
      </c>
      <c r="L121" s="177" t="s">
        <v>3610</v>
      </c>
      <c r="M121" s="183" t="s">
        <v>3611</v>
      </c>
      <c r="N121" s="177" t="s">
        <v>25</v>
      </c>
      <c r="O121" s="174" t="s">
        <v>1577</v>
      </c>
      <c r="P121" s="178"/>
      <c r="Q121" s="178"/>
      <c r="R121" s="178"/>
      <c r="S121" s="177" t="s">
        <v>3372</v>
      </c>
      <c r="T121" s="177"/>
      <c r="U121" s="177"/>
      <c r="V121" s="178"/>
      <c r="W121" s="178"/>
      <c r="X121" s="178"/>
    </row>
    <row r="122" spans="1:24">
      <c r="A122" s="173">
        <v>121</v>
      </c>
      <c r="B122" s="177" t="s">
        <v>422</v>
      </c>
      <c r="C122" s="175" t="s">
        <v>423</v>
      </c>
      <c r="D122" s="177" t="s">
        <v>1736</v>
      </c>
      <c r="E122" s="177" t="s">
        <v>2699</v>
      </c>
      <c r="F122" s="174" t="s">
        <v>1576</v>
      </c>
      <c r="G122" s="177">
        <v>2003</v>
      </c>
      <c r="H122" s="161">
        <v>30.2140928</v>
      </c>
      <c r="I122" s="161">
        <v>-92.374576099999999</v>
      </c>
      <c r="J122" s="177" t="s">
        <v>49</v>
      </c>
      <c r="K122" s="174" t="s">
        <v>1577</v>
      </c>
      <c r="L122" s="177" t="s">
        <v>3612</v>
      </c>
      <c r="M122" s="183" t="s">
        <v>3613</v>
      </c>
      <c r="N122" s="177" t="s">
        <v>25</v>
      </c>
      <c r="O122" s="174" t="s">
        <v>1577</v>
      </c>
      <c r="P122" s="178"/>
      <c r="Q122" s="178"/>
      <c r="R122" s="178"/>
      <c r="S122" s="177" t="s">
        <v>3372</v>
      </c>
      <c r="T122" s="177"/>
      <c r="U122" s="177"/>
      <c r="V122" s="178"/>
      <c r="W122" s="178"/>
      <c r="X122" s="178"/>
    </row>
    <row r="123" spans="1:24">
      <c r="A123" s="173">
        <v>122</v>
      </c>
      <c r="B123" s="177" t="s">
        <v>422</v>
      </c>
      <c r="C123" s="175" t="s">
        <v>423</v>
      </c>
      <c r="D123" s="177" t="s">
        <v>1736</v>
      </c>
      <c r="E123" s="177" t="s">
        <v>2699</v>
      </c>
      <c r="F123" s="174" t="s">
        <v>1576</v>
      </c>
      <c r="G123" s="177">
        <v>2003</v>
      </c>
      <c r="H123" s="161">
        <v>30.2140928</v>
      </c>
      <c r="I123" s="161">
        <v>-92.374576099999999</v>
      </c>
      <c r="J123" s="177" t="s">
        <v>49</v>
      </c>
      <c r="K123" s="174" t="s">
        <v>1577</v>
      </c>
      <c r="L123" s="177" t="s">
        <v>3614</v>
      </c>
      <c r="M123" s="183" t="s">
        <v>3615</v>
      </c>
      <c r="N123" s="177" t="s">
        <v>25</v>
      </c>
      <c r="O123" s="174" t="s">
        <v>1577</v>
      </c>
      <c r="P123" s="178"/>
      <c r="Q123" s="178"/>
      <c r="R123" s="178"/>
      <c r="S123" s="177" t="s">
        <v>3372</v>
      </c>
      <c r="T123" s="177"/>
      <c r="U123" s="177"/>
      <c r="V123" s="178"/>
      <c r="W123" s="178"/>
      <c r="X123" s="178"/>
    </row>
    <row r="124" spans="1:24">
      <c r="A124" s="173">
        <v>123</v>
      </c>
      <c r="B124" s="177" t="s">
        <v>422</v>
      </c>
      <c r="C124" s="175" t="s">
        <v>423</v>
      </c>
      <c r="D124" s="177" t="s">
        <v>1736</v>
      </c>
      <c r="E124" s="177" t="s">
        <v>2699</v>
      </c>
      <c r="F124" s="174" t="s">
        <v>1576</v>
      </c>
      <c r="G124" s="177">
        <v>2003</v>
      </c>
      <c r="H124" s="161">
        <v>30.2140928</v>
      </c>
      <c r="I124" s="161">
        <v>-92.374576099999999</v>
      </c>
      <c r="J124" s="177" t="s">
        <v>49</v>
      </c>
      <c r="K124" s="174" t="s">
        <v>1577</v>
      </c>
      <c r="L124" s="177" t="s">
        <v>3616</v>
      </c>
      <c r="M124" s="183" t="s">
        <v>3617</v>
      </c>
      <c r="N124" s="177" t="s">
        <v>25</v>
      </c>
      <c r="O124" s="174" t="s">
        <v>1577</v>
      </c>
      <c r="P124" s="178"/>
      <c r="Q124" s="178"/>
      <c r="R124" s="178"/>
      <c r="S124" s="177" t="s">
        <v>3372</v>
      </c>
      <c r="T124" s="177"/>
      <c r="U124" s="177"/>
      <c r="V124" s="178"/>
      <c r="W124" s="178"/>
      <c r="X124" s="178"/>
    </row>
    <row r="125" spans="1:24">
      <c r="A125" s="173">
        <v>124</v>
      </c>
      <c r="B125" s="177" t="s">
        <v>422</v>
      </c>
      <c r="C125" s="175" t="s">
        <v>423</v>
      </c>
      <c r="D125" s="177" t="s">
        <v>1736</v>
      </c>
      <c r="E125" s="177" t="s">
        <v>2699</v>
      </c>
      <c r="F125" s="174" t="s">
        <v>1576</v>
      </c>
      <c r="G125" s="177">
        <v>2003</v>
      </c>
      <c r="H125" s="161">
        <v>30.2140928</v>
      </c>
      <c r="I125" s="161">
        <v>-92.374576099999999</v>
      </c>
      <c r="J125" s="177" t="s">
        <v>49</v>
      </c>
      <c r="K125" s="174" t="s">
        <v>1577</v>
      </c>
      <c r="L125" s="177" t="s">
        <v>3618</v>
      </c>
      <c r="M125" s="183" t="s">
        <v>3619</v>
      </c>
      <c r="N125" s="177" t="s">
        <v>25</v>
      </c>
      <c r="O125" s="174" t="s">
        <v>1577</v>
      </c>
      <c r="P125" s="178"/>
      <c r="Q125" s="178"/>
      <c r="R125" s="178"/>
      <c r="S125" s="177" t="s">
        <v>3372</v>
      </c>
      <c r="T125" s="177"/>
      <c r="U125" s="177"/>
      <c r="V125" s="178"/>
      <c r="W125" s="178"/>
      <c r="X125" s="178"/>
    </row>
    <row r="126" spans="1:24">
      <c r="A126" s="173">
        <v>125</v>
      </c>
      <c r="B126" s="177" t="s">
        <v>422</v>
      </c>
      <c r="C126" s="175" t="s">
        <v>423</v>
      </c>
      <c r="D126" s="177" t="s">
        <v>1736</v>
      </c>
      <c r="E126" s="177" t="s">
        <v>2699</v>
      </c>
      <c r="F126" s="174" t="s">
        <v>1576</v>
      </c>
      <c r="G126" s="177">
        <v>2003</v>
      </c>
      <c r="H126" s="161">
        <v>30.2140928</v>
      </c>
      <c r="I126" s="161">
        <v>-92.374576099999999</v>
      </c>
      <c r="J126" s="177" t="s">
        <v>49</v>
      </c>
      <c r="K126" s="174" t="s">
        <v>1577</v>
      </c>
      <c r="L126" s="177" t="s">
        <v>3620</v>
      </c>
      <c r="M126" s="183" t="s">
        <v>3621</v>
      </c>
      <c r="N126" s="177" t="s">
        <v>25</v>
      </c>
      <c r="O126" s="174" t="s">
        <v>1577</v>
      </c>
      <c r="P126" s="178"/>
      <c r="Q126" s="178"/>
      <c r="R126" s="178"/>
      <c r="S126" s="177" t="s">
        <v>3372</v>
      </c>
      <c r="T126" s="177"/>
      <c r="U126" s="177"/>
      <c r="V126" s="178"/>
      <c r="W126" s="178"/>
      <c r="X126" s="178"/>
    </row>
    <row r="127" spans="1:24">
      <c r="A127" s="173">
        <v>126</v>
      </c>
      <c r="B127" s="177" t="s">
        <v>422</v>
      </c>
      <c r="C127" s="175" t="s">
        <v>423</v>
      </c>
      <c r="D127" s="177" t="s">
        <v>1736</v>
      </c>
      <c r="E127" s="177" t="s">
        <v>2699</v>
      </c>
      <c r="F127" s="174" t="s">
        <v>1576</v>
      </c>
      <c r="G127" s="177">
        <v>2003</v>
      </c>
      <c r="H127" s="161">
        <v>30.2140928</v>
      </c>
      <c r="I127" s="161">
        <v>-92.374576099999999</v>
      </c>
      <c r="J127" s="177" t="s">
        <v>49</v>
      </c>
      <c r="K127" s="174" t="s">
        <v>1577</v>
      </c>
      <c r="L127" s="177" t="s">
        <v>3622</v>
      </c>
      <c r="M127" s="183" t="s">
        <v>3623</v>
      </c>
      <c r="N127" s="177" t="s">
        <v>25</v>
      </c>
      <c r="O127" s="174" t="s">
        <v>1577</v>
      </c>
      <c r="P127" s="178"/>
      <c r="Q127" s="178"/>
      <c r="R127" s="178"/>
      <c r="S127" s="177" t="s">
        <v>3372</v>
      </c>
      <c r="T127" s="177"/>
      <c r="U127" s="177"/>
      <c r="V127" s="178"/>
      <c r="W127" s="178"/>
      <c r="X127" s="178"/>
    </row>
    <row r="128" spans="1:24">
      <c r="A128" s="173">
        <v>127</v>
      </c>
      <c r="B128" s="177" t="s">
        <v>422</v>
      </c>
      <c r="C128" s="175" t="s">
        <v>423</v>
      </c>
      <c r="D128" s="177" t="s">
        <v>1736</v>
      </c>
      <c r="E128" s="177" t="s">
        <v>2699</v>
      </c>
      <c r="F128" s="174" t="s">
        <v>1576</v>
      </c>
      <c r="G128" s="177">
        <v>2003</v>
      </c>
      <c r="H128" s="161">
        <v>30.2140928</v>
      </c>
      <c r="I128" s="161">
        <v>-92.374576099999999</v>
      </c>
      <c r="J128" s="177" t="s">
        <v>49</v>
      </c>
      <c r="K128" s="174" t="s">
        <v>1577</v>
      </c>
      <c r="L128" s="177" t="s">
        <v>3624</v>
      </c>
      <c r="M128" s="183" t="s">
        <v>3625</v>
      </c>
      <c r="N128" s="177" t="s">
        <v>25</v>
      </c>
      <c r="O128" s="174" t="s">
        <v>1577</v>
      </c>
      <c r="P128" s="178"/>
      <c r="Q128" s="178"/>
      <c r="R128" s="178"/>
      <c r="S128" s="177" t="s">
        <v>3372</v>
      </c>
      <c r="T128" s="177"/>
      <c r="U128" s="177"/>
      <c r="V128" s="178"/>
      <c r="W128" s="178"/>
      <c r="X128" s="178"/>
    </row>
    <row r="129" spans="1:24">
      <c r="A129" s="173">
        <v>128</v>
      </c>
      <c r="B129" s="177" t="s">
        <v>422</v>
      </c>
      <c r="C129" s="175" t="s">
        <v>423</v>
      </c>
      <c r="D129" s="177" t="s">
        <v>1736</v>
      </c>
      <c r="E129" s="177" t="s">
        <v>2699</v>
      </c>
      <c r="F129" s="174" t="s">
        <v>1576</v>
      </c>
      <c r="G129" s="177">
        <v>2003</v>
      </c>
      <c r="H129" s="161">
        <v>30.2140928</v>
      </c>
      <c r="I129" s="161">
        <v>-92.374576099999999</v>
      </c>
      <c r="J129" s="177" t="s">
        <v>49</v>
      </c>
      <c r="K129" s="174" t="s">
        <v>1577</v>
      </c>
      <c r="L129" s="177" t="s">
        <v>3626</v>
      </c>
      <c r="M129" s="183" t="s">
        <v>3627</v>
      </c>
      <c r="N129" s="177" t="s">
        <v>25</v>
      </c>
      <c r="O129" s="174" t="s">
        <v>1577</v>
      </c>
      <c r="P129" s="178"/>
      <c r="Q129" s="178"/>
      <c r="R129" s="178"/>
      <c r="S129" s="177" t="s">
        <v>3372</v>
      </c>
      <c r="T129" s="177"/>
      <c r="U129" s="177"/>
      <c r="V129" s="178"/>
      <c r="W129" s="178"/>
      <c r="X129" s="178"/>
    </row>
    <row r="130" spans="1:24">
      <c r="A130" s="173">
        <v>129</v>
      </c>
      <c r="B130" s="177" t="s">
        <v>422</v>
      </c>
      <c r="C130" s="175" t="s">
        <v>423</v>
      </c>
      <c r="D130" s="177" t="s">
        <v>1736</v>
      </c>
      <c r="E130" s="177" t="s">
        <v>2699</v>
      </c>
      <c r="F130" s="174" t="s">
        <v>1576</v>
      </c>
      <c r="G130" s="177">
        <v>2003</v>
      </c>
      <c r="H130" s="161">
        <v>30.2140928</v>
      </c>
      <c r="I130" s="161">
        <v>-92.374576099999999</v>
      </c>
      <c r="J130" s="177" t="s">
        <v>49</v>
      </c>
      <c r="K130" s="174" t="s">
        <v>1577</v>
      </c>
      <c r="L130" s="177" t="s">
        <v>3628</v>
      </c>
      <c r="M130" s="183" t="s">
        <v>3629</v>
      </c>
      <c r="N130" s="177" t="s">
        <v>25</v>
      </c>
      <c r="O130" s="174" t="s">
        <v>1577</v>
      </c>
      <c r="P130" s="178"/>
      <c r="Q130" s="178"/>
      <c r="R130" s="178"/>
      <c r="S130" s="177" t="s">
        <v>3372</v>
      </c>
      <c r="T130" s="177"/>
      <c r="U130" s="177"/>
      <c r="V130" s="178"/>
      <c r="W130" s="178"/>
      <c r="X130" s="178"/>
    </row>
    <row r="131" spans="1:24">
      <c r="A131" s="173">
        <v>130</v>
      </c>
      <c r="B131" s="177" t="s">
        <v>422</v>
      </c>
      <c r="C131" s="175" t="s">
        <v>423</v>
      </c>
      <c r="D131" s="177" t="s">
        <v>1736</v>
      </c>
      <c r="E131" s="177" t="s">
        <v>2699</v>
      </c>
      <c r="F131" s="174" t="s">
        <v>1576</v>
      </c>
      <c r="G131" s="177">
        <v>2003</v>
      </c>
      <c r="H131" s="161">
        <v>30.2140928</v>
      </c>
      <c r="I131" s="161">
        <v>-92.374576099999999</v>
      </c>
      <c r="J131" s="177" t="s">
        <v>49</v>
      </c>
      <c r="K131" s="174" t="s">
        <v>1577</v>
      </c>
      <c r="L131" s="177" t="s">
        <v>3630</v>
      </c>
      <c r="M131" s="183" t="s">
        <v>3631</v>
      </c>
      <c r="N131" s="177" t="s">
        <v>25</v>
      </c>
      <c r="O131" s="174" t="s">
        <v>1577</v>
      </c>
      <c r="P131" s="178"/>
      <c r="Q131" s="178"/>
      <c r="R131" s="178"/>
      <c r="S131" s="177" t="s">
        <v>3372</v>
      </c>
      <c r="T131" s="177"/>
      <c r="U131" s="177"/>
      <c r="V131" s="178"/>
      <c r="W131" s="178"/>
      <c r="X131" s="178"/>
    </row>
    <row r="132" spans="1:24">
      <c r="A132" s="173">
        <v>131</v>
      </c>
      <c r="B132" s="177" t="s">
        <v>422</v>
      </c>
      <c r="C132" s="175" t="s">
        <v>423</v>
      </c>
      <c r="D132" s="177" t="s">
        <v>1736</v>
      </c>
      <c r="E132" s="177" t="s">
        <v>2699</v>
      </c>
      <c r="F132" s="174" t="s">
        <v>1576</v>
      </c>
      <c r="G132" s="177">
        <v>2003</v>
      </c>
      <c r="H132" s="161">
        <v>30.2140928</v>
      </c>
      <c r="I132" s="161">
        <v>-92.374576099999999</v>
      </c>
      <c r="J132" s="177" t="s">
        <v>49</v>
      </c>
      <c r="K132" s="174" t="s">
        <v>1577</v>
      </c>
      <c r="L132" s="177" t="s">
        <v>3632</v>
      </c>
      <c r="M132" s="183" t="s">
        <v>3633</v>
      </c>
      <c r="N132" s="177" t="s">
        <v>25</v>
      </c>
      <c r="O132" s="174" t="s">
        <v>1577</v>
      </c>
      <c r="P132" s="178"/>
      <c r="Q132" s="178"/>
      <c r="R132" s="178"/>
      <c r="S132" s="177" t="s">
        <v>3372</v>
      </c>
      <c r="T132" s="177"/>
      <c r="U132" s="177"/>
      <c r="V132" s="178"/>
      <c r="W132" s="178"/>
      <c r="X132" s="178"/>
    </row>
    <row r="133" spans="1:24">
      <c r="A133" s="173">
        <v>132</v>
      </c>
      <c r="B133" s="177" t="s">
        <v>422</v>
      </c>
      <c r="C133" s="175" t="s">
        <v>423</v>
      </c>
      <c r="D133" s="177" t="s">
        <v>1736</v>
      </c>
      <c r="E133" s="177" t="s">
        <v>2699</v>
      </c>
      <c r="F133" s="174" t="s">
        <v>1576</v>
      </c>
      <c r="G133" s="177">
        <v>2003</v>
      </c>
      <c r="H133" s="161">
        <v>30.2140928</v>
      </c>
      <c r="I133" s="161">
        <v>-92.374576099999999</v>
      </c>
      <c r="J133" s="177" t="s">
        <v>49</v>
      </c>
      <c r="K133" s="174" t="s">
        <v>1577</v>
      </c>
      <c r="L133" s="177" t="s">
        <v>3634</v>
      </c>
      <c r="M133" s="183" t="s">
        <v>3635</v>
      </c>
      <c r="N133" s="177" t="s">
        <v>25</v>
      </c>
      <c r="O133" s="174" t="s">
        <v>1577</v>
      </c>
      <c r="P133" s="178"/>
      <c r="Q133" s="178"/>
      <c r="R133" s="178"/>
      <c r="S133" s="177" t="s">
        <v>3372</v>
      </c>
      <c r="T133" s="177"/>
      <c r="U133" s="177"/>
      <c r="V133" s="178"/>
      <c r="W133" s="178"/>
      <c r="X133" s="178"/>
    </row>
    <row r="134" spans="1:24">
      <c r="A134" s="173">
        <v>133</v>
      </c>
      <c r="B134" s="177" t="s">
        <v>422</v>
      </c>
      <c r="C134" s="175" t="s">
        <v>423</v>
      </c>
      <c r="D134" s="177" t="s">
        <v>1736</v>
      </c>
      <c r="E134" s="177" t="s">
        <v>2699</v>
      </c>
      <c r="F134" s="174" t="s">
        <v>1576</v>
      </c>
      <c r="G134" s="177">
        <v>2003</v>
      </c>
      <c r="H134" s="161">
        <v>30.2140928</v>
      </c>
      <c r="I134" s="161">
        <v>-92.374576099999999</v>
      </c>
      <c r="J134" s="177" t="s">
        <v>49</v>
      </c>
      <c r="K134" s="174" t="s">
        <v>1577</v>
      </c>
      <c r="L134" s="177" t="s">
        <v>3636</v>
      </c>
      <c r="M134" s="183" t="s">
        <v>3637</v>
      </c>
      <c r="N134" s="177" t="s">
        <v>25</v>
      </c>
      <c r="O134" s="174" t="s">
        <v>1577</v>
      </c>
      <c r="P134" s="178"/>
      <c r="Q134" s="178"/>
      <c r="R134" s="178"/>
      <c r="S134" s="177" t="s">
        <v>3372</v>
      </c>
      <c r="T134" s="177"/>
      <c r="U134" s="177"/>
      <c r="V134" s="178"/>
      <c r="W134" s="178"/>
      <c r="X134" s="178"/>
    </row>
    <row r="135" spans="1:24">
      <c r="A135" s="173">
        <v>134</v>
      </c>
      <c r="B135" s="177" t="s">
        <v>422</v>
      </c>
      <c r="C135" s="175" t="s">
        <v>423</v>
      </c>
      <c r="D135" s="177" t="s">
        <v>1736</v>
      </c>
      <c r="E135" s="177" t="s">
        <v>2699</v>
      </c>
      <c r="F135" s="174" t="s">
        <v>1576</v>
      </c>
      <c r="G135" s="177">
        <v>2003</v>
      </c>
      <c r="H135" s="161">
        <v>30.2140928</v>
      </c>
      <c r="I135" s="161">
        <v>-92.374576099999999</v>
      </c>
      <c r="J135" s="177" t="s">
        <v>49</v>
      </c>
      <c r="K135" s="174" t="s">
        <v>1577</v>
      </c>
      <c r="L135" s="177" t="s">
        <v>3638</v>
      </c>
      <c r="M135" s="183" t="s">
        <v>3639</v>
      </c>
      <c r="N135" s="177" t="s">
        <v>25</v>
      </c>
      <c r="O135" s="174" t="s">
        <v>1577</v>
      </c>
      <c r="P135" s="178"/>
      <c r="Q135" s="178"/>
      <c r="R135" s="178"/>
      <c r="S135" s="177" t="s">
        <v>3372</v>
      </c>
      <c r="T135" s="177"/>
      <c r="U135" s="177"/>
      <c r="V135" s="178"/>
      <c r="W135" s="178"/>
      <c r="X135" s="178"/>
    </row>
    <row r="136" spans="1:24">
      <c r="A136" s="173">
        <v>135</v>
      </c>
      <c r="B136" s="177" t="s">
        <v>422</v>
      </c>
      <c r="C136" s="175" t="s">
        <v>423</v>
      </c>
      <c r="D136" s="177" t="s">
        <v>1736</v>
      </c>
      <c r="E136" s="177" t="s">
        <v>2699</v>
      </c>
      <c r="F136" s="174" t="s">
        <v>1576</v>
      </c>
      <c r="G136" s="177">
        <v>2003</v>
      </c>
      <c r="H136" s="161">
        <v>30.2140928</v>
      </c>
      <c r="I136" s="161">
        <v>-92.374576099999999</v>
      </c>
      <c r="J136" s="177" t="s">
        <v>49</v>
      </c>
      <c r="K136" s="174" t="s">
        <v>1577</v>
      </c>
      <c r="L136" s="177" t="s">
        <v>3640</v>
      </c>
      <c r="M136" s="183" t="s">
        <v>3641</v>
      </c>
      <c r="N136" s="177" t="s">
        <v>25</v>
      </c>
      <c r="O136" s="174" t="s">
        <v>1577</v>
      </c>
      <c r="P136" s="178"/>
      <c r="Q136" s="178"/>
      <c r="R136" s="178"/>
      <c r="S136" s="177" t="s">
        <v>3372</v>
      </c>
      <c r="T136" s="177"/>
      <c r="U136" s="177"/>
      <c r="V136" s="178"/>
      <c r="W136" s="178"/>
      <c r="X136" s="178"/>
    </row>
    <row r="137" spans="1:24">
      <c r="A137" s="173">
        <v>136</v>
      </c>
      <c r="B137" s="177" t="s">
        <v>422</v>
      </c>
      <c r="C137" s="175" t="s">
        <v>423</v>
      </c>
      <c r="D137" s="177" t="s">
        <v>1736</v>
      </c>
      <c r="E137" s="177" t="s">
        <v>2699</v>
      </c>
      <c r="F137" s="174" t="s">
        <v>1576</v>
      </c>
      <c r="G137" s="177">
        <v>2003</v>
      </c>
      <c r="H137" s="161">
        <v>30.2140928</v>
      </c>
      <c r="I137" s="161">
        <v>-92.374576099999999</v>
      </c>
      <c r="J137" s="177" t="s">
        <v>49</v>
      </c>
      <c r="K137" s="174" t="s">
        <v>1577</v>
      </c>
      <c r="L137" s="177" t="s">
        <v>3642</v>
      </c>
      <c r="M137" s="183" t="s">
        <v>3643</v>
      </c>
      <c r="N137" s="177" t="s">
        <v>25</v>
      </c>
      <c r="O137" s="174" t="s">
        <v>1577</v>
      </c>
      <c r="P137" s="178"/>
      <c r="Q137" s="178"/>
      <c r="R137" s="178"/>
      <c r="S137" s="177" t="s">
        <v>3372</v>
      </c>
      <c r="T137" s="177"/>
      <c r="U137" s="177"/>
      <c r="V137" s="178"/>
      <c r="W137" s="178"/>
      <c r="X137" s="178"/>
    </row>
    <row r="138" spans="1:24">
      <c r="A138" s="173">
        <v>137</v>
      </c>
      <c r="B138" s="177" t="s">
        <v>422</v>
      </c>
      <c r="C138" s="175" t="s">
        <v>423</v>
      </c>
      <c r="D138" s="177" t="s">
        <v>1736</v>
      </c>
      <c r="E138" s="177" t="s">
        <v>2699</v>
      </c>
      <c r="F138" s="174" t="s">
        <v>1576</v>
      </c>
      <c r="G138" s="177">
        <v>2003</v>
      </c>
      <c r="H138" s="161">
        <v>30.2140928</v>
      </c>
      <c r="I138" s="161">
        <v>-92.374576099999999</v>
      </c>
      <c r="J138" s="177" t="s">
        <v>49</v>
      </c>
      <c r="K138" s="174" t="s">
        <v>1577</v>
      </c>
      <c r="L138" s="177" t="s">
        <v>3644</v>
      </c>
      <c r="M138" s="183" t="s">
        <v>3645</v>
      </c>
      <c r="N138" s="177" t="s">
        <v>25</v>
      </c>
      <c r="O138" s="174" t="s">
        <v>1577</v>
      </c>
      <c r="P138" s="178"/>
      <c r="Q138" s="178"/>
      <c r="R138" s="178"/>
      <c r="S138" s="177" t="s">
        <v>3372</v>
      </c>
      <c r="T138" s="177"/>
      <c r="U138" s="177"/>
      <c r="V138" s="178"/>
      <c r="W138" s="178"/>
      <c r="X138" s="178"/>
    </row>
    <row r="139" spans="1:24">
      <c r="A139" s="173">
        <v>138</v>
      </c>
      <c r="B139" s="177" t="s">
        <v>422</v>
      </c>
      <c r="C139" s="175" t="s">
        <v>423</v>
      </c>
      <c r="D139" s="177" t="s">
        <v>1736</v>
      </c>
      <c r="E139" s="177" t="s">
        <v>2699</v>
      </c>
      <c r="F139" s="174" t="s">
        <v>1576</v>
      </c>
      <c r="G139" s="177">
        <v>2003</v>
      </c>
      <c r="H139" s="161">
        <v>30.2140928</v>
      </c>
      <c r="I139" s="161">
        <v>-92.374576099999999</v>
      </c>
      <c r="J139" s="177" t="s">
        <v>49</v>
      </c>
      <c r="K139" s="174" t="s">
        <v>1577</v>
      </c>
      <c r="L139" s="177" t="s">
        <v>3646</v>
      </c>
      <c r="M139" s="183" t="s">
        <v>3647</v>
      </c>
      <c r="N139" s="177" t="s">
        <v>25</v>
      </c>
      <c r="O139" s="174" t="s">
        <v>1577</v>
      </c>
      <c r="P139" s="178"/>
      <c r="Q139" s="178"/>
      <c r="R139" s="178"/>
      <c r="S139" s="177" t="s">
        <v>3372</v>
      </c>
      <c r="T139" s="177"/>
      <c r="U139" s="177"/>
      <c r="V139" s="178"/>
      <c r="W139" s="178"/>
      <c r="X139" s="178"/>
    </row>
    <row r="140" spans="1:24">
      <c r="A140" s="173">
        <v>139</v>
      </c>
      <c r="B140" s="177" t="s">
        <v>422</v>
      </c>
      <c r="C140" s="175" t="s">
        <v>423</v>
      </c>
      <c r="D140" s="177" t="s">
        <v>1736</v>
      </c>
      <c r="E140" s="177" t="s">
        <v>2699</v>
      </c>
      <c r="F140" s="174" t="s">
        <v>1576</v>
      </c>
      <c r="G140" s="177">
        <v>2003</v>
      </c>
      <c r="H140" s="161">
        <v>30.2140928</v>
      </c>
      <c r="I140" s="161">
        <v>-92.374576099999999</v>
      </c>
      <c r="J140" s="177" t="s">
        <v>49</v>
      </c>
      <c r="K140" s="174" t="s">
        <v>1577</v>
      </c>
      <c r="L140" s="177" t="s">
        <v>3648</v>
      </c>
      <c r="M140" s="183" t="s">
        <v>3649</v>
      </c>
      <c r="N140" s="177" t="s">
        <v>25</v>
      </c>
      <c r="O140" s="174" t="s">
        <v>1577</v>
      </c>
      <c r="P140" s="178"/>
      <c r="Q140" s="178"/>
      <c r="R140" s="178"/>
      <c r="S140" s="177" t="s">
        <v>3372</v>
      </c>
      <c r="T140" s="177"/>
      <c r="U140" s="177"/>
      <c r="V140" s="178"/>
      <c r="W140" s="178"/>
      <c r="X140" s="178"/>
    </row>
    <row r="141" spans="1:24">
      <c r="A141" s="173">
        <v>140</v>
      </c>
      <c r="B141" s="177" t="s">
        <v>422</v>
      </c>
      <c r="C141" s="175" t="s">
        <v>423</v>
      </c>
      <c r="D141" s="177" t="s">
        <v>1736</v>
      </c>
      <c r="E141" s="177" t="s">
        <v>2699</v>
      </c>
      <c r="F141" s="174" t="s">
        <v>1576</v>
      </c>
      <c r="G141" s="177">
        <v>2003</v>
      </c>
      <c r="H141" s="161">
        <v>30.2140928</v>
      </c>
      <c r="I141" s="161">
        <v>-92.374576099999999</v>
      </c>
      <c r="J141" s="177" t="s">
        <v>49</v>
      </c>
      <c r="K141" s="174" t="s">
        <v>1577</v>
      </c>
      <c r="L141" s="177" t="s">
        <v>3650</v>
      </c>
      <c r="M141" s="183" t="s">
        <v>3651</v>
      </c>
      <c r="N141" s="177" t="s">
        <v>25</v>
      </c>
      <c r="O141" s="174" t="s">
        <v>1577</v>
      </c>
      <c r="P141" s="178"/>
      <c r="Q141" s="178"/>
      <c r="R141" s="178"/>
      <c r="S141" s="177" t="s">
        <v>3372</v>
      </c>
      <c r="T141" s="177"/>
      <c r="U141" s="177"/>
      <c r="V141" s="178"/>
      <c r="W141" s="178"/>
      <c r="X141" s="178"/>
    </row>
    <row r="142" spans="1:24">
      <c r="A142" s="173">
        <v>141</v>
      </c>
      <c r="B142" s="177" t="s">
        <v>422</v>
      </c>
      <c r="C142" s="175" t="s">
        <v>423</v>
      </c>
      <c r="D142" s="177" t="s">
        <v>1736</v>
      </c>
      <c r="E142" s="177" t="s">
        <v>2699</v>
      </c>
      <c r="F142" s="174" t="s">
        <v>1576</v>
      </c>
      <c r="G142" s="177">
        <v>2003</v>
      </c>
      <c r="H142" s="161">
        <v>30.2140928</v>
      </c>
      <c r="I142" s="161">
        <v>-92.374576099999999</v>
      </c>
      <c r="J142" s="177" t="s">
        <v>49</v>
      </c>
      <c r="K142" s="174" t="s">
        <v>1577</v>
      </c>
      <c r="L142" s="177" t="s">
        <v>3652</v>
      </c>
      <c r="M142" s="183" t="s">
        <v>3653</v>
      </c>
      <c r="N142" s="177" t="s">
        <v>25</v>
      </c>
      <c r="O142" s="174" t="s">
        <v>1577</v>
      </c>
      <c r="P142" s="178"/>
      <c r="Q142" s="178"/>
      <c r="R142" s="178"/>
      <c r="S142" s="177" t="s">
        <v>3372</v>
      </c>
      <c r="T142" s="177"/>
      <c r="U142" s="177"/>
      <c r="V142" s="178"/>
      <c r="W142" s="178"/>
      <c r="X142" s="178"/>
    </row>
    <row r="143" spans="1:24">
      <c r="A143" s="173">
        <v>142</v>
      </c>
      <c r="B143" s="177" t="s">
        <v>422</v>
      </c>
      <c r="C143" s="175" t="s">
        <v>423</v>
      </c>
      <c r="D143" s="177" t="s">
        <v>1736</v>
      </c>
      <c r="E143" s="177" t="s">
        <v>2699</v>
      </c>
      <c r="F143" s="174" t="s">
        <v>1576</v>
      </c>
      <c r="G143" s="177">
        <v>2003</v>
      </c>
      <c r="H143" s="161">
        <v>30.2140928</v>
      </c>
      <c r="I143" s="161">
        <v>-92.374576099999999</v>
      </c>
      <c r="J143" s="177" t="s">
        <v>49</v>
      </c>
      <c r="K143" s="174" t="s">
        <v>1577</v>
      </c>
      <c r="L143" s="177" t="s">
        <v>3654</v>
      </c>
      <c r="M143" s="183" t="s">
        <v>3655</v>
      </c>
      <c r="N143" s="177" t="s">
        <v>25</v>
      </c>
      <c r="O143" s="174" t="s">
        <v>1577</v>
      </c>
      <c r="P143" s="178"/>
      <c r="Q143" s="178"/>
      <c r="R143" s="178"/>
      <c r="S143" s="177" t="s">
        <v>3372</v>
      </c>
      <c r="T143" s="177"/>
      <c r="U143" s="177"/>
      <c r="V143" s="178"/>
      <c r="W143" s="178"/>
      <c r="X143" s="178"/>
    </row>
    <row r="144" spans="1:24">
      <c r="A144" s="173">
        <v>143</v>
      </c>
      <c r="B144" s="177" t="s">
        <v>422</v>
      </c>
      <c r="C144" s="175" t="s">
        <v>423</v>
      </c>
      <c r="D144" s="177" t="s">
        <v>1736</v>
      </c>
      <c r="E144" s="177" t="s">
        <v>3656</v>
      </c>
      <c r="F144" s="174" t="s">
        <v>1576</v>
      </c>
      <c r="G144" s="177">
        <v>2005</v>
      </c>
      <c r="H144" s="161">
        <v>30.738517999999999</v>
      </c>
      <c r="I144" s="161">
        <v>-91.594281899999999</v>
      </c>
      <c r="J144" s="177" t="s">
        <v>49</v>
      </c>
      <c r="K144" s="174" t="s">
        <v>1577</v>
      </c>
      <c r="L144" s="177" t="s">
        <v>3657</v>
      </c>
      <c r="M144" s="183" t="s">
        <v>3658</v>
      </c>
      <c r="N144" s="177" t="s">
        <v>25</v>
      </c>
      <c r="O144" s="174" t="s">
        <v>1577</v>
      </c>
      <c r="P144" s="178"/>
      <c r="Q144" s="178"/>
      <c r="R144" s="178"/>
      <c r="S144" s="177" t="s">
        <v>3372</v>
      </c>
      <c r="T144" s="177"/>
      <c r="U144" s="177"/>
      <c r="V144" s="178"/>
      <c r="W144" s="178"/>
      <c r="X144" s="178"/>
    </row>
    <row r="145" spans="1:24">
      <c r="A145" s="173">
        <v>144</v>
      </c>
      <c r="B145" s="177" t="s">
        <v>422</v>
      </c>
      <c r="C145" s="175" t="s">
        <v>423</v>
      </c>
      <c r="D145" s="177" t="s">
        <v>1736</v>
      </c>
      <c r="E145" s="177" t="s">
        <v>3656</v>
      </c>
      <c r="F145" s="174" t="s">
        <v>1576</v>
      </c>
      <c r="G145" s="177">
        <v>2005</v>
      </c>
      <c r="H145" s="161">
        <v>30.738517999999999</v>
      </c>
      <c r="I145" s="161">
        <v>-91.594281899999999</v>
      </c>
      <c r="J145" s="177" t="s">
        <v>49</v>
      </c>
      <c r="K145" s="174" t="s">
        <v>1577</v>
      </c>
      <c r="L145" s="177" t="s">
        <v>3659</v>
      </c>
      <c r="M145" s="183" t="s">
        <v>3660</v>
      </c>
      <c r="N145" s="177" t="s">
        <v>25</v>
      </c>
      <c r="O145" s="174" t="s">
        <v>1577</v>
      </c>
      <c r="P145" s="178"/>
      <c r="Q145" s="178"/>
      <c r="R145" s="178"/>
      <c r="S145" s="177" t="s">
        <v>3372</v>
      </c>
      <c r="T145" s="177"/>
      <c r="U145" s="177"/>
      <c r="V145" s="178"/>
      <c r="W145" s="178"/>
      <c r="X145" s="178"/>
    </row>
    <row r="146" spans="1:24">
      <c r="A146" s="173">
        <v>145</v>
      </c>
      <c r="B146" s="177" t="s">
        <v>422</v>
      </c>
      <c r="C146" s="175" t="s">
        <v>423</v>
      </c>
      <c r="D146" s="177" t="s">
        <v>1736</v>
      </c>
      <c r="E146" s="177" t="s">
        <v>3656</v>
      </c>
      <c r="F146" s="174" t="s">
        <v>1576</v>
      </c>
      <c r="G146" s="177">
        <v>2005</v>
      </c>
      <c r="H146" s="161">
        <v>30.738517999999999</v>
      </c>
      <c r="I146" s="161">
        <v>-91.594281899999999</v>
      </c>
      <c r="J146" s="177" t="s">
        <v>49</v>
      </c>
      <c r="K146" s="174" t="s">
        <v>1577</v>
      </c>
      <c r="L146" s="177" t="s">
        <v>3661</v>
      </c>
      <c r="M146" s="183" t="s">
        <v>3662</v>
      </c>
      <c r="N146" s="177" t="s">
        <v>25</v>
      </c>
      <c r="O146" s="174" t="s">
        <v>1577</v>
      </c>
      <c r="P146" s="178"/>
      <c r="Q146" s="178"/>
      <c r="R146" s="178"/>
      <c r="S146" s="177" t="s">
        <v>3372</v>
      </c>
      <c r="T146" s="177"/>
      <c r="U146" s="177"/>
      <c r="V146" s="178"/>
      <c r="W146" s="178"/>
      <c r="X146" s="178"/>
    </row>
    <row r="147" spans="1:24">
      <c r="A147" s="173">
        <v>146</v>
      </c>
      <c r="B147" s="177" t="s">
        <v>422</v>
      </c>
      <c r="C147" s="175" t="s">
        <v>423</v>
      </c>
      <c r="D147" s="177" t="s">
        <v>1736</v>
      </c>
      <c r="E147" s="177" t="s">
        <v>3656</v>
      </c>
      <c r="F147" s="174" t="s">
        <v>1576</v>
      </c>
      <c r="G147" s="177">
        <v>2005</v>
      </c>
      <c r="H147" s="161">
        <v>30.738517999999999</v>
      </c>
      <c r="I147" s="161">
        <v>-91.594281899999999</v>
      </c>
      <c r="J147" s="177" t="s">
        <v>49</v>
      </c>
      <c r="K147" s="174" t="s">
        <v>1577</v>
      </c>
      <c r="L147" s="177" t="s">
        <v>3663</v>
      </c>
      <c r="M147" s="183" t="s">
        <v>3664</v>
      </c>
      <c r="N147" s="177" t="s">
        <v>25</v>
      </c>
      <c r="O147" s="174" t="s">
        <v>1577</v>
      </c>
      <c r="P147" s="178"/>
      <c r="Q147" s="178"/>
      <c r="R147" s="178"/>
      <c r="S147" s="177" t="s">
        <v>3372</v>
      </c>
      <c r="T147" s="177"/>
      <c r="U147" s="177"/>
      <c r="V147" s="178"/>
      <c r="W147" s="178"/>
      <c r="X147" s="178"/>
    </row>
    <row r="148" spans="1:24">
      <c r="A148" s="173">
        <v>147</v>
      </c>
      <c r="B148" s="177" t="s">
        <v>422</v>
      </c>
      <c r="C148" s="175" t="s">
        <v>423</v>
      </c>
      <c r="D148" s="177" t="s">
        <v>1736</v>
      </c>
      <c r="E148" s="177" t="s">
        <v>3656</v>
      </c>
      <c r="F148" s="174" t="s">
        <v>1576</v>
      </c>
      <c r="G148" s="177">
        <v>2005</v>
      </c>
      <c r="H148" s="161">
        <v>30.738517999999999</v>
      </c>
      <c r="I148" s="161">
        <v>-91.594281899999999</v>
      </c>
      <c r="J148" s="177" t="s">
        <v>49</v>
      </c>
      <c r="K148" s="174" t="s">
        <v>1577</v>
      </c>
      <c r="L148" s="177" t="s">
        <v>3665</v>
      </c>
      <c r="M148" s="183" t="s">
        <v>3666</v>
      </c>
      <c r="N148" s="177" t="s">
        <v>25</v>
      </c>
      <c r="O148" s="174" t="s">
        <v>1577</v>
      </c>
      <c r="P148" s="178"/>
      <c r="Q148" s="178"/>
      <c r="R148" s="178"/>
      <c r="S148" s="177" t="s">
        <v>3372</v>
      </c>
      <c r="T148" s="177"/>
      <c r="U148" s="177"/>
      <c r="V148" s="178"/>
      <c r="W148" s="178"/>
      <c r="X148" s="178"/>
    </row>
    <row r="149" spans="1:24">
      <c r="A149" s="173">
        <v>148</v>
      </c>
      <c r="B149" s="177" t="s">
        <v>422</v>
      </c>
      <c r="C149" s="175" t="s">
        <v>423</v>
      </c>
      <c r="D149" s="177" t="s">
        <v>1736</v>
      </c>
      <c r="E149" s="177" t="s">
        <v>3656</v>
      </c>
      <c r="F149" s="174" t="s">
        <v>1576</v>
      </c>
      <c r="G149" s="177">
        <v>2005</v>
      </c>
      <c r="H149" s="161">
        <v>30.738517999999999</v>
      </c>
      <c r="I149" s="161">
        <v>-91.594281899999999</v>
      </c>
      <c r="J149" s="177" t="s">
        <v>49</v>
      </c>
      <c r="K149" s="174" t="s">
        <v>1577</v>
      </c>
      <c r="L149" s="177" t="s">
        <v>3667</v>
      </c>
      <c r="M149" s="183" t="s">
        <v>3668</v>
      </c>
      <c r="N149" s="177" t="s">
        <v>25</v>
      </c>
      <c r="O149" s="174" t="s">
        <v>1577</v>
      </c>
      <c r="P149" s="178"/>
      <c r="Q149" s="178"/>
      <c r="R149" s="178"/>
      <c r="S149" s="177" t="s">
        <v>3372</v>
      </c>
      <c r="T149" s="177"/>
      <c r="U149" s="177"/>
      <c r="V149" s="178"/>
      <c r="W149" s="178"/>
      <c r="X149" s="17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I18" sqref="I18"/>
    </sheetView>
  </sheetViews>
  <sheetFormatPr baseColWidth="10" defaultColWidth="8.83203125" defaultRowHeight="14" x14ac:dyDescent="0"/>
  <cols>
    <col min="1" max="1" width="5.33203125" style="161" customWidth="1"/>
    <col min="2" max="8" width="8.83203125" style="161"/>
    <col min="9" max="9" width="11.1640625" style="161" customWidth="1"/>
    <col min="10" max="10" width="16.83203125" style="161" customWidth="1"/>
    <col min="11" max="11" width="10.33203125" style="161" customWidth="1"/>
    <col min="12" max="12" width="8.83203125" style="161"/>
    <col min="13" max="13" width="10.5" style="161" customWidth="1"/>
    <col min="14" max="14" width="8.83203125" style="161"/>
    <col min="15" max="15" width="11.5" style="161" customWidth="1"/>
    <col min="16" max="16" width="11" style="161" customWidth="1"/>
    <col min="17" max="17" width="13.1640625" style="161" customWidth="1"/>
    <col min="18" max="18" width="13.33203125" style="161" customWidth="1"/>
    <col min="19" max="19" width="21.5" style="161" customWidth="1"/>
    <col min="20" max="20" width="23.6640625" style="161" customWidth="1"/>
    <col min="21" max="21" width="22.33203125" style="161" customWidth="1"/>
    <col min="22" max="22" width="13.1640625" style="161" customWidth="1"/>
    <col min="23" max="23" width="20.83203125" style="161" customWidth="1"/>
    <col min="24" max="16384" width="8.83203125" style="161"/>
  </cols>
  <sheetData>
    <row r="1" spans="1:24" customFormat="1" ht="45">
      <c r="A1" s="165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 t="s">
        <v>5</v>
      </c>
      <c r="G1" s="166" t="s">
        <v>258</v>
      </c>
      <c r="H1" s="166" t="s">
        <v>7</v>
      </c>
      <c r="I1" s="166" t="s">
        <v>8</v>
      </c>
      <c r="J1" s="166" t="s">
        <v>259</v>
      </c>
      <c r="K1" s="166" t="s">
        <v>10</v>
      </c>
      <c r="L1" s="166" t="s">
        <v>11</v>
      </c>
      <c r="M1" s="166" t="s">
        <v>12</v>
      </c>
      <c r="N1" s="166" t="s">
        <v>260</v>
      </c>
      <c r="O1" s="166" t="s">
        <v>14</v>
      </c>
      <c r="P1" s="166" t="s">
        <v>15</v>
      </c>
      <c r="Q1" s="166" t="s">
        <v>16</v>
      </c>
      <c r="R1" s="166" t="s">
        <v>17</v>
      </c>
      <c r="S1" s="166" t="s">
        <v>1573</v>
      </c>
      <c r="T1" s="166" t="s">
        <v>1572</v>
      </c>
      <c r="U1" s="171" t="s">
        <v>1574</v>
      </c>
      <c r="V1" s="166" t="s">
        <v>261</v>
      </c>
    </row>
    <row r="2" spans="1:24">
      <c r="A2" s="173">
        <v>1</v>
      </c>
      <c r="B2" s="177" t="s">
        <v>1427</v>
      </c>
      <c r="C2" s="177" t="s">
        <v>423</v>
      </c>
      <c r="D2" s="157" t="s">
        <v>20</v>
      </c>
      <c r="E2" s="177" t="s">
        <v>3669</v>
      </c>
      <c r="F2" s="177" t="s">
        <v>2586</v>
      </c>
      <c r="G2" s="177">
        <v>1998</v>
      </c>
      <c r="H2" s="161">
        <v>51.496228100000003</v>
      </c>
      <c r="I2" s="161">
        <v>-113.5100243</v>
      </c>
      <c r="J2" s="177" t="s">
        <v>3670</v>
      </c>
      <c r="K2" s="177" t="s">
        <v>1577</v>
      </c>
      <c r="L2" s="177">
        <v>34301</v>
      </c>
      <c r="M2" s="177">
        <v>34301</v>
      </c>
      <c r="N2" s="174" t="s">
        <v>29</v>
      </c>
      <c r="O2" s="177" t="s">
        <v>1577</v>
      </c>
      <c r="P2" s="177"/>
      <c r="Q2" s="177"/>
      <c r="R2" s="177"/>
      <c r="S2" s="177" t="s">
        <v>3671</v>
      </c>
      <c r="T2" s="177" t="s">
        <v>3672</v>
      </c>
      <c r="U2" s="177" t="s">
        <v>3673</v>
      </c>
      <c r="V2" s="177"/>
      <c r="W2" s="177"/>
      <c r="X2" s="178"/>
    </row>
    <row r="3" spans="1:24">
      <c r="A3" s="173">
        <v>6</v>
      </c>
      <c r="B3" s="177" t="s">
        <v>1427</v>
      </c>
      <c r="C3" s="177" t="s">
        <v>423</v>
      </c>
      <c r="D3" s="157" t="s">
        <v>20</v>
      </c>
      <c r="E3" s="177" t="s">
        <v>3677</v>
      </c>
      <c r="F3" s="177" t="s">
        <v>2586</v>
      </c>
      <c r="G3" s="177">
        <v>1998</v>
      </c>
      <c r="H3" s="161">
        <v>55.266666999999998</v>
      </c>
      <c r="I3" s="161">
        <v>-119.5</v>
      </c>
      <c r="J3" s="177" t="s">
        <v>3678</v>
      </c>
      <c r="K3" s="177" t="s">
        <v>1577</v>
      </c>
      <c r="L3" s="177" t="s">
        <v>3679</v>
      </c>
      <c r="M3" s="177">
        <v>36905</v>
      </c>
      <c r="N3" s="177" t="s">
        <v>25</v>
      </c>
      <c r="O3" s="177" t="s">
        <v>1577</v>
      </c>
      <c r="P3" s="177"/>
      <c r="Q3" s="177"/>
      <c r="R3" s="177"/>
      <c r="S3" s="177" t="s">
        <v>3676</v>
      </c>
      <c r="T3" s="177" t="s">
        <v>3680</v>
      </c>
      <c r="U3" s="177"/>
      <c r="V3" s="177"/>
      <c r="W3" s="177"/>
      <c r="X3" s="178"/>
    </row>
    <row r="4" spans="1:24">
      <c r="A4" s="173">
        <v>7</v>
      </c>
      <c r="B4" s="177" t="s">
        <v>422</v>
      </c>
      <c r="C4" s="177" t="s">
        <v>423</v>
      </c>
      <c r="D4" s="157" t="s">
        <v>20</v>
      </c>
      <c r="E4" s="177" t="s">
        <v>3369</v>
      </c>
      <c r="F4" s="177" t="s">
        <v>2586</v>
      </c>
      <c r="G4" s="177">
        <v>1998</v>
      </c>
      <c r="H4" s="161">
        <v>49.948427600000002</v>
      </c>
      <c r="I4" s="161">
        <v>-98.296802700000001</v>
      </c>
      <c r="J4" s="177" t="s">
        <v>49</v>
      </c>
      <c r="K4" s="177" t="s">
        <v>1577</v>
      </c>
      <c r="L4" s="177">
        <v>37141</v>
      </c>
      <c r="M4" s="177">
        <v>37141</v>
      </c>
      <c r="N4" s="174" t="s">
        <v>29</v>
      </c>
      <c r="O4" s="177" t="s">
        <v>1577</v>
      </c>
      <c r="P4" s="177"/>
      <c r="Q4" s="177"/>
      <c r="R4" s="177"/>
      <c r="S4" s="177" t="s">
        <v>3674</v>
      </c>
      <c r="T4" s="177" t="s">
        <v>3675</v>
      </c>
      <c r="U4" s="177" t="s">
        <v>1714</v>
      </c>
      <c r="V4" s="177"/>
      <c r="W4" s="177"/>
      <c r="X4" s="178"/>
    </row>
    <row r="5" spans="1:24">
      <c r="A5" s="173">
        <v>8</v>
      </c>
      <c r="B5" s="177" t="s">
        <v>422</v>
      </c>
      <c r="C5" s="177" t="s">
        <v>423</v>
      </c>
      <c r="D5" s="157" t="s">
        <v>20</v>
      </c>
      <c r="E5" s="177" t="s">
        <v>3369</v>
      </c>
      <c r="F5" s="177" t="s">
        <v>2586</v>
      </c>
      <c r="G5" s="177">
        <v>1998</v>
      </c>
      <c r="H5" s="161">
        <v>49.948427600000002</v>
      </c>
      <c r="I5" s="161">
        <v>-98.296802700000001</v>
      </c>
      <c r="J5" s="177" t="s">
        <v>49</v>
      </c>
      <c r="K5" s="177" t="s">
        <v>1577</v>
      </c>
      <c r="L5" s="177">
        <v>37142</v>
      </c>
      <c r="M5" s="177">
        <v>37142</v>
      </c>
      <c r="N5" s="174" t="s">
        <v>29</v>
      </c>
      <c r="O5" s="177" t="s">
        <v>1577</v>
      </c>
      <c r="P5" s="177"/>
      <c r="Q5" s="177"/>
      <c r="R5" s="177"/>
      <c r="S5" s="177" t="s">
        <v>3674</v>
      </c>
      <c r="T5" s="177" t="s">
        <v>3675</v>
      </c>
      <c r="U5" s="177" t="s">
        <v>1714</v>
      </c>
      <c r="V5" s="177"/>
      <c r="W5" s="177"/>
      <c r="X5" s="178"/>
    </row>
    <row r="6" spans="1:24">
      <c r="A6" s="173">
        <v>9</v>
      </c>
      <c r="B6" s="177" t="s">
        <v>422</v>
      </c>
      <c r="C6" s="177" t="s">
        <v>423</v>
      </c>
      <c r="D6" s="157" t="s">
        <v>20</v>
      </c>
      <c r="E6" s="177" t="s">
        <v>3681</v>
      </c>
      <c r="F6" s="177" t="s">
        <v>2586</v>
      </c>
      <c r="G6" s="177">
        <v>1998</v>
      </c>
      <c r="H6" s="161">
        <v>49.103498100000003</v>
      </c>
      <c r="I6" s="161">
        <v>-97.555494800000005</v>
      </c>
      <c r="J6" s="177" t="s">
        <v>49</v>
      </c>
      <c r="K6" s="177" t="s">
        <v>1577</v>
      </c>
      <c r="L6" s="177" t="s">
        <v>3682</v>
      </c>
      <c r="M6" s="177">
        <v>37143</v>
      </c>
      <c r="N6" s="174" t="s">
        <v>29</v>
      </c>
      <c r="O6" s="177" t="s">
        <v>1577</v>
      </c>
      <c r="P6" s="177"/>
      <c r="Q6" s="177"/>
      <c r="R6" s="177"/>
      <c r="S6" s="177" t="s">
        <v>3674</v>
      </c>
      <c r="T6" s="177" t="s">
        <v>3675</v>
      </c>
      <c r="U6" s="177" t="s">
        <v>1714</v>
      </c>
      <c r="V6" s="177"/>
      <c r="W6" s="177"/>
      <c r="X6" s="178"/>
    </row>
    <row r="7" spans="1:24">
      <c r="A7" s="173">
        <v>10</v>
      </c>
      <c r="B7" s="177" t="s">
        <v>422</v>
      </c>
      <c r="C7" s="177" t="s">
        <v>423</v>
      </c>
      <c r="D7" s="157" t="s">
        <v>20</v>
      </c>
      <c r="E7" s="177" t="s">
        <v>3681</v>
      </c>
      <c r="F7" s="177" t="s">
        <v>2586</v>
      </c>
      <c r="G7" s="177">
        <v>1998</v>
      </c>
      <c r="H7" s="161">
        <v>49.103498100000003</v>
      </c>
      <c r="I7" s="161">
        <v>-97.555494800000005</v>
      </c>
      <c r="J7" s="177" t="s">
        <v>49</v>
      </c>
      <c r="K7" s="177" t="s">
        <v>1577</v>
      </c>
      <c r="L7" s="177" t="s">
        <v>3683</v>
      </c>
      <c r="M7" s="177">
        <v>37144</v>
      </c>
      <c r="N7" s="174" t="s">
        <v>29</v>
      </c>
      <c r="O7" s="177" t="s">
        <v>1577</v>
      </c>
      <c r="P7" s="177"/>
      <c r="Q7" s="177"/>
      <c r="R7" s="177"/>
      <c r="S7" s="177" t="s">
        <v>3674</v>
      </c>
      <c r="T7" s="177" t="s">
        <v>3675</v>
      </c>
      <c r="U7" s="177" t="s">
        <v>1714</v>
      </c>
      <c r="V7" s="177"/>
      <c r="W7" s="177"/>
      <c r="X7" s="178"/>
    </row>
    <row r="8" spans="1:24">
      <c r="A8" s="173">
        <v>11</v>
      </c>
      <c r="B8" s="177" t="s">
        <v>422</v>
      </c>
      <c r="C8" s="177" t="s">
        <v>423</v>
      </c>
      <c r="D8" s="157" t="s">
        <v>20</v>
      </c>
      <c r="E8" s="177" t="s">
        <v>3684</v>
      </c>
      <c r="F8" s="177" t="s">
        <v>2586</v>
      </c>
      <c r="G8" s="177">
        <v>1998</v>
      </c>
      <c r="H8" s="161">
        <v>50.9061035</v>
      </c>
      <c r="I8" s="161">
        <v>-97.218171299999995</v>
      </c>
      <c r="J8" s="177" t="s">
        <v>49</v>
      </c>
      <c r="K8" s="177" t="s">
        <v>1577</v>
      </c>
      <c r="L8" s="177" t="s">
        <v>3685</v>
      </c>
      <c r="M8" s="177">
        <v>37145</v>
      </c>
      <c r="N8" s="174" t="s">
        <v>29</v>
      </c>
      <c r="O8" s="177" t="s">
        <v>1577</v>
      </c>
      <c r="P8" s="177"/>
      <c r="Q8" s="177"/>
      <c r="R8" s="177"/>
      <c r="S8" s="177" t="s">
        <v>3674</v>
      </c>
      <c r="T8" s="177" t="s">
        <v>3675</v>
      </c>
      <c r="U8" s="177" t="s">
        <v>1714</v>
      </c>
      <c r="V8" s="177"/>
      <c r="W8" s="177"/>
      <c r="X8" s="178"/>
    </row>
    <row r="9" spans="1:24">
      <c r="A9" s="173">
        <v>12</v>
      </c>
      <c r="B9" s="177" t="s">
        <v>422</v>
      </c>
      <c r="C9" s="177" t="s">
        <v>423</v>
      </c>
      <c r="D9" s="157" t="s">
        <v>20</v>
      </c>
      <c r="E9" s="177" t="s">
        <v>3684</v>
      </c>
      <c r="F9" s="177" t="s">
        <v>2586</v>
      </c>
      <c r="G9" s="177">
        <v>1998</v>
      </c>
      <c r="H9" s="161">
        <v>50.9061035</v>
      </c>
      <c r="I9" s="161">
        <v>-97.218171299999995</v>
      </c>
      <c r="J9" s="177" t="s">
        <v>49</v>
      </c>
      <c r="K9" s="177" t="s">
        <v>1577</v>
      </c>
      <c r="L9" s="177" t="s">
        <v>3686</v>
      </c>
      <c r="M9" s="177">
        <v>37146</v>
      </c>
      <c r="N9" s="174" t="s">
        <v>29</v>
      </c>
      <c r="O9" s="177" t="s">
        <v>1577</v>
      </c>
      <c r="P9" s="177"/>
      <c r="Q9" s="177"/>
      <c r="R9" s="177"/>
      <c r="S9" s="177" t="s">
        <v>3674</v>
      </c>
      <c r="T9" s="177" t="s">
        <v>3675</v>
      </c>
      <c r="U9" s="177" t="s">
        <v>1714</v>
      </c>
      <c r="V9" s="177"/>
      <c r="W9" s="177"/>
      <c r="X9" s="178"/>
    </row>
    <row r="10" spans="1:24">
      <c r="A10" s="173">
        <v>13</v>
      </c>
      <c r="B10" s="177" t="s">
        <v>422</v>
      </c>
      <c r="C10" s="177" t="s">
        <v>423</v>
      </c>
      <c r="D10" s="157" t="s">
        <v>20</v>
      </c>
      <c r="E10" s="177" t="s">
        <v>3684</v>
      </c>
      <c r="F10" s="177" t="s">
        <v>2586</v>
      </c>
      <c r="G10" s="177">
        <v>1998</v>
      </c>
      <c r="H10" s="161">
        <v>50.9061035</v>
      </c>
      <c r="I10" s="161">
        <v>-97.218171299999995</v>
      </c>
      <c r="J10" s="177" t="s">
        <v>49</v>
      </c>
      <c r="K10" s="177" t="s">
        <v>1577</v>
      </c>
      <c r="L10" s="177" t="s">
        <v>3687</v>
      </c>
      <c r="M10" s="177">
        <v>37147</v>
      </c>
      <c r="N10" s="174" t="s">
        <v>29</v>
      </c>
      <c r="O10" s="177" t="s">
        <v>1577</v>
      </c>
      <c r="P10" s="177"/>
      <c r="Q10" s="177"/>
      <c r="R10" s="177"/>
      <c r="S10" s="177" t="s">
        <v>3674</v>
      </c>
      <c r="T10" s="177" t="s">
        <v>3675</v>
      </c>
      <c r="U10" s="177" t="s">
        <v>1714</v>
      </c>
      <c r="V10" s="177"/>
      <c r="W10" s="177"/>
      <c r="X10" s="17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1"/>
  <sheetViews>
    <sheetView showGridLines="0" topLeftCell="K1" workbookViewId="0">
      <selection activeCell="Q16" sqref="Q16"/>
    </sheetView>
  </sheetViews>
  <sheetFormatPr baseColWidth="10" defaultColWidth="10.83203125" defaultRowHeight="14" customHeight="1" x14ac:dyDescent="0"/>
  <cols>
    <col min="1" max="18" width="10.83203125" style="33" customWidth="1"/>
    <col min="19" max="20" width="10.83203125" style="106" customWidth="1"/>
    <col min="21" max="21" width="21" style="33" customWidth="1"/>
    <col min="22" max="258" width="10.83203125" style="33" customWidth="1"/>
  </cols>
  <sheetData>
    <row r="1" spans="1:22" ht="48.75" customHeight="1">
      <c r="A1" s="34" t="s">
        <v>0</v>
      </c>
      <c r="B1" s="35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258</v>
      </c>
      <c r="H1" s="37" t="s">
        <v>7</v>
      </c>
      <c r="I1" s="37" t="s">
        <v>8</v>
      </c>
      <c r="J1" s="36" t="s">
        <v>259</v>
      </c>
      <c r="K1" s="36" t="s">
        <v>10</v>
      </c>
      <c r="L1" s="36" t="s">
        <v>11</v>
      </c>
      <c r="M1" s="36" t="s">
        <v>12</v>
      </c>
      <c r="N1" s="36" t="s">
        <v>260</v>
      </c>
      <c r="O1" s="36" t="s">
        <v>14</v>
      </c>
      <c r="P1" s="36" t="s">
        <v>15</v>
      </c>
      <c r="Q1" s="35" t="s">
        <v>16</v>
      </c>
      <c r="R1" s="35" t="s">
        <v>17</v>
      </c>
      <c r="S1" s="35" t="s">
        <v>1573</v>
      </c>
      <c r="T1" s="35" t="s">
        <v>1572</v>
      </c>
      <c r="U1" s="35" t="s">
        <v>1574</v>
      </c>
      <c r="V1" s="38" t="s">
        <v>261</v>
      </c>
    </row>
    <row r="2" spans="1:22" ht="15" customHeight="1">
      <c r="A2" s="39">
        <v>1</v>
      </c>
      <c r="B2" s="40" t="s">
        <v>262</v>
      </c>
      <c r="C2" s="41" t="s">
        <v>263</v>
      </c>
      <c r="D2" s="41" t="s">
        <v>20</v>
      </c>
      <c r="E2" s="42" t="s">
        <v>115</v>
      </c>
      <c r="F2" s="41" t="s">
        <v>22</v>
      </c>
      <c r="G2" s="43">
        <v>2008</v>
      </c>
      <c r="H2" s="44">
        <v>-28.393000000000001</v>
      </c>
      <c r="I2" s="45">
        <v>-52.262</v>
      </c>
      <c r="J2" s="41" t="s">
        <v>49</v>
      </c>
      <c r="K2" s="41" t="s">
        <v>36</v>
      </c>
      <c r="L2" s="41" t="s">
        <v>264</v>
      </c>
      <c r="M2" s="46" t="s">
        <v>265</v>
      </c>
      <c r="N2" s="41" t="s">
        <v>29</v>
      </c>
      <c r="O2" s="41" t="s">
        <v>36</v>
      </c>
      <c r="P2" s="47"/>
      <c r="Q2" s="48"/>
      <c r="R2" s="48"/>
      <c r="S2" s="49" t="s">
        <v>266</v>
      </c>
      <c r="T2" s="48"/>
      <c r="V2" s="50"/>
    </row>
    <row r="3" spans="1:22" ht="15" customHeight="1">
      <c r="A3" s="39">
        <v>2</v>
      </c>
      <c r="B3" s="51" t="s">
        <v>262</v>
      </c>
      <c r="C3" s="41" t="s">
        <v>263</v>
      </c>
      <c r="D3" s="41" t="s">
        <v>20</v>
      </c>
      <c r="E3" s="42" t="s">
        <v>115</v>
      </c>
      <c r="F3" s="41" t="s">
        <v>22</v>
      </c>
      <c r="G3" s="43">
        <v>2008</v>
      </c>
      <c r="H3" s="44">
        <v>-28.393000000000001</v>
      </c>
      <c r="I3" s="45">
        <v>-52.262</v>
      </c>
      <c r="J3" s="41" t="s">
        <v>49</v>
      </c>
      <c r="K3" s="41" t="s">
        <v>36</v>
      </c>
      <c r="L3" s="41" t="s">
        <v>267</v>
      </c>
      <c r="M3" s="46" t="s">
        <v>268</v>
      </c>
      <c r="N3" s="41" t="s">
        <v>29</v>
      </c>
      <c r="O3" s="41" t="s">
        <v>36</v>
      </c>
      <c r="P3" s="47"/>
      <c r="Q3" s="47"/>
      <c r="R3" s="47"/>
      <c r="S3" s="41" t="s">
        <v>266</v>
      </c>
      <c r="T3" s="47"/>
      <c r="V3" s="50"/>
    </row>
    <row r="4" spans="1:22" ht="15" customHeight="1">
      <c r="A4" s="39">
        <v>3</v>
      </c>
      <c r="B4" s="51" t="s">
        <v>262</v>
      </c>
      <c r="C4" s="52" t="s">
        <v>263</v>
      </c>
      <c r="D4" s="41" t="s">
        <v>20</v>
      </c>
      <c r="E4" s="53" t="s">
        <v>269</v>
      </c>
      <c r="F4" s="41" t="s">
        <v>22</v>
      </c>
      <c r="G4" s="43">
        <v>2009</v>
      </c>
      <c r="H4" s="54">
        <v>-30.850704389255899</v>
      </c>
      <c r="I4" s="55">
        <v>-51.814600906221102</v>
      </c>
      <c r="J4" s="41" t="s">
        <v>270</v>
      </c>
      <c r="K4" s="41" t="s">
        <v>36</v>
      </c>
      <c r="L4" s="47"/>
      <c r="M4" s="51" t="s">
        <v>271</v>
      </c>
      <c r="N4" s="41" t="s">
        <v>25</v>
      </c>
      <c r="O4" s="41" t="s">
        <v>36</v>
      </c>
      <c r="P4" s="47"/>
      <c r="Q4" s="47"/>
      <c r="R4" s="47"/>
      <c r="S4" s="41" t="s">
        <v>266</v>
      </c>
      <c r="T4" s="47"/>
      <c r="V4" s="50"/>
    </row>
    <row r="5" spans="1:22" ht="15" customHeight="1">
      <c r="A5" s="56">
        <v>4</v>
      </c>
      <c r="B5" s="57" t="s">
        <v>262</v>
      </c>
      <c r="C5" s="52" t="s">
        <v>263</v>
      </c>
      <c r="D5" s="58" t="s">
        <v>20</v>
      </c>
      <c r="E5" s="59" t="s">
        <v>272</v>
      </c>
      <c r="F5" s="60" t="s">
        <v>22</v>
      </c>
      <c r="G5" s="56">
        <v>2010</v>
      </c>
      <c r="H5" s="61">
        <v>-29.951794846190602</v>
      </c>
      <c r="I5" s="61">
        <v>-51.764014165814601</v>
      </c>
      <c r="J5" s="60" t="s">
        <v>270</v>
      </c>
      <c r="K5" s="60" t="s">
        <v>36</v>
      </c>
      <c r="L5" s="60" t="s">
        <v>273</v>
      </c>
      <c r="M5" s="62" t="s">
        <v>274</v>
      </c>
      <c r="N5" s="60" t="s">
        <v>25</v>
      </c>
      <c r="O5" s="60" t="s">
        <v>36</v>
      </c>
      <c r="P5" s="63"/>
      <c r="Q5" s="63"/>
      <c r="R5" s="63"/>
      <c r="S5" s="60" t="s">
        <v>266</v>
      </c>
      <c r="T5" s="63"/>
      <c r="V5" s="64"/>
    </row>
    <row r="6" spans="1:22" ht="15" customHeight="1">
      <c r="A6" s="65">
        <v>5</v>
      </c>
      <c r="B6" s="66" t="s">
        <v>262</v>
      </c>
      <c r="C6" s="52" t="s">
        <v>263</v>
      </c>
      <c r="D6" s="67" t="s">
        <v>20</v>
      </c>
      <c r="E6" s="68" t="s">
        <v>272</v>
      </c>
      <c r="F6" s="69" t="s">
        <v>22</v>
      </c>
      <c r="G6" s="65">
        <v>2010</v>
      </c>
      <c r="H6" s="61">
        <v>-29.951794846190602</v>
      </c>
      <c r="I6" s="61">
        <v>-51.764014165814601</v>
      </c>
      <c r="J6" s="69" t="s">
        <v>270</v>
      </c>
      <c r="K6" s="69" t="s">
        <v>36</v>
      </c>
      <c r="L6" s="69" t="s">
        <v>275</v>
      </c>
      <c r="M6" s="70" t="s">
        <v>276</v>
      </c>
      <c r="N6" s="69" t="s">
        <v>25</v>
      </c>
      <c r="O6" s="69" t="s">
        <v>36</v>
      </c>
      <c r="P6" s="71"/>
      <c r="Q6" s="71"/>
      <c r="R6" s="71"/>
      <c r="S6" s="69" t="s">
        <v>266</v>
      </c>
      <c r="T6" s="71"/>
      <c r="V6" s="72"/>
    </row>
    <row r="7" spans="1:22" ht="15" customHeight="1">
      <c r="A7" s="65">
        <v>6</v>
      </c>
      <c r="B7" s="66" t="s">
        <v>262</v>
      </c>
      <c r="C7" s="52" t="s">
        <v>263</v>
      </c>
      <c r="D7" s="67" t="s">
        <v>20</v>
      </c>
      <c r="E7" s="68" t="s">
        <v>272</v>
      </c>
      <c r="F7" s="69" t="s">
        <v>22</v>
      </c>
      <c r="G7" s="65">
        <v>2010</v>
      </c>
      <c r="H7" s="61">
        <v>-29.951794846190602</v>
      </c>
      <c r="I7" s="61">
        <v>-51.764014165814601</v>
      </c>
      <c r="J7" s="69" t="s">
        <v>49</v>
      </c>
      <c r="K7" s="69" t="s">
        <v>36</v>
      </c>
      <c r="L7" s="69" t="s">
        <v>277</v>
      </c>
      <c r="M7" s="70" t="s">
        <v>278</v>
      </c>
      <c r="N7" s="69" t="s">
        <v>29</v>
      </c>
      <c r="O7" s="69" t="s">
        <v>36</v>
      </c>
      <c r="P7" s="71"/>
      <c r="Q7" s="71"/>
      <c r="R7" s="71"/>
      <c r="S7" s="69" t="s">
        <v>266</v>
      </c>
      <c r="T7" s="71"/>
      <c r="V7" s="72"/>
    </row>
    <row r="8" spans="1:22" ht="15" customHeight="1">
      <c r="A8" s="65">
        <v>7</v>
      </c>
      <c r="B8" s="66" t="s">
        <v>262</v>
      </c>
      <c r="C8" s="52" t="s">
        <v>263</v>
      </c>
      <c r="D8" s="67" t="s">
        <v>20</v>
      </c>
      <c r="E8" s="68" t="s">
        <v>272</v>
      </c>
      <c r="F8" s="69" t="s">
        <v>22</v>
      </c>
      <c r="G8" s="65">
        <v>2010</v>
      </c>
      <c r="H8" s="61">
        <v>-29.951794846190602</v>
      </c>
      <c r="I8" s="61">
        <v>-51.764014165814601</v>
      </c>
      <c r="J8" s="69" t="s">
        <v>35</v>
      </c>
      <c r="K8" s="69" t="s">
        <v>36</v>
      </c>
      <c r="L8" s="69" t="s">
        <v>279</v>
      </c>
      <c r="M8" s="70" t="s">
        <v>280</v>
      </c>
      <c r="N8" s="69" t="s">
        <v>25</v>
      </c>
      <c r="O8" s="69" t="s">
        <v>36</v>
      </c>
      <c r="P8" s="71"/>
      <c r="Q8" s="71"/>
      <c r="R8" s="71"/>
      <c r="S8" s="69" t="s">
        <v>266</v>
      </c>
      <c r="T8" s="71"/>
      <c r="V8" s="72"/>
    </row>
    <row r="9" spans="1:22" ht="15" customHeight="1">
      <c r="A9" s="65">
        <v>8</v>
      </c>
      <c r="B9" s="66" t="s">
        <v>262</v>
      </c>
      <c r="C9" s="52" t="s">
        <v>263</v>
      </c>
      <c r="D9" s="67" t="s">
        <v>20</v>
      </c>
      <c r="E9" s="68" t="s">
        <v>272</v>
      </c>
      <c r="F9" s="69" t="s">
        <v>22</v>
      </c>
      <c r="G9" s="65">
        <v>2010</v>
      </c>
      <c r="H9" s="61">
        <v>-29.951794846190602</v>
      </c>
      <c r="I9" s="61">
        <v>-51.764014165814601</v>
      </c>
      <c r="J9" s="69" t="s">
        <v>35</v>
      </c>
      <c r="K9" s="69" t="s">
        <v>36</v>
      </c>
      <c r="L9" s="69" t="s">
        <v>281</v>
      </c>
      <c r="M9" s="70" t="s">
        <v>282</v>
      </c>
      <c r="N9" s="69" t="s">
        <v>25</v>
      </c>
      <c r="O9" s="69" t="s">
        <v>36</v>
      </c>
      <c r="P9" s="71"/>
      <c r="Q9" s="71"/>
      <c r="R9" s="71"/>
      <c r="S9" s="69" t="s">
        <v>266</v>
      </c>
      <c r="T9" s="71"/>
      <c r="V9" s="72"/>
    </row>
    <row r="10" spans="1:22" ht="15" customHeight="1">
      <c r="A10" s="65">
        <v>9</v>
      </c>
      <c r="B10" s="66" t="s">
        <v>262</v>
      </c>
      <c r="C10" s="52" t="s">
        <v>263</v>
      </c>
      <c r="D10" s="67" t="s">
        <v>20</v>
      </c>
      <c r="E10" s="68" t="s">
        <v>272</v>
      </c>
      <c r="F10" s="69" t="s">
        <v>22</v>
      </c>
      <c r="G10" s="65">
        <v>2010</v>
      </c>
      <c r="H10" s="61">
        <v>-29.951794846190602</v>
      </c>
      <c r="I10" s="61">
        <v>-51.764014165814601</v>
      </c>
      <c r="J10" s="69" t="s">
        <v>35</v>
      </c>
      <c r="K10" s="69" t="s">
        <v>36</v>
      </c>
      <c r="L10" s="69" t="s">
        <v>283</v>
      </c>
      <c r="M10" s="70" t="s">
        <v>284</v>
      </c>
      <c r="N10" s="69" t="s">
        <v>25</v>
      </c>
      <c r="O10" s="69" t="s">
        <v>36</v>
      </c>
      <c r="P10" s="71"/>
      <c r="Q10" s="71"/>
      <c r="R10" s="71"/>
      <c r="S10" s="69" t="s">
        <v>266</v>
      </c>
      <c r="T10" s="71"/>
      <c r="V10" s="72"/>
    </row>
    <row r="11" spans="1:22" ht="15" customHeight="1">
      <c r="A11" s="65">
        <v>10</v>
      </c>
      <c r="B11" s="66" t="s">
        <v>262</v>
      </c>
      <c r="C11" s="73" t="s">
        <v>263</v>
      </c>
      <c r="D11" s="67" t="s">
        <v>20</v>
      </c>
      <c r="E11" s="68" t="s">
        <v>272</v>
      </c>
      <c r="F11" s="69" t="s">
        <v>22</v>
      </c>
      <c r="G11" s="65">
        <v>2010</v>
      </c>
      <c r="H11" s="61">
        <v>-29.951794846190602</v>
      </c>
      <c r="I11" s="61">
        <v>-51.764014165814601</v>
      </c>
      <c r="J11" s="69" t="s">
        <v>270</v>
      </c>
      <c r="K11" s="69" t="s">
        <v>36</v>
      </c>
      <c r="L11" s="69" t="s">
        <v>285</v>
      </c>
      <c r="M11" s="70" t="s">
        <v>286</v>
      </c>
      <c r="N11" s="69" t="s">
        <v>25</v>
      </c>
      <c r="O11" s="69" t="s">
        <v>36</v>
      </c>
      <c r="P11" s="71"/>
      <c r="Q11" s="71"/>
      <c r="R11" s="71"/>
      <c r="S11" s="69" t="s">
        <v>266</v>
      </c>
      <c r="T11" s="71"/>
      <c r="V11" s="72"/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4"/>
  <sheetViews>
    <sheetView showGridLines="0" topLeftCell="N1" workbookViewId="0">
      <selection activeCell="Q10" sqref="Q10"/>
    </sheetView>
  </sheetViews>
  <sheetFormatPr baseColWidth="10" defaultColWidth="8.83203125" defaultRowHeight="14" customHeight="1" x14ac:dyDescent="0"/>
  <cols>
    <col min="1" max="3" width="8.83203125" style="74" customWidth="1"/>
    <col min="4" max="4" width="14.5" style="74" customWidth="1"/>
    <col min="5" max="5" width="19.83203125" style="74" customWidth="1"/>
    <col min="6" max="6" width="11.5" style="74" customWidth="1"/>
    <col min="7" max="7" width="13.1640625" style="74" customWidth="1"/>
    <col min="8" max="8" width="19.83203125" style="74" customWidth="1"/>
    <col min="9" max="9" width="20.6640625" style="74" customWidth="1"/>
    <col min="10" max="10" width="12.6640625" style="74" customWidth="1"/>
    <col min="11" max="11" width="14" style="74" customWidth="1"/>
    <col min="12" max="12" width="12.6640625" style="74" customWidth="1"/>
    <col min="13" max="13" width="13.6640625" style="74" customWidth="1"/>
    <col min="14" max="14" width="17.5" style="74" customWidth="1"/>
    <col min="15" max="15" width="15.1640625" style="74" customWidth="1"/>
    <col min="16" max="16" width="14.5" style="74" customWidth="1"/>
    <col min="17" max="17" width="15.5" style="74" customWidth="1"/>
    <col min="18" max="18" width="15.6640625" style="74" customWidth="1"/>
    <col min="19" max="20" width="15.6640625" style="106" customWidth="1"/>
    <col min="21" max="21" width="14.5" style="74" customWidth="1"/>
    <col min="22" max="258" width="8.83203125" style="74" customWidth="1"/>
  </cols>
  <sheetData>
    <row r="1" spans="1:22" ht="48.75" customHeight="1">
      <c r="A1" s="75" t="s">
        <v>0</v>
      </c>
      <c r="B1" s="35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258</v>
      </c>
      <c r="H1" s="37" t="s">
        <v>7</v>
      </c>
      <c r="I1" s="37" t="s">
        <v>8</v>
      </c>
      <c r="J1" s="37" t="s">
        <v>259</v>
      </c>
      <c r="K1" s="37" t="s">
        <v>10</v>
      </c>
      <c r="L1" s="37" t="s">
        <v>11</v>
      </c>
      <c r="M1" s="37" t="s">
        <v>12</v>
      </c>
      <c r="N1" s="37" t="s">
        <v>260</v>
      </c>
      <c r="O1" s="37" t="s">
        <v>14</v>
      </c>
      <c r="P1" s="37" t="s">
        <v>15</v>
      </c>
      <c r="Q1" s="35" t="s">
        <v>16</v>
      </c>
      <c r="R1" s="35" t="s">
        <v>17</v>
      </c>
      <c r="S1" s="35" t="s">
        <v>1573</v>
      </c>
      <c r="T1" s="35" t="s">
        <v>1572</v>
      </c>
      <c r="U1" s="35" t="s">
        <v>1574</v>
      </c>
      <c r="V1" s="76" t="s">
        <v>261</v>
      </c>
    </row>
    <row r="2" spans="1:22" ht="15" customHeight="1">
      <c r="A2" s="77">
        <v>1</v>
      </c>
      <c r="B2" s="78" t="s">
        <v>19</v>
      </c>
      <c r="C2" s="71"/>
      <c r="D2" s="69" t="s">
        <v>287</v>
      </c>
      <c r="E2" s="68" t="s">
        <v>210</v>
      </c>
      <c r="F2" s="69" t="s">
        <v>22</v>
      </c>
      <c r="G2" s="65">
        <v>2011</v>
      </c>
      <c r="H2" s="79">
        <v>-28.048849521490499</v>
      </c>
      <c r="I2" s="79">
        <v>-51.857252090220101</v>
      </c>
      <c r="J2" s="69" t="s">
        <v>49</v>
      </c>
      <c r="K2" s="69" t="s">
        <v>36</v>
      </c>
      <c r="L2" s="69" t="s">
        <v>288</v>
      </c>
      <c r="M2" s="80" t="s">
        <v>289</v>
      </c>
      <c r="N2" s="69" t="s">
        <v>29</v>
      </c>
      <c r="O2" s="69" t="s">
        <v>36</v>
      </c>
      <c r="P2" s="71"/>
      <c r="Q2" s="81"/>
      <c r="R2" s="81"/>
      <c r="S2" s="82" t="s">
        <v>290</v>
      </c>
      <c r="T2" s="81"/>
      <c r="V2" s="72"/>
    </row>
    <row r="3" spans="1:22" ht="15" customHeight="1">
      <c r="A3" s="77">
        <v>2</v>
      </c>
      <c r="B3" s="80" t="s">
        <v>19</v>
      </c>
      <c r="C3" s="71"/>
      <c r="D3" s="69" t="s">
        <v>287</v>
      </c>
      <c r="E3" s="68" t="s">
        <v>210</v>
      </c>
      <c r="F3" s="69" t="s">
        <v>22</v>
      </c>
      <c r="G3" s="65">
        <v>2011</v>
      </c>
      <c r="H3" s="79">
        <v>-28.048849521490499</v>
      </c>
      <c r="I3" s="79">
        <v>-51.857252090220101</v>
      </c>
      <c r="J3" s="69" t="s">
        <v>136</v>
      </c>
      <c r="K3" s="69" t="s">
        <v>36</v>
      </c>
      <c r="L3" s="69" t="s">
        <v>291</v>
      </c>
      <c r="M3" s="80" t="s">
        <v>292</v>
      </c>
      <c r="N3" s="69" t="s">
        <v>25</v>
      </c>
      <c r="O3" s="69" t="s">
        <v>36</v>
      </c>
      <c r="P3" s="71"/>
      <c r="Q3" s="72"/>
      <c r="R3" s="72"/>
      <c r="S3" s="75" t="s">
        <v>290</v>
      </c>
      <c r="T3" s="72"/>
      <c r="V3" s="72"/>
    </row>
    <row r="4" spans="1:22" ht="15" customHeight="1">
      <c r="A4" s="77">
        <v>3</v>
      </c>
      <c r="B4" s="80" t="s">
        <v>19</v>
      </c>
      <c r="C4" s="71"/>
      <c r="D4" s="69" t="s">
        <v>293</v>
      </c>
      <c r="E4" s="68" t="s">
        <v>173</v>
      </c>
      <c r="F4" s="69" t="s">
        <v>22</v>
      </c>
      <c r="G4" s="65">
        <v>2011</v>
      </c>
      <c r="H4" s="83">
        <v>-28.084171059706001</v>
      </c>
      <c r="I4" s="79">
        <v>-52.022132527664098</v>
      </c>
      <c r="J4" s="69" t="s">
        <v>49</v>
      </c>
      <c r="K4" s="69" t="s">
        <v>36</v>
      </c>
      <c r="L4" s="69" t="s">
        <v>294</v>
      </c>
      <c r="M4" s="80" t="s">
        <v>295</v>
      </c>
      <c r="N4" s="69" t="s">
        <v>29</v>
      </c>
      <c r="O4" s="69" t="s">
        <v>36</v>
      </c>
      <c r="P4" s="71"/>
      <c r="Q4" s="72"/>
      <c r="R4" s="72"/>
      <c r="S4" s="75" t="s">
        <v>290</v>
      </c>
      <c r="T4" s="72"/>
      <c r="V4" s="72"/>
    </row>
    <row r="5" spans="1:22" ht="15" customHeight="1">
      <c r="A5" s="77">
        <v>4</v>
      </c>
      <c r="B5" s="80" t="s">
        <v>19</v>
      </c>
      <c r="C5" s="71"/>
      <c r="D5" s="69" t="s">
        <v>293</v>
      </c>
      <c r="E5" s="68" t="s">
        <v>173</v>
      </c>
      <c r="F5" s="69" t="s">
        <v>22</v>
      </c>
      <c r="G5" s="65">
        <v>2011</v>
      </c>
      <c r="H5" s="83">
        <v>-28.084171059706001</v>
      </c>
      <c r="I5" s="79">
        <v>-52.022132527664098</v>
      </c>
      <c r="J5" s="69" t="s">
        <v>136</v>
      </c>
      <c r="K5" s="69" t="s">
        <v>36</v>
      </c>
      <c r="L5" s="69" t="s">
        <v>296</v>
      </c>
      <c r="M5" s="80" t="s">
        <v>297</v>
      </c>
      <c r="N5" s="69" t="s">
        <v>25</v>
      </c>
      <c r="O5" s="69" t="s">
        <v>36</v>
      </c>
      <c r="P5" s="71"/>
      <c r="Q5" s="72"/>
      <c r="R5" s="72"/>
      <c r="S5" s="75" t="s">
        <v>290</v>
      </c>
      <c r="T5" s="72"/>
      <c r="V5" s="72"/>
    </row>
    <row r="6" spans="1:22" ht="15" customHeight="1">
      <c r="A6" s="77">
        <v>5</v>
      </c>
      <c r="B6" s="80" t="s">
        <v>19</v>
      </c>
      <c r="C6" s="71"/>
      <c r="D6" s="69" t="s">
        <v>287</v>
      </c>
      <c r="E6" s="68" t="s">
        <v>236</v>
      </c>
      <c r="F6" s="69" t="s">
        <v>22</v>
      </c>
      <c r="G6" s="65">
        <v>2011</v>
      </c>
      <c r="H6" s="79">
        <v>-28.061840839364301</v>
      </c>
      <c r="I6" s="79">
        <v>-52.675399446616503</v>
      </c>
      <c r="J6" s="69" t="s">
        <v>49</v>
      </c>
      <c r="K6" s="69" t="s">
        <v>36</v>
      </c>
      <c r="L6" s="69" t="s">
        <v>298</v>
      </c>
      <c r="M6" s="80" t="s">
        <v>299</v>
      </c>
      <c r="N6" s="69" t="s">
        <v>29</v>
      </c>
      <c r="O6" s="69" t="s">
        <v>36</v>
      </c>
      <c r="P6" s="71"/>
      <c r="Q6" s="72"/>
      <c r="R6" s="72"/>
      <c r="S6" s="75" t="s">
        <v>290</v>
      </c>
      <c r="T6" s="72"/>
      <c r="V6" s="72"/>
    </row>
    <row r="7" spans="1:22" ht="15" customHeight="1">
      <c r="A7" s="77">
        <v>6</v>
      </c>
      <c r="B7" s="80" t="s">
        <v>19</v>
      </c>
      <c r="C7" s="71"/>
      <c r="D7" s="69" t="s">
        <v>287</v>
      </c>
      <c r="E7" s="68" t="s">
        <v>236</v>
      </c>
      <c r="F7" s="69" t="s">
        <v>22</v>
      </c>
      <c r="G7" s="65">
        <v>2011</v>
      </c>
      <c r="H7" s="79">
        <v>-28.061840839364301</v>
      </c>
      <c r="I7" s="79">
        <v>-52.675399446616503</v>
      </c>
      <c r="J7" s="69" t="s">
        <v>49</v>
      </c>
      <c r="K7" s="69" t="s">
        <v>36</v>
      </c>
      <c r="L7" s="69" t="s">
        <v>300</v>
      </c>
      <c r="M7" s="80" t="s">
        <v>301</v>
      </c>
      <c r="N7" s="69" t="s">
        <v>29</v>
      </c>
      <c r="O7" s="69" t="s">
        <v>36</v>
      </c>
      <c r="P7" s="71"/>
      <c r="Q7" s="72"/>
      <c r="R7" s="72"/>
      <c r="S7" s="75" t="s">
        <v>290</v>
      </c>
      <c r="T7" s="72"/>
      <c r="V7" s="72"/>
    </row>
    <row r="8" spans="1:22" ht="15" customHeight="1">
      <c r="A8" s="77">
        <v>7</v>
      </c>
      <c r="B8" s="80" t="s">
        <v>19</v>
      </c>
      <c r="C8" s="71"/>
      <c r="D8" s="69" t="s">
        <v>287</v>
      </c>
      <c r="E8" s="68" t="s">
        <v>236</v>
      </c>
      <c r="F8" s="69" t="s">
        <v>22</v>
      </c>
      <c r="G8" s="65">
        <v>2011</v>
      </c>
      <c r="H8" s="79">
        <v>-28.061840839364301</v>
      </c>
      <c r="I8" s="79">
        <v>-52.675399446616503</v>
      </c>
      <c r="J8" s="69" t="s">
        <v>136</v>
      </c>
      <c r="K8" s="69" t="s">
        <v>36</v>
      </c>
      <c r="L8" s="69" t="s">
        <v>302</v>
      </c>
      <c r="M8" s="80" t="s">
        <v>303</v>
      </c>
      <c r="N8" s="69" t="s">
        <v>25</v>
      </c>
      <c r="O8" s="69" t="s">
        <v>36</v>
      </c>
      <c r="P8" s="71"/>
      <c r="Q8" s="72"/>
      <c r="R8" s="72"/>
      <c r="S8" s="75" t="s">
        <v>290</v>
      </c>
      <c r="T8" s="72"/>
      <c r="V8" s="72"/>
    </row>
    <row r="9" spans="1:22" ht="15" customHeight="1">
      <c r="A9" s="77">
        <v>8</v>
      </c>
      <c r="B9" s="80" t="s">
        <v>19</v>
      </c>
      <c r="C9" s="71"/>
      <c r="D9" s="69" t="s">
        <v>287</v>
      </c>
      <c r="E9" s="68" t="s">
        <v>236</v>
      </c>
      <c r="F9" s="69" t="s">
        <v>22</v>
      </c>
      <c r="G9" s="65">
        <v>2011</v>
      </c>
      <c r="H9" s="79">
        <v>-28.061840839364301</v>
      </c>
      <c r="I9" s="79">
        <v>-52.675399446616503</v>
      </c>
      <c r="J9" s="69" t="s">
        <v>49</v>
      </c>
      <c r="K9" s="69" t="s">
        <v>36</v>
      </c>
      <c r="L9" s="69" t="s">
        <v>304</v>
      </c>
      <c r="M9" s="80" t="s">
        <v>305</v>
      </c>
      <c r="N9" s="69" t="s">
        <v>29</v>
      </c>
      <c r="O9" s="69" t="s">
        <v>36</v>
      </c>
      <c r="P9" s="71"/>
      <c r="Q9" s="72"/>
      <c r="R9" s="72"/>
      <c r="S9" s="75" t="s">
        <v>290</v>
      </c>
      <c r="T9" s="72"/>
      <c r="V9" s="72"/>
    </row>
    <row r="10" spans="1:22" ht="15" customHeight="1">
      <c r="A10" s="77">
        <v>9</v>
      </c>
      <c r="B10" s="80" t="s">
        <v>19</v>
      </c>
      <c r="C10" s="71"/>
      <c r="D10" s="69" t="s">
        <v>287</v>
      </c>
      <c r="E10" s="68" t="s">
        <v>125</v>
      </c>
      <c r="F10" s="69" t="s">
        <v>22</v>
      </c>
      <c r="G10" s="65">
        <v>2011</v>
      </c>
      <c r="H10" s="84">
        <v>-27.8211966886801</v>
      </c>
      <c r="I10" s="84">
        <v>-52.442768604506199</v>
      </c>
      <c r="J10" s="69" t="s">
        <v>49</v>
      </c>
      <c r="K10" s="69" t="s">
        <v>36</v>
      </c>
      <c r="L10" s="69" t="s">
        <v>306</v>
      </c>
      <c r="M10" s="80" t="s">
        <v>307</v>
      </c>
      <c r="N10" s="69" t="s">
        <v>29</v>
      </c>
      <c r="O10" s="69" t="s">
        <v>36</v>
      </c>
      <c r="P10" s="71"/>
      <c r="Q10" s="72"/>
      <c r="R10" s="72"/>
      <c r="S10" s="75" t="s">
        <v>290</v>
      </c>
      <c r="T10" s="72"/>
      <c r="V10" s="72"/>
    </row>
    <row r="11" spans="1:22" ht="15" customHeight="1">
      <c r="A11" s="77">
        <v>10</v>
      </c>
      <c r="B11" s="80" t="s">
        <v>19</v>
      </c>
      <c r="C11" s="71"/>
      <c r="D11" s="69" t="s">
        <v>293</v>
      </c>
      <c r="E11" s="68" t="s">
        <v>112</v>
      </c>
      <c r="F11" s="69" t="s">
        <v>22</v>
      </c>
      <c r="G11" s="65">
        <v>2011</v>
      </c>
      <c r="H11" s="79">
        <v>-28.1644511049731</v>
      </c>
      <c r="I11" s="79">
        <v>-51.926671261095599</v>
      </c>
      <c r="J11" s="69" t="s">
        <v>136</v>
      </c>
      <c r="K11" s="69" t="s">
        <v>36</v>
      </c>
      <c r="L11" s="69" t="s">
        <v>308</v>
      </c>
      <c r="M11" s="80" t="s">
        <v>309</v>
      </c>
      <c r="N11" s="69" t="s">
        <v>25</v>
      </c>
      <c r="O11" s="69" t="s">
        <v>36</v>
      </c>
      <c r="P11" s="71"/>
      <c r="Q11" s="72"/>
      <c r="R11" s="72"/>
      <c r="S11" s="75" t="s">
        <v>290</v>
      </c>
      <c r="T11" s="72"/>
      <c r="V11" s="72"/>
    </row>
    <row r="12" spans="1:22" ht="15" customHeight="1">
      <c r="A12" s="77">
        <v>11</v>
      </c>
      <c r="B12" s="80" t="s">
        <v>19</v>
      </c>
      <c r="C12" s="71"/>
      <c r="D12" s="69" t="s">
        <v>293</v>
      </c>
      <c r="E12" s="68" t="s">
        <v>112</v>
      </c>
      <c r="F12" s="69" t="s">
        <v>22</v>
      </c>
      <c r="G12" s="65">
        <v>2011</v>
      </c>
      <c r="H12" s="79">
        <v>-28.1644511049731</v>
      </c>
      <c r="I12" s="79">
        <v>-51.926671261095599</v>
      </c>
      <c r="J12" s="69" t="s">
        <v>136</v>
      </c>
      <c r="K12" s="69" t="s">
        <v>36</v>
      </c>
      <c r="L12" s="69" t="s">
        <v>310</v>
      </c>
      <c r="M12" s="80" t="s">
        <v>311</v>
      </c>
      <c r="N12" s="69" t="s">
        <v>25</v>
      </c>
      <c r="O12" s="69" t="s">
        <v>36</v>
      </c>
      <c r="P12" s="71"/>
      <c r="Q12" s="72"/>
      <c r="R12" s="72"/>
      <c r="S12" s="75" t="s">
        <v>290</v>
      </c>
      <c r="T12" s="72"/>
      <c r="V12" s="72"/>
    </row>
    <row r="13" spans="1:22" ht="15" customHeight="1">
      <c r="A13" s="77">
        <v>12</v>
      </c>
      <c r="B13" s="80" t="s">
        <v>19</v>
      </c>
      <c r="C13" s="71"/>
      <c r="D13" s="69" t="s">
        <v>287</v>
      </c>
      <c r="E13" s="68" t="s">
        <v>59</v>
      </c>
      <c r="F13" s="69" t="s">
        <v>22</v>
      </c>
      <c r="G13" s="65">
        <v>2011</v>
      </c>
      <c r="H13" s="79">
        <v>-28.208870246212399</v>
      </c>
      <c r="I13" s="79">
        <v>-51.527228529144701</v>
      </c>
      <c r="J13" s="69" t="s">
        <v>49</v>
      </c>
      <c r="K13" s="69" t="s">
        <v>36</v>
      </c>
      <c r="L13" s="69" t="s">
        <v>312</v>
      </c>
      <c r="M13" s="80" t="s">
        <v>313</v>
      </c>
      <c r="N13" s="69" t="s">
        <v>29</v>
      </c>
      <c r="O13" s="69" t="s">
        <v>36</v>
      </c>
      <c r="P13" s="71"/>
      <c r="Q13" s="72"/>
      <c r="R13" s="72"/>
      <c r="S13" s="75" t="s">
        <v>290</v>
      </c>
      <c r="T13" s="72"/>
      <c r="V13" s="72"/>
    </row>
    <row r="14" spans="1:22" ht="15" customHeight="1">
      <c r="A14" s="77">
        <v>13</v>
      </c>
      <c r="B14" s="80" t="s">
        <v>19</v>
      </c>
      <c r="C14" s="71"/>
      <c r="D14" s="69" t="s">
        <v>287</v>
      </c>
      <c r="E14" s="68" t="s">
        <v>59</v>
      </c>
      <c r="F14" s="69" t="s">
        <v>22</v>
      </c>
      <c r="G14" s="65">
        <v>2011</v>
      </c>
      <c r="H14" s="79">
        <v>-28.208870246212399</v>
      </c>
      <c r="I14" s="79">
        <v>-51.527228529144701</v>
      </c>
      <c r="J14" s="69" t="s">
        <v>49</v>
      </c>
      <c r="K14" s="69" t="s">
        <v>36</v>
      </c>
      <c r="L14" s="69" t="s">
        <v>314</v>
      </c>
      <c r="M14" s="80" t="s">
        <v>315</v>
      </c>
      <c r="N14" s="69" t="s">
        <v>29</v>
      </c>
      <c r="O14" s="69" t="s">
        <v>36</v>
      </c>
      <c r="P14" s="71"/>
      <c r="Q14" s="72"/>
      <c r="R14" s="72"/>
      <c r="S14" s="75" t="s">
        <v>290</v>
      </c>
      <c r="T14" s="72"/>
      <c r="V14" s="72"/>
    </row>
    <row r="15" spans="1:22" ht="15" customHeight="1">
      <c r="A15" s="77">
        <v>14</v>
      </c>
      <c r="B15" s="80" t="s">
        <v>19</v>
      </c>
      <c r="C15" s="71"/>
      <c r="D15" s="69" t="s">
        <v>287</v>
      </c>
      <c r="E15" s="68" t="s">
        <v>59</v>
      </c>
      <c r="F15" s="69" t="s">
        <v>22</v>
      </c>
      <c r="G15" s="65">
        <v>2011</v>
      </c>
      <c r="H15" s="79">
        <v>-28.208870246212399</v>
      </c>
      <c r="I15" s="79">
        <v>-51.527228529144701</v>
      </c>
      <c r="J15" s="69" t="s">
        <v>136</v>
      </c>
      <c r="K15" s="69" t="s">
        <v>36</v>
      </c>
      <c r="L15" s="69" t="s">
        <v>316</v>
      </c>
      <c r="M15" s="80" t="s">
        <v>317</v>
      </c>
      <c r="N15" s="69" t="s">
        <v>25</v>
      </c>
      <c r="O15" s="69" t="s">
        <v>36</v>
      </c>
      <c r="P15" s="71"/>
      <c r="Q15" s="72"/>
      <c r="R15" s="72"/>
      <c r="S15" s="75" t="s">
        <v>290</v>
      </c>
      <c r="T15" s="72"/>
      <c r="V15" s="72"/>
    </row>
    <row r="16" spans="1:22" ht="15" customHeight="1">
      <c r="A16" s="77">
        <v>15</v>
      </c>
      <c r="B16" s="80" t="s">
        <v>19</v>
      </c>
      <c r="C16" s="71"/>
      <c r="D16" s="69" t="s">
        <v>287</v>
      </c>
      <c r="E16" s="68" t="s">
        <v>59</v>
      </c>
      <c r="F16" s="69" t="s">
        <v>22</v>
      </c>
      <c r="G16" s="65">
        <v>2011</v>
      </c>
      <c r="H16" s="79">
        <v>-28.208870246212399</v>
      </c>
      <c r="I16" s="79">
        <v>-51.527228529144701</v>
      </c>
      <c r="J16" s="69" t="s">
        <v>69</v>
      </c>
      <c r="K16" s="69" t="s">
        <v>36</v>
      </c>
      <c r="L16" s="69" t="s">
        <v>318</v>
      </c>
      <c r="M16" s="80" t="s">
        <v>319</v>
      </c>
      <c r="N16" s="69" t="s">
        <v>39</v>
      </c>
      <c r="O16" s="69" t="s">
        <v>36</v>
      </c>
      <c r="P16" s="71"/>
      <c r="Q16" s="72"/>
      <c r="R16" s="72"/>
      <c r="S16" s="75" t="s">
        <v>290</v>
      </c>
      <c r="T16" s="72"/>
      <c r="V16" s="72"/>
    </row>
    <row r="17" spans="1:22" ht="15" customHeight="1">
      <c r="A17" s="77">
        <v>16</v>
      </c>
      <c r="B17" s="80" t="s">
        <v>19</v>
      </c>
      <c r="C17" s="71"/>
      <c r="D17" s="69" t="s">
        <v>287</v>
      </c>
      <c r="E17" s="68" t="s">
        <v>45</v>
      </c>
      <c r="F17" s="69" t="s">
        <v>22</v>
      </c>
      <c r="G17" s="65">
        <v>2011</v>
      </c>
      <c r="H17" s="79">
        <v>-28.121341710779198</v>
      </c>
      <c r="I17" s="79">
        <v>-52.3002778295103</v>
      </c>
      <c r="J17" s="69" t="s">
        <v>49</v>
      </c>
      <c r="K17" s="69" t="s">
        <v>36</v>
      </c>
      <c r="L17" s="69" t="s">
        <v>320</v>
      </c>
      <c r="M17" s="80" t="s">
        <v>321</v>
      </c>
      <c r="N17" s="69" t="s">
        <v>29</v>
      </c>
      <c r="O17" s="69" t="s">
        <v>36</v>
      </c>
      <c r="P17" s="71"/>
      <c r="Q17" s="72"/>
      <c r="R17" s="72"/>
      <c r="S17" s="75" t="s">
        <v>290</v>
      </c>
      <c r="T17" s="72"/>
      <c r="V17" s="72"/>
    </row>
    <row r="18" spans="1:22" ht="15" customHeight="1">
      <c r="A18" s="77">
        <v>17</v>
      </c>
      <c r="B18" s="80" t="s">
        <v>19</v>
      </c>
      <c r="C18" s="71"/>
      <c r="D18" s="69" t="s">
        <v>287</v>
      </c>
      <c r="E18" s="68" t="s">
        <v>45</v>
      </c>
      <c r="F18" s="69" t="s">
        <v>22</v>
      </c>
      <c r="G18" s="65">
        <v>2011</v>
      </c>
      <c r="H18" s="79">
        <v>-28.121341710779198</v>
      </c>
      <c r="I18" s="79">
        <v>-52.3002778295103</v>
      </c>
      <c r="J18" s="69" t="s">
        <v>49</v>
      </c>
      <c r="K18" s="69" t="s">
        <v>36</v>
      </c>
      <c r="L18" s="69" t="s">
        <v>322</v>
      </c>
      <c r="M18" s="80" t="s">
        <v>323</v>
      </c>
      <c r="N18" s="69" t="s">
        <v>29</v>
      </c>
      <c r="O18" s="69" t="s">
        <v>36</v>
      </c>
      <c r="P18" s="71"/>
      <c r="Q18" s="72"/>
      <c r="R18" s="72"/>
      <c r="S18" s="75" t="s">
        <v>290</v>
      </c>
      <c r="T18" s="72"/>
      <c r="V18" s="72"/>
    </row>
    <row r="19" spans="1:22" ht="15" customHeight="1">
      <c r="A19" s="77">
        <v>18</v>
      </c>
      <c r="B19" s="80" t="s">
        <v>19</v>
      </c>
      <c r="C19" s="71"/>
      <c r="D19" s="69" t="s">
        <v>287</v>
      </c>
      <c r="E19" s="68" t="s">
        <v>324</v>
      </c>
      <c r="F19" s="69" t="s">
        <v>22</v>
      </c>
      <c r="G19" s="65">
        <v>2011</v>
      </c>
      <c r="H19" s="79">
        <v>-28.291908563586301</v>
      </c>
      <c r="I19" s="79">
        <v>-52.5644385223925</v>
      </c>
      <c r="J19" s="69" t="s">
        <v>49</v>
      </c>
      <c r="K19" s="69" t="s">
        <v>36</v>
      </c>
      <c r="L19" s="69" t="s">
        <v>325</v>
      </c>
      <c r="M19" s="80" t="s">
        <v>326</v>
      </c>
      <c r="N19" s="69" t="s">
        <v>29</v>
      </c>
      <c r="O19" s="69" t="s">
        <v>36</v>
      </c>
      <c r="P19" s="71"/>
      <c r="Q19" s="72"/>
      <c r="R19" s="72"/>
      <c r="S19" s="75" t="s">
        <v>290</v>
      </c>
      <c r="T19" s="72"/>
      <c r="V19" s="72"/>
    </row>
    <row r="20" spans="1:22" ht="15" customHeight="1">
      <c r="A20" s="77">
        <v>19</v>
      </c>
      <c r="B20" s="80" t="s">
        <v>19</v>
      </c>
      <c r="C20" s="71"/>
      <c r="D20" s="69" t="s">
        <v>287</v>
      </c>
      <c r="E20" s="68" t="s">
        <v>324</v>
      </c>
      <c r="F20" s="69" t="s">
        <v>22</v>
      </c>
      <c r="G20" s="65">
        <v>2011</v>
      </c>
      <c r="H20" s="79">
        <v>-28.291908563586301</v>
      </c>
      <c r="I20" s="79">
        <v>-52.5644385223925</v>
      </c>
      <c r="J20" s="69" t="s">
        <v>49</v>
      </c>
      <c r="K20" s="69" t="s">
        <v>36</v>
      </c>
      <c r="L20" s="69" t="s">
        <v>327</v>
      </c>
      <c r="M20" s="80" t="s">
        <v>328</v>
      </c>
      <c r="N20" s="69" t="s">
        <v>29</v>
      </c>
      <c r="O20" s="69" t="s">
        <v>36</v>
      </c>
      <c r="P20" s="71"/>
      <c r="Q20" s="72"/>
      <c r="R20" s="72"/>
      <c r="S20" s="75" t="s">
        <v>290</v>
      </c>
      <c r="T20" s="72"/>
      <c r="V20" s="72"/>
    </row>
    <row r="21" spans="1:22" ht="15" customHeight="1">
      <c r="A21" s="77">
        <v>20</v>
      </c>
      <c r="B21" s="80" t="s">
        <v>19</v>
      </c>
      <c r="C21" s="71"/>
      <c r="D21" s="69" t="s">
        <v>287</v>
      </c>
      <c r="E21" s="68" t="s">
        <v>324</v>
      </c>
      <c r="F21" s="69" t="s">
        <v>22</v>
      </c>
      <c r="G21" s="65">
        <v>2011</v>
      </c>
      <c r="H21" s="79">
        <v>-28.291908563586301</v>
      </c>
      <c r="I21" s="79">
        <v>-52.5644385223925</v>
      </c>
      <c r="J21" s="69" t="s">
        <v>49</v>
      </c>
      <c r="K21" s="69" t="s">
        <v>36</v>
      </c>
      <c r="L21" s="69" t="s">
        <v>329</v>
      </c>
      <c r="M21" s="80" t="s">
        <v>330</v>
      </c>
      <c r="N21" s="69" t="s">
        <v>29</v>
      </c>
      <c r="O21" s="69" t="s">
        <v>36</v>
      </c>
      <c r="P21" s="71"/>
      <c r="Q21" s="72"/>
      <c r="R21" s="72"/>
      <c r="S21" s="75" t="s">
        <v>290</v>
      </c>
      <c r="T21" s="72"/>
      <c r="V21" s="72"/>
    </row>
    <row r="22" spans="1:22" ht="15" customHeight="1">
      <c r="A22" s="77">
        <v>21</v>
      </c>
      <c r="B22" s="80" t="s">
        <v>19</v>
      </c>
      <c r="C22" s="71"/>
      <c r="D22" s="69" t="s">
        <v>287</v>
      </c>
      <c r="E22" s="68" t="s">
        <v>324</v>
      </c>
      <c r="F22" s="69" t="s">
        <v>22</v>
      </c>
      <c r="G22" s="65">
        <v>2011</v>
      </c>
      <c r="H22" s="79">
        <v>-28.291908563586301</v>
      </c>
      <c r="I22" s="79">
        <v>-52.5644385223925</v>
      </c>
      <c r="J22" s="69" t="s">
        <v>49</v>
      </c>
      <c r="K22" s="69" t="s">
        <v>36</v>
      </c>
      <c r="L22" s="69" t="s">
        <v>331</v>
      </c>
      <c r="M22" s="80" t="s">
        <v>332</v>
      </c>
      <c r="N22" s="69" t="s">
        <v>29</v>
      </c>
      <c r="O22" s="69" t="s">
        <v>36</v>
      </c>
      <c r="P22" s="71"/>
      <c r="Q22" s="72"/>
      <c r="R22" s="72"/>
      <c r="S22" s="75" t="s">
        <v>290</v>
      </c>
      <c r="T22" s="72"/>
      <c r="V22" s="72"/>
    </row>
    <row r="23" spans="1:22" ht="15" customHeight="1">
      <c r="A23" s="77">
        <v>22</v>
      </c>
      <c r="B23" s="80" t="s">
        <v>19</v>
      </c>
      <c r="C23" s="71"/>
      <c r="D23" s="69" t="s">
        <v>293</v>
      </c>
      <c r="E23" s="68" t="s">
        <v>173</v>
      </c>
      <c r="F23" s="69" t="s">
        <v>22</v>
      </c>
      <c r="G23" s="65">
        <v>2011</v>
      </c>
      <c r="H23" s="83">
        <v>-28.084171059706001</v>
      </c>
      <c r="I23" s="79">
        <v>-52.022132527664098</v>
      </c>
      <c r="J23" s="69" t="s">
        <v>136</v>
      </c>
      <c r="K23" s="69" t="s">
        <v>36</v>
      </c>
      <c r="L23" s="69" t="s">
        <v>333</v>
      </c>
      <c r="M23" s="80" t="s">
        <v>334</v>
      </c>
      <c r="N23" s="69" t="s">
        <v>25</v>
      </c>
      <c r="O23" s="69" t="s">
        <v>36</v>
      </c>
      <c r="P23" s="71"/>
      <c r="Q23" s="72"/>
      <c r="R23" s="72"/>
      <c r="S23" s="75" t="s">
        <v>290</v>
      </c>
      <c r="T23" s="72"/>
      <c r="V23" s="72"/>
    </row>
    <row r="24" spans="1:22" ht="15" customHeight="1">
      <c r="A24" s="77">
        <v>23</v>
      </c>
      <c r="B24" s="80" t="s">
        <v>19</v>
      </c>
      <c r="C24" s="71"/>
      <c r="D24" s="69" t="s">
        <v>293</v>
      </c>
      <c r="E24" s="68" t="s">
        <v>173</v>
      </c>
      <c r="F24" s="69" t="s">
        <v>22</v>
      </c>
      <c r="G24" s="65">
        <v>2011</v>
      </c>
      <c r="H24" s="83">
        <v>-28.084171059706001</v>
      </c>
      <c r="I24" s="79">
        <v>-52.022132527664098</v>
      </c>
      <c r="J24" s="69" t="s">
        <v>49</v>
      </c>
      <c r="K24" s="69" t="s">
        <v>36</v>
      </c>
      <c r="L24" s="69" t="s">
        <v>335</v>
      </c>
      <c r="M24" s="80" t="s">
        <v>336</v>
      </c>
      <c r="N24" s="69" t="s">
        <v>29</v>
      </c>
      <c r="O24" s="69" t="s">
        <v>36</v>
      </c>
      <c r="P24" s="71"/>
      <c r="Q24" s="72"/>
      <c r="R24" s="72"/>
      <c r="S24" s="75" t="s">
        <v>290</v>
      </c>
      <c r="T24" s="72"/>
      <c r="V24" s="72"/>
    </row>
    <row r="25" spans="1:22" ht="15" customHeight="1">
      <c r="A25" s="77">
        <v>24</v>
      </c>
      <c r="B25" s="80" t="s">
        <v>19</v>
      </c>
      <c r="C25" s="71"/>
      <c r="D25" s="69" t="s">
        <v>337</v>
      </c>
      <c r="E25" s="68" t="s">
        <v>236</v>
      </c>
      <c r="F25" s="69" t="s">
        <v>22</v>
      </c>
      <c r="G25" s="65">
        <v>2011</v>
      </c>
      <c r="H25" s="79">
        <v>-28.061840839364301</v>
      </c>
      <c r="I25" s="79">
        <v>-52.675399446616503</v>
      </c>
      <c r="J25" s="69" t="s">
        <v>49</v>
      </c>
      <c r="K25" s="69" t="s">
        <v>36</v>
      </c>
      <c r="L25" s="69" t="s">
        <v>338</v>
      </c>
      <c r="M25" s="80" t="s">
        <v>339</v>
      </c>
      <c r="N25" s="69" t="s">
        <v>29</v>
      </c>
      <c r="O25" s="69" t="s">
        <v>36</v>
      </c>
      <c r="P25" s="71"/>
      <c r="Q25" s="72"/>
      <c r="R25" s="72"/>
      <c r="S25" s="75" t="s">
        <v>290</v>
      </c>
      <c r="T25" s="72"/>
      <c r="V25" s="72"/>
    </row>
    <row r="26" spans="1:22" ht="15" customHeight="1">
      <c r="A26" s="77">
        <v>25</v>
      </c>
      <c r="B26" s="80" t="s">
        <v>19</v>
      </c>
      <c r="C26" s="71"/>
      <c r="D26" s="69" t="s">
        <v>337</v>
      </c>
      <c r="E26" s="68" t="s">
        <v>236</v>
      </c>
      <c r="F26" s="69" t="s">
        <v>22</v>
      </c>
      <c r="G26" s="65">
        <v>2011</v>
      </c>
      <c r="H26" s="79">
        <v>-28.061840839364301</v>
      </c>
      <c r="I26" s="79">
        <v>-52.675399446616503</v>
      </c>
      <c r="J26" s="69" t="s">
        <v>49</v>
      </c>
      <c r="K26" s="69" t="s">
        <v>36</v>
      </c>
      <c r="L26" s="69" t="s">
        <v>340</v>
      </c>
      <c r="M26" s="80" t="s">
        <v>341</v>
      </c>
      <c r="N26" s="69" t="s">
        <v>29</v>
      </c>
      <c r="O26" s="69" t="s">
        <v>36</v>
      </c>
      <c r="P26" s="71"/>
      <c r="Q26" s="72"/>
      <c r="R26" s="72"/>
      <c r="S26" s="75" t="s">
        <v>290</v>
      </c>
      <c r="T26" s="72"/>
      <c r="V26" s="72"/>
    </row>
    <row r="27" spans="1:22" ht="15" customHeight="1">
      <c r="A27" s="77">
        <v>26</v>
      </c>
      <c r="B27" s="80" t="s">
        <v>19</v>
      </c>
      <c r="C27" s="71"/>
      <c r="D27" s="69" t="s">
        <v>337</v>
      </c>
      <c r="E27" s="68" t="s">
        <v>236</v>
      </c>
      <c r="F27" s="69" t="s">
        <v>22</v>
      </c>
      <c r="G27" s="65">
        <v>2011</v>
      </c>
      <c r="H27" s="79">
        <v>-28.061840839364301</v>
      </c>
      <c r="I27" s="79">
        <v>-52.675399446616503</v>
      </c>
      <c r="J27" s="69" t="s">
        <v>136</v>
      </c>
      <c r="K27" s="69" t="s">
        <v>36</v>
      </c>
      <c r="L27" s="69" t="s">
        <v>342</v>
      </c>
      <c r="M27" s="80" t="s">
        <v>343</v>
      </c>
      <c r="N27" s="69" t="s">
        <v>25</v>
      </c>
      <c r="O27" s="69" t="s">
        <v>36</v>
      </c>
      <c r="P27" s="71"/>
      <c r="Q27" s="72"/>
      <c r="R27" s="72"/>
      <c r="S27" s="75" t="s">
        <v>290</v>
      </c>
      <c r="T27" s="72"/>
      <c r="V27" s="72"/>
    </row>
    <row r="28" spans="1:22" ht="15" customHeight="1">
      <c r="A28" s="77">
        <v>27</v>
      </c>
      <c r="B28" s="80" t="s">
        <v>19</v>
      </c>
      <c r="C28" s="71"/>
      <c r="D28" s="69" t="s">
        <v>287</v>
      </c>
      <c r="E28" s="68" t="s">
        <v>173</v>
      </c>
      <c r="F28" s="69" t="s">
        <v>22</v>
      </c>
      <c r="G28" s="65">
        <v>2011</v>
      </c>
      <c r="H28" s="83">
        <v>-28.084171059706001</v>
      </c>
      <c r="I28" s="79">
        <v>-52.022132527664098</v>
      </c>
      <c r="J28" s="69" t="s">
        <v>49</v>
      </c>
      <c r="K28" s="69" t="s">
        <v>36</v>
      </c>
      <c r="L28" s="69" t="s">
        <v>344</v>
      </c>
      <c r="M28" s="80" t="s">
        <v>345</v>
      </c>
      <c r="N28" s="69" t="s">
        <v>29</v>
      </c>
      <c r="O28" s="69" t="s">
        <v>36</v>
      </c>
      <c r="P28" s="71"/>
      <c r="Q28" s="72"/>
      <c r="R28" s="72"/>
      <c r="S28" s="75" t="s">
        <v>290</v>
      </c>
      <c r="T28" s="72"/>
      <c r="V28" s="72"/>
    </row>
    <row r="29" spans="1:22" ht="15" customHeight="1">
      <c r="A29" s="77">
        <v>28</v>
      </c>
      <c r="B29" s="80" t="s">
        <v>19</v>
      </c>
      <c r="C29" s="71"/>
      <c r="D29" s="69" t="s">
        <v>287</v>
      </c>
      <c r="E29" s="68" t="s">
        <v>173</v>
      </c>
      <c r="F29" s="69" t="s">
        <v>22</v>
      </c>
      <c r="G29" s="65">
        <v>2011</v>
      </c>
      <c r="H29" s="83">
        <v>-28.084171059706001</v>
      </c>
      <c r="I29" s="79">
        <v>-52.022132527664098</v>
      </c>
      <c r="J29" s="69" t="s">
        <v>49</v>
      </c>
      <c r="K29" s="69" t="s">
        <v>36</v>
      </c>
      <c r="L29" s="69" t="s">
        <v>346</v>
      </c>
      <c r="M29" s="80" t="s">
        <v>347</v>
      </c>
      <c r="N29" s="69" t="s">
        <v>29</v>
      </c>
      <c r="O29" s="69" t="s">
        <v>36</v>
      </c>
      <c r="P29" s="71"/>
      <c r="Q29" s="72"/>
      <c r="R29" s="72"/>
      <c r="S29" s="75" t="s">
        <v>290</v>
      </c>
      <c r="T29" s="72"/>
      <c r="V29" s="72"/>
    </row>
    <row r="30" spans="1:22" ht="15" customHeight="1">
      <c r="A30" s="77">
        <v>29</v>
      </c>
      <c r="B30" s="80" t="s">
        <v>19</v>
      </c>
      <c r="C30" s="71"/>
      <c r="D30" s="69" t="s">
        <v>287</v>
      </c>
      <c r="E30" s="68" t="s">
        <v>173</v>
      </c>
      <c r="F30" s="69" t="s">
        <v>22</v>
      </c>
      <c r="G30" s="65">
        <v>2011</v>
      </c>
      <c r="H30" s="83">
        <v>-28.084171059706001</v>
      </c>
      <c r="I30" s="79">
        <v>-52.022132527664098</v>
      </c>
      <c r="J30" s="69" t="s">
        <v>49</v>
      </c>
      <c r="K30" s="69" t="s">
        <v>36</v>
      </c>
      <c r="L30" s="69" t="s">
        <v>348</v>
      </c>
      <c r="M30" s="80" t="s">
        <v>349</v>
      </c>
      <c r="N30" s="69" t="s">
        <v>29</v>
      </c>
      <c r="O30" s="69" t="s">
        <v>36</v>
      </c>
      <c r="P30" s="71"/>
      <c r="Q30" s="72"/>
      <c r="R30" s="72"/>
      <c r="S30" s="75" t="s">
        <v>290</v>
      </c>
      <c r="T30" s="72"/>
      <c r="V30" s="72"/>
    </row>
    <row r="31" spans="1:22" ht="15" customHeight="1">
      <c r="A31" s="77">
        <v>30</v>
      </c>
      <c r="B31" s="80" t="s">
        <v>19</v>
      </c>
      <c r="C31" s="71"/>
      <c r="D31" s="69" t="s">
        <v>287</v>
      </c>
      <c r="E31" s="68" t="s">
        <v>173</v>
      </c>
      <c r="F31" s="69" t="s">
        <v>22</v>
      </c>
      <c r="G31" s="65">
        <v>2011</v>
      </c>
      <c r="H31" s="83">
        <v>-28.084171059706001</v>
      </c>
      <c r="I31" s="79">
        <v>-52.022132527664098</v>
      </c>
      <c r="J31" s="69" t="s">
        <v>49</v>
      </c>
      <c r="K31" s="69" t="s">
        <v>36</v>
      </c>
      <c r="L31" s="69" t="s">
        <v>350</v>
      </c>
      <c r="M31" s="80" t="s">
        <v>351</v>
      </c>
      <c r="N31" s="69" t="s">
        <v>29</v>
      </c>
      <c r="O31" s="69" t="s">
        <v>36</v>
      </c>
      <c r="P31" s="71"/>
      <c r="Q31" s="72"/>
      <c r="R31" s="72"/>
      <c r="S31" s="75" t="s">
        <v>290</v>
      </c>
      <c r="T31" s="72"/>
      <c r="V31" s="72"/>
    </row>
    <row r="32" spans="1:22" ht="15" customHeight="1">
      <c r="A32" s="77">
        <v>31</v>
      </c>
      <c r="B32" s="80" t="s">
        <v>19</v>
      </c>
      <c r="C32" s="71"/>
      <c r="D32" s="69" t="s">
        <v>287</v>
      </c>
      <c r="E32" s="68" t="s">
        <v>173</v>
      </c>
      <c r="F32" s="69" t="s">
        <v>22</v>
      </c>
      <c r="G32" s="65">
        <v>2011</v>
      </c>
      <c r="H32" s="83">
        <v>-28.084171059706001</v>
      </c>
      <c r="I32" s="79">
        <v>-52.022132527664098</v>
      </c>
      <c r="J32" s="69" t="s">
        <v>49</v>
      </c>
      <c r="K32" s="69" t="s">
        <v>36</v>
      </c>
      <c r="L32" s="69" t="s">
        <v>352</v>
      </c>
      <c r="M32" s="80" t="s">
        <v>353</v>
      </c>
      <c r="N32" s="69" t="s">
        <v>29</v>
      </c>
      <c r="O32" s="69" t="s">
        <v>36</v>
      </c>
      <c r="P32" s="71"/>
      <c r="Q32" s="72"/>
      <c r="R32" s="72"/>
      <c r="S32" s="75" t="s">
        <v>290</v>
      </c>
      <c r="T32" s="72"/>
      <c r="V32" s="72"/>
    </row>
    <row r="33" spans="1:22" ht="15" customHeight="1">
      <c r="A33" s="77">
        <v>32</v>
      </c>
      <c r="B33" s="80" t="s">
        <v>19</v>
      </c>
      <c r="C33" s="71"/>
      <c r="D33" s="69" t="s">
        <v>287</v>
      </c>
      <c r="E33" s="68" t="s">
        <v>173</v>
      </c>
      <c r="F33" s="69" t="s">
        <v>22</v>
      </c>
      <c r="G33" s="65">
        <v>2011</v>
      </c>
      <c r="H33" s="83">
        <v>-28.084171059706001</v>
      </c>
      <c r="I33" s="79">
        <v>-52.022132527664098</v>
      </c>
      <c r="J33" s="69" t="s">
        <v>49</v>
      </c>
      <c r="K33" s="69" t="s">
        <v>36</v>
      </c>
      <c r="L33" s="69" t="s">
        <v>354</v>
      </c>
      <c r="M33" s="80" t="s">
        <v>355</v>
      </c>
      <c r="N33" s="69" t="s">
        <v>29</v>
      </c>
      <c r="O33" s="69" t="s">
        <v>36</v>
      </c>
      <c r="P33" s="71"/>
      <c r="Q33" s="72"/>
      <c r="R33" s="72"/>
      <c r="S33" s="75" t="s">
        <v>290</v>
      </c>
      <c r="T33" s="72"/>
      <c r="V33" s="72"/>
    </row>
    <row r="34" spans="1:22" ht="15" customHeight="1">
      <c r="A34" s="77">
        <v>33</v>
      </c>
      <c r="B34" s="80" t="s">
        <v>19</v>
      </c>
      <c r="C34" s="71"/>
      <c r="D34" s="69" t="s">
        <v>287</v>
      </c>
      <c r="E34" s="68" t="s">
        <v>356</v>
      </c>
      <c r="F34" s="69" t="s">
        <v>22</v>
      </c>
      <c r="G34" s="65">
        <v>2011</v>
      </c>
      <c r="H34" s="83">
        <v>-28.569468132747001</v>
      </c>
      <c r="I34" s="79">
        <v>-52.857835242404498</v>
      </c>
      <c r="J34" s="69" t="s">
        <v>49</v>
      </c>
      <c r="K34" s="69" t="s">
        <v>36</v>
      </c>
      <c r="L34" s="69" t="s">
        <v>357</v>
      </c>
      <c r="M34" s="80" t="s">
        <v>358</v>
      </c>
      <c r="N34" s="69" t="s">
        <v>29</v>
      </c>
      <c r="O34" s="69" t="s">
        <v>36</v>
      </c>
      <c r="P34" s="71"/>
      <c r="Q34" s="72"/>
      <c r="R34" s="72"/>
      <c r="S34" s="75" t="s">
        <v>290</v>
      </c>
      <c r="T34" s="72"/>
      <c r="V34" s="72"/>
    </row>
    <row r="35" spans="1:22" ht="15" customHeight="1">
      <c r="A35" s="77">
        <v>34</v>
      </c>
      <c r="B35" s="80" t="s">
        <v>19</v>
      </c>
      <c r="C35" s="71"/>
      <c r="D35" s="69" t="s">
        <v>287</v>
      </c>
      <c r="E35" s="68" t="s">
        <v>356</v>
      </c>
      <c r="F35" s="69" t="s">
        <v>22</v>
      </c>
      <c r="G35" s="65">
        <v>2011</v>
      </c>
      <c r="H35" s="83">
        <v>-28.569468132747001</v>
      </c>
      <c r="I35" s="79">
        <v>-52.857835242404498</v>
      </c>
      <c r="J35" s="69" t="s">
        <v>49</v>
      </c>
      <c r="K35" s="69" t="s">
        <v>36</v>
      </c>
      <c r="L35" s="69" t="s">
        <v>359</v>
      </c>
      <c r="M35" s="80" t="s">
        <v>360</v>
      </c>
      <c r="N35" s="69" t="s">
        <v>29</v>
      </c>
      <c r="O35" s="69" t="s">
        <v>36</v>
      </c>
      <c r="P35" s="71"/>
      <c r="Q35" s="72"/>
      <c r="R35" s="72"/>
      <c r="S35" s="75" t="s">
        <v>290</v>
      </c>
      <c r="T35" s="72"/>
      <c r="V35" s="72"/>
    </row>
    <row r="36" spans="1:22" ht="15" customHeight="1">
      <c r="A36" s="77">
        <v>35</v>
      </c>
      <c r="B36" s="80" t="s">
        <v>19</v>
      </c>
      <c r="C36" s="71"/>
      <c r="D36" s="69" t="s">
        <v>287</v>
      </c>
      <c r="E36" s="68" t="s">
        <v>356</v>
      </c>
      <c r="F36" s="69" t="s">
        <v>22</v>
      </c>
      <c r="G36" s="65">
        <v>2011</v>
      </c>
      <c r="H36" s="83">
        <v>-28.569468132747001</v>
      </c>
      <c r="I36" s="79">
        <v>-52.857835242404498</v>
      </c>
      <c r="J36" s="69" t="s">
        <v>49</v>
      </c>
      <c r="K36" s="69" t="s">
        <v>36</v>
      </c>
      <c r="L36" s="69" t="s">
        <v>361</v>
      </c>
      <c r="M36" s="80" t="s">
        <v>362</v>
      </c>
      <c r="N36" s="69" t="s">
        <v>29</v>
      </c>
      <c r="O36" s="69" t="s">
        <v>36</v>
      </c>
      <c r="P36" s="71"/>
      <c r="Q36" s="72"/>
      <c r="R36" s="72"/>
      <c r="S36" s="75" t="s">
        <v>290</v>
      </c>
      <c r="T36" s="72"/>
      <c r="V36" s="72"/>
    </row>
    <row r="37" spans="1:22" ht="15" customHeight="1">
      <c r="A37" s="77">
        <v>36</v>
      </c>
      <c r="B37" s="80" t="s">
        <v>19</v>
      </c>
      <c r="C37" s="71"/>
      <c r="D37" s="69" t="s">
        <v>287</v>
      </c>
      <c r="E37" s="68" t="s">
        <v>356</v>
      </c>
      <c r="F37" s="69" t="s">
        <v>22</v>
      </c>
      <c r="G37" s="65">
        <v>2011</v>
      </c>
      <c r="H37" s="83">
        <v>-28.569468132747001</v>
      </c>
      <c r="I37" s="79">
        <v>-52.857835242404498</v>
      </c>
      <c r="J37" s="69" t="s">
        <v>49</v>
      </c>
      <c r="K37" s="69" t="s">
        <v>36</v>
      </c>
      <c r="L37" s="69" t="s">
        <v>363</v>
      </c>
      <c r="M37" s="80" t="s">
        <v>364</v>
      </c>
      <c r="N37" s="69" t="s">
        <v>29</v>
      </c>
      <c r="O37" s="69" t="s">
        <v>36</v>
      </c>
      <c r="P37" s="71"/>
      <c r="Q37" s="72"/>
      <c r="R37" s="72"/>
      <c r="S37" s="75" t="s">
        <v>290</v>
      </c>
      <c r="T37" s="72"/>
      <c r="V37" s="72"/>
    </row>
    <row r="38" spans="1:22" ht="15" customHeight="1">
      <c r="A38" s="77">
        <v>37</v>
      </c>
      <c r="B38" s="80" t="s">
        <v>19</v>
      </c>
      <c r="C38" s="71"/>
      <c r="D38" s="69" t="s">
        <v>287</v>
      </c>
      <c r="E38" s="68" t="s">
        <v>356</v>
      </c>
      <c r="F38" s="69" t="s">
        <v>22</v>
      </c>
      <c r="G38" s="65">
        <v>2011</v>
      </c>
      <c r="H38" s="83">
        <v>-28.569468132747001</v>
      </c>
      <c r="I38" s="79">
        <v>-52.857835242404498</v>
      </c>
      <c r="J38" s="69" t="s">
        <v>49</v>
      </c>
      <c r="K38" s="69" t="s">
        <v>36</v>
      </c>
      <c r="L38" s="69" t="s">
        <v>365</v>
      </c>
      <c r="M38" s="80" t="s">
        <v>366</v>
      </c>
      <c r="N38" s="69" t="s">
        <v>29</v>
      </c>
      <c r="O38" s="69" t="s">
        <v>36</v>
      </c>
      <c r="P38" s="71"/>
      <c r="Q38" s="72"/>
      <c r="R38" s="72"/>
      <c r="S38" s="75" t="s">
        <v>290</v>
      </c>
      <c r="T38" s="72"/>
      <c r="V38" s="72"/>
    </row>
    <row r="39" spans="1:22" ht="15" customHeight="1">
      <c r="A39" s="77">
        <v>38</v>
      </c>
      <c r="B39" s="80" t="s">
        <v>19</v>
      </c>
      <c r="C39" s="71"/>
      <c r="D39" s="69" t="s">
        <v>287</v>
      </c>
      <c r="E39" s="68" t="s">
        <v>367</v>
      </c>
      <c r="F39" s="69" t="s">
        <v>22</v>
      </c>
      <c r="G39" s="65">
        <v>2011</v>
      </c>
      <c r="H39" s="79">
        <v>-27.370084170074499</v>
      </c>
      <c r="I39" s="79">
        <v>-53.492410466124802</v>
      </c>
      <c r="J39" s="69" t="s">
        <v>49</v>
      </c>
      <c r="K39" s="69" t="s">
        <v>36</v>
      </c>
      <c r="L39" s="69" t="s">
        <v>368</v>
      </c>
      <c r="M39" s="80" t="s">
        <v>369</v>
      </c>
      <c r="N39" s="69" t="s">
        <v>29</v>
      </c>
      <c r="O39" s="69" t="s">
        <v>36</v>
      </c>
      <c r="P39" s="71"/>
      <c r="Q39" s="72"/>
      <c r="R39" s="72"/>
      <c r="S39" s="75" t="s">
        <v>290</v>
      </c>
      <c r="T39" s="72"/>
      <c r="V39" s="72"/>
    </row>
    <row r="40" spans="1:22" ht="15" customHeight="1">
      <c r="A40" s="77">
        <v>39</v>
      </c>
      <c r="B40" s="80" t="s">
        <v>19</v>
      </c>
      <c r="C40" s="71"/>
      <c r="D40" s="69" t="s">
        <v>287</v>
      </c>
      <c r="E40" s="68" t="s">
        <v>367</v>
      </c>
      <c r="F40" s="69" t="s">
        <v>22</v>
      </c>
      <c r="G40" s="65">
        <v>2011</v>
      </c>
      <c r="H40" s="79">
        <v>-27.370084170074499</v>
      </c>
      <c r="I40" s="79">
        <v>-53.492410466124802</v>
      </c>
      <c r="J40" s="69" t="s">
        <v>49</v>
      </c>
      <c r="K40" s="69" t="s">
        <v>36</v>
      </c>
      <c r="L40" s="69" t="s">
        <v>370</v>
      </c>
      <c r="M40" s="80" t="s">
        <v>371</v>
      </c>
      <c r="N40" s="69" t="s">
        <v>29</v>
      </c>
      <c r="O40" s="69" t="s">
        <v>36</v>
      </c>
      <c r="P40" s="71"/>
      <c r="Q40" s="72"/>
      <c r="R40" s="72"/>
      <c r="S40" s="75" t="s">
        <v>290</v>
      </c>
      <c r="T40" s="72"/>
      <c r="V40" s="72"/>
    </row>
    <row r="41" spans="1:22" ht="15" customHeight="1">
      <c r="A41" s="77">
        <v>40</v>
      </c>
      <c r="B41" s="80" t="s">
        <v>19</v>
      </c>
      <c r="C41" s="71"/>
      <c r="D41" s="69" t="s">
        <v>287</v>
      </c>
      <c r="E41" s="68" t="s">
        <v>367</v>
      </c>
      <c r="F41" s="69" t="s">
        <v>22</v>
      </c>
      <c r="G41" s="65">
        <v>2011</v>
      </c>
      <c r="H41" s="79">
        <v>-27.370084170074499</v>
      </c>
      <c r="I41" s="79">
        <v>-53.492410466124802</v>
      </c>
      <c r="J41" s="69" t="s">
        <v>49</v>
      </c>
      <c r="K41" s="69" t="s">
        <v>36</v>
      </c>
      <c r="L41" s="69" t="s">
        <v>372</v>
      </c>
      <c r="M41" s="80" t="s">
        <v>373</v>
      </c>
      <c r="N41" s="69" t="s">
        <v>29</v>
      </c>
      <c r="O41" s="69" t="s">
        <v>36</v>
      </c>
      <c r="P41" s="71"/>
      <c r="Q41" s="72"/>
      <c r="R41" s="72"/>
      <c r="S41" s="75" t="s">
        <v>290</v>
      </c>
      <c r="T41" s="72"/>
      <c r="V41" s="72"/>
    </row>
    <row r="42" spans="1:22" ht="15" customHeight="1">
      <c r="A42" s="77">
        <v>41</v>
      </c>
      <c r="B42" s="80" t="s">
        <v>19</v>
      </c>
      <c r="C42" s="71"/>
      <c r="D42" s="69" t="s">
        <v>287</v>
      </c>
      <c r="E42" s="68" t="s">
        <v>367</v>
      </c>
      <c r="F42" s="69" t="s">
        <v>22</v>
      </c>
      <c r="G42" s="65">
        <v>2011</v>
      </c>
      <c r="H42" s="79">
        <v>-27.370084170074499</v>
      </c>
      <c r="I42" s="79">
        <v>-53.492410466124802</v>
      </c>
      <c r="J42" s="69" t="s">
        <v>49</v>
      </c>
      <c r="K42" s="69" t="s">
        <v>36</v>
      </c>
      <c r="L42" s="69" t="s">
        <v>374</v>
      </c>
      <c r="M42" s="80" t="s">
        <v>375</v>
      </c>
      <c r="N42" s="69" t="s">
        <v>29</v>
      </c>
      <c r="O42" s="69" t="s">
        <v>36</v>
      </c>
      <c r="P42" s="71"/>
      <c r="Q42" s="72"/>
      <c r="R42" s="72"/>
      <c r="S42" s="75" t="s">
        <v>290</v>
      </c>
      <c r="T42" s="72"/>
      <c r="V42" s="72"/>
    </row>
    <row r="43" spans="1:22" ht="15" customHeight="1">
      <c r="A43" s="77">
        <v>42</v>
      </c>
      <c r="B43" s="80" t="s">
        <v>19</v>
      </c>
      <c r="C43" s="71"/>
      <c r="D43" s="69" t="s">
        <v>287</v>
      </c>
      <c r="E43" s="68" t="s">
        <v>367</v>
      </c>
      <c r="F43" s="69" t="s">
        <v>22</v>
      </c>
      <c r="G43" s="65">
        <v>2011</v>
      </c>
      <c r="H43" s="79">
        <v>-27.370084170074499</v>
      </c>
      <c r="I43" s="79">
        <v>-53.492410466124802</v>
      </c>
      <c r="J43" s="69" t="s">
        <v>49</v>
      </c>
      <c r="K43" s="69" t="s">
        <v>36</v>
      </c>
      <c r="L43" s="69" t="s">
        <v>376</v>
      </c>
      <c r="M43" s="80" t="s">
        <v>377</v>
      </c>
      <c r="N43" s="69" t="s">
        <v>29</v>
      </c>
      <c r="O43" s="69" t="s">
        <v>36</v>
      </c>
      <c r="P43" s="71"/>
      <c r="Q43" s="72"/>
      <c r="R43" s="72"/>
      <c r="S43" s="75" t="s">
        <v>290</v>
      </c>
      <c r="T43" s="72"/>
      <c r="V43" s="72"/>
    </row>
    <row r="44" spans="1:22" ht="15" customHeight="1">
      <c r="A44" s="77">
        <v>43</v>
      </c>
      <c r="B44" s="80" t="s">
        <v>19</v>
      </c>
      <c r="C44" s="71"/>
      <c r="D44" s="69" t="s">
        <v>287</v>
      </c>
      <c r="E44" s="68" t="s">
        <v>367</v>
      </c>
      <c r="F44" s="69" t="s">
        <v>22</v>
      </c>
      <c r="G44" s="65">
        <v>2011</v>
      </c>
      <c r="H44" s="79">
        <v>-27.370084170074499</v>
      </c>
      <c r="I44" s="79">
        <v>-53.492410466124802</v>
      </c>
      <c r="J44" s="69" t="s">
        <v>49</v>
      </c>
      <c r="K44" s="69" t="s">
        <v>36</v>
      </c>
      <c r="L44" s="69" t="s">
        <v>378</v>
      </c>
      <c r="M44" s="80" t="s">
        <v>379</v>
      </c>
      <c r="N44" s="69" t="s">
        <v>29</v>
      </c>
      <c r="O44" s="69" t="s">
        <v>36</v>
      </c>
      <c r="P44" s="71"/>
      <c r="Q44" s="72"/>
      <c r="R44" s="72"/>
      <c r="S44" s="75" t="s">
        <v>290</v>
      </c>
      <c r="T44" s="72"/>
      <c r="V44" s="72"/>
    </row>
    <row r="45" spans="1:22" ht="15" customHeight="1">
      <c r="A45" s="77">
        <v>44</v>
      </c>
      <c r="B45" s="80" t="s">
        <v>19</v>
      </c>
      <c r="C45" s="71"/>
      <c r="D45" s="69" t="s">
        <v>287</v>
      </c>
      <c r="E45" s="68" t="s">
        <v>380</v>
      </c>
      <c r="F45" s="69" t="s">
        <v>22</v>
      </c>
      <c r="G45" s="65">
        <v>2011</v>
      </c>
      <c r="H45" s="79">
        <v>-28.5229477598944</v>
      </c>
      <c r="I45" s="79">
        <v>-52.993176319463302</v>
      </c>
      <c r="J45" s="69" t="s">
        <v>49</v>
      </c>
      <c r="K45" s="69" t="s">
        <v>36</v>
      </c>
      <c r="L45" s="69" t="s">
        <v>381</v>
      </c>
      <c r="M45" s="80" t="s">
        <v>382</v>
      </c>
      <c r="N45" s="69" t="s">
        <v>29</v>
      </c>
      <c r="O45" s="69" t="s">
        <v>36</v>
      </c>
      <c r="P45" s="71"/>
      <c r="Q45" s="72"/>
      <c r="R45" s="72"/>
      <c r="S45" s="75" t="s">
        <v>290</v>
      </c>
      <c r="T45" s="72"/>
      <c r="V45" s="72"/>
    </row>
    <row r="46" spans="1:22" ht="15" customHeight="1">
      <c r="A46" s="77">
        <v>45</v>
      </c>
      <c r="B46" s="80" t="s">
        <v>19</v>
      </c>
      <c r="C46" s="71"/>
      <c r="D46" s="69" t="s">
        <v>287</v>
      </c>
      <c r="E46" s="68" t="s">
        <v>380</v>
      </c>
      <c r="F46" s="69" t="s">
        <v>22</v>
      </c>
      <c r="G46" s="65">
        <v>2011</v>
      </c>
      <c r="H46" s="79">
        <v>-28.5229477598944</v>
      </c>
      <c r="I46" s="79">
        <v>-52.993176319463302</v>
      </c>
      <c r="J46" s="69" t="s">
        <v>49</v>
      </c>
      <c r="K46" s="69" t="s">
        <v>36</v>
      </c>
      <c r="L46" s="69" t="s">
        <v>383</v>
      </c>
      <c r="M46" s="80" t="s">
        <v>384</v>
      </c>
      <c r="N46" s="69" t="s">
        <v>29</v>
      </c>
      <c r="O46" s="69" t="s">
        <v>36</v>
      </c>
      <c r="P46" s="71"/>
      <c r="Q46" s="72"/>
      <c r="R46" s="72"/>
      <c r="S46" s="75" t="s">
        <v>290</v>
      </c>
      <c r="T46" s="72"/>
      <c r="V46" s="72"/>
    </row>
    <row r="47" spans="1:22" ht="15" customHeight="1">
      <c r="A47" s="77">
        <v>46</v>
      </c>
      <c r="B47" s="80" t="s">
        <v>19</v>
      </c>
      <c r="C47" s="71"/>
      <c r="D47" s="69" t="s">
        <v>385</v>
      </c>
      <c r="E47" s="68" t="s">
        <v>21</v>
      </c>
      <c r="F47" s="69" t="s">
        <v>22</v>
      </c>
      <c r="G47" s="65">
        <v>2011</v>
      </c>
      <c r="H47" s="83">
        <v>-27.633405810801001</v>
      </c>
      <c r="I47" s="79">
        <v>-52.275876897887102</v>
      </c>
      <c r="J47" s="69" t="s">
        <v>49</v>
      </c>
      <c r="K47" s="69" t="s">
        <v>36</v>
      </c>
      <c r="L47" s="69" t="s">
        <v>386</v>
      </c>
      <c r="M47" s="80" t="s">
        <v>387</v>
      </c>
      <c r="N47" s="69" t="s">
        <v>29</v>
      </c>
      <c r="O47" s="69" t="s">
        <v>36</v>
      </c>
      <c r="P47" s="71"/>
      <c r="Q47" s="72"/>
      <c r="R47" s="72"/>
      <c r="S47" s="75" t="s">
        <v>290</v>
      </c>
      <c r="T47" s="72"/>
      <c r="V47" s="72"/>
    </row>
    <row r="48" spans="1:22" ht="15" customHeight="1">
      <c r="A48" s="77">
        <v>47</v>
      </c>
      <c r="B48" s="80" t="s">
        <v>19</v>
      </c>
      <c r="C48" s="71"/>
      <c r="D48" s="69" t="s">
        <v>385</v>
      </c>
      <c r="E48" s="68" t="s">
        <v>21</v>
      </c>
      <c r="F48" s="69" t="s">
        <v>22</v>
      </c>
      <c r="G48" s="65">
        <v>2011</v>
      </c>
      <c r="H48" s="83">
        <v>-27.633405810801001</v>
      </c>
      <c r="I48" s="79">
        <v>-52.275876897887102</v>
      </c>
      <c r="J48" s="69" t="s">
        <v>136</v>
      </c>
      <c r="K48" s="69" t="s">
        <v>36</v>
      </c>
      <c r="L48" s="69" t="s">
        <v>388</v>
      </c>
      <c r="M48" s="80" t="s">
        <v>389</v>
      </c>
      <c r="N48" s="69" t="s">
        <v>25</v>
      </c>
      <c r="O48" s="69" t="s">
        <v>36</v>
      </c>
      <c r="P48" s="71"/>
      <c r="Q48" s="72"/>
      <c r="R48" s="72"/>
      <c r="S48" s="75" t="s">
        <v>290</v>
      </c>
      <c r="T48" s="72"/>
      <c r="V48" s="72"/>
    </row>
    <row r="49" spans="1:22" ht="15" customHeight="1">
      <c r="A49" s="77">
        <v>48</v>
      </c>
      <c r="B49" s="80" t="s">
        <v>19</v>
      </c>
      <c r="C49" s="71"/>
      <c r="D49" s="69" t="s">
        <v>385</v>
      </c>
      <c r="E49" s="68" t="s">
        <v>21</v>
      </c>
      <c r="F49" s="69" t="s">
        <v>22</v>
      </c>
      <c r="G49" s="65">
        <v>2011</v>
      </c>
      <c r="H49" s="83">
        <v>-27.633405810801001</v>
      </c>
      <c r="I49" s="79">
        <v>-52.275876897887102</v>
      </c>
      <c r="J49" s="69" t="s">
        <v>49</v>
      </c>
      <c r="K49" s="69" t="s">
        <v>36</v>
      </c>
      <c r="L49" s="69" t="s">
        <v>390</v>
      </c>
      <c r="M49" s="80" t="s">
        <v>391</v>
      </c>
      <c r="N49" s="69" t="s">
        <v>29</v>
      </c>
      <c r="O49" s="69" t="s">
        <v>36</v>
      </c>
      <c r="P49" s="71"/>
      <c r="Q49" s="72"/>
      <c r="R49" s="72"/>
      <c r="S49" s="75" t="s">
        <v>290</v>
      </c>
      <c r="T49" s="72"/>
      <c r="V49" s="72"/>
    </row>
    <row r="50" spans="1:22" ht="15" customHeight="1">
      <c r="A50" s="77">
        <v>49</v>
      </c>
      <c r="B50" s="80" t="s">
        <v>19</v>
      </c>
      <c r="C50" s="71"/>
      <c r="D50" s="69" t="s">
        <v>385</v>
      </c>
      <c r="E50" s="68" t="s">
        <v>21</v>
      </c>
      <c r="F50" s="69" t="s">
        <v>22</v>
      </c>
      <c r="G50" s="65">
        <v>2011</v>
      </c>
      <c r="H50" s="83">
        <v>-27.633405810801001</v>
      </c>
      <c r="I50" s="79">
        <v>-52.275876897887102</v>
      </c>
      <c r="J50" s="69" t="s">
        <v>49</v>
      </c>
      <c r="K50" s="69" t="s">
        <v>36</v>
      </c>
      <c r="L50" s="69" t="s">
        <v>392</v>
      </c>
      <c r="M50" s="80" t="s">
        <v>393</v>
      </c>
      <c r="N50" s="69" t="s">
        <v>29</v>
      </c>
      <c r="O50" s="69" t="s">
        <v>36</v>
      </c>
      <c r="P50" s="71"/>
      <c r="Q50" s="72"/>
      <c r="R50" s="72"/>
      <c r="S50" s="75" t="s">
        <v>290</v>
      </c>
      <c r="T50" s="72"/>
      <c r="V50" s="72"/>
    </row>
    <row r="51" spans="1:22" ht="15" customHeight="1">
      <c r="A51" s="77">
        <v>50</v>
      </c>
      <c r="B51" s="80" t="s">
        <v>19</v>
      </c>
      <c r="C51" s="71"/>
      <c r="D51" s="69" t="s">
        <v>287</v>
      </c>
      <c r="E51" s="68" t="s">
        <v>394</v>
      </c>
      <c r="F51" s="69" t="s">
        <v>22</v>
      </c>
      <c r="G51" s="65">
        <v>2011</v>
      </c>
      <c r="H51" s="79">
        <v>-28.580496016554399</v>
      </c>
      <c r="I51" s="83">
        <v>-52.593046116065999</v>
      </c>
      <c r="J51" s="69" t="s">
        <v>49</v>
      </c>
      <c r="K51" s="69" t="s">
        <v>36</v>
      </c>
      <c r="L51" s="69" t="s">
        <v>395</v>
      </c>
      <c r="M51" s="80" t="s">
        <v>396</v>
      </c>
      <c r="N51" s="69" t="s">
        <v>29</v>
      </c>
      <c r="O51" s="69" t="s">
        <v>36</v>
      </c>
      <c r="P51" s="71"/>
      <c r="Q51" s="72"/>
      <c r="R51" s="72"/>
      <c r="S51" s="75" t="s">
        <v>290</v>
      </c>
      <c r="T51" s="72"/>
      <c r="V51" s="72"/>
    </row>
    <row r="52" spans="1:22" ht="15" customHeight="1">
      <c r="A52" s="77">
        <v>51</v>
      </c>
      <c r="B52" s="80" t="s">
        <v>19</v>
      </c>
      <c r="C52" s="71"/>
      <c r="D52" s="69" t="s">
        <v>287</v>
      </c>
      <c r="E52" s="68" t="s">
        <v>394</v>
      </c>
      <c r="F52" s="69" t="s">
        <v>22</v>
      </c>
      <c r="G52" s="65">
        <v>2011</v>
      </c>
      <c r="H52" s="79">
        <v>-28.580496016554399</v>
      </c>
      <c r="I52" s="83">
        <v>-52.593046116065999</v>
      </c>
      <c r="J52" s="69" t="s">
        <v>49</v>
      </c>
      <c r="K52" s="69" t="s">
        <v>36</v>
      </c>
      <c r="L52" s="69" t="s">
        <v>397</v>
      </c>
      <c r="M52" s="80" t="s">
        <v>398</v>
      </c>
      <c r="N52" s="69" t="s">
        <v>29</v>
      </c>
      <c r="O52" s="69" t="s">
        <v>36</v>
      </c>
      <c r="P52" s="71"/>
      <c r="Q52" s="72"/>
      <c r="R52" s="72"/>
      <c r="S52" s="75" t="s">
        <v>290</v>
      </c>
      <c r="T52" s="72"/>
      <c r="V52" s="72"/>
    </row>
    <row r="53" spans="1:22" ht="15" customHeight="1">
      <c r="A53" s="77">
        <v>52</v>
      </c>
      <c r="B53" s="80" t="s">
        <v>19</v>
      </c>
      <c r="C53" s="71"/>
      <c r="D53" s="69" t="s">
        <v>287</v>
      </c>
      <c r="E53" s="68" t="s">
        <v>59</v>
      </c>
      <c r="F53" s="69" t="s">
        <v>22</v>
      </c>
      <c r="G53" s="65">
        <v>2011</v>
      </c>
      <c r="H53" s="79">
        <v>-28.208870246212399</v>
      </c>
      <c r="I53" s="79">
        <v>-51.527228529144701</v>
      </c>
      <c r="J53" s="69" t="s">
        <v>49</v>
      </c>
      <c r="K53" s="69" t="s">
        <v>36</v>
      </c>
      <c r="L53" s="69" t="s">
        <v>399</v>
      </c>
      <c r="M53" s="80" t="s">
        <v>400</v>
      </c>
      <c r="N53" s="69" t="s">
        <v>29</v>
      </c>
      <c r="O53" s="69" t="s">
        <v>36</v>
      </c>
      <c r="P53" s="71"/>
      <c r="Q53" s="72"/>
      <c r="R53" s="72"/>
      <c r="S53" s="75" t="s">
        <v>290</v>
      </c>
      <c r="T53" s="72"/>
      <c r="V53" s="72"/>
    </row>
    <row r="54" spans="1:22" ht="15" customHeight="1">
      <c r="A54" s="77">
        <v>53</v>
      </c>
      <c r="B54" s="80" t="s">
        <v>19</v>
      </c>
      <c r="C54" s="71"/>
      <c r="D54" s="69" t="s">
        <v>287</v>
      </c>
      <c r="E54" s="68" t="s">
        <v>59</v>
      </c>
      <c r="F54" s="69" t="s">
        <v>22</v>
      </c>
      <c r="G54" s="65">
        <v>2011</v>
      </c>
      <c r="H54" s="79">
        <v>-28.208870246212399</v>
      </c>
      <c r="I54" s="79">
        <v>-51.527228529144701</v>
      </c>
      <c r="J54" s="69" t="s">
        <v>49</v>
      </c>
      <c r="K54" s="69" t="s">
        <v>36</v>
      </c>
      <c r="L54" s="69" t="s">
        <v>401</v>
      </c>
      <c r="M54" s="80" t="s">
        <v>402</v>
      </c>
      <c r="N54" s="69" t="s">
        <v>29</v>
      </c>
      <c r="O54" s="69" t="s">
        <v>36</v>
      </c>
      <c r="P54" s="71"/>
      <c r="Q54" s="72"/>
      <c r="R54" s="72"/>
      <c r="S54" s="75" t="s">
        <v>290</v>
      </c>
      <c r="T54" s="72"/>
      <c r="V54" s="72"/>
    </row>
    <row r="55" spans="1:22" ht="15" customHeight="1">
      <c r="A55" s="77">
        <v>54</v>
      </c>
      <c r="B55" s="80" t="s">
        <v>19</v>
      </c>
      <c r="C55" s="71"/>
      <c r="D55" s="69" t="s">
        <v>293</v>
      </c>
      <c r="E55" s="68" t="s">
        <v>403</v>
      </c>
      <c r="F55" s="69" t="s">
        <v>22</v>
      </c>
      <c r="G55" s="65">
        <v>2011</v>
      </c>
      <c r="H55" s="79">
        <v>-27.8759119305256</v>
      </c>
      <c r="I55" s="83">
        <v>-52.249574123331001</v>
      </c>
      <c r="J55" s="69" t="s">
        <v>136</v>
      </c>
      <c r="K55" s="69" t="s">
        <v>36</v>
      </c>
      <c r="L55" s="69" t="s">
        <v>404</v>
      </c>
      <c r="M55" s="80" t="s">
        <v>405</v>
      </c>
      <c r="N55" s="69" t="s">
        <v>25</v>
      </c>
      <c r="O55" s="69" t="s">
        <v>36</v>
      </c>
      <c r="P55" s="71"/>
      <c r="Q55" s="72"/>
      <c r="R55" s="72"/>
      <c r="S55" s="75" t="s">
        <v>290</v>
      </c>
      <c r="T55" s="72"/>
      <c r="V55" s="72"/>
    </row>
    <row r="56" spans="1:22" ht="15" customHeight="1">
      <c r="A56" s="77">
        <v>55</v>
      </c>
      <c r="B56" s="80" t="s">
        <v>19</v>
      </c>
      <c r="C56" s="71"/>
      <c r="D56" s="69" t="s">
        <v>293</v>
      </c>
      <c r="E56" s="68" t="s">
        <v>403</v>
      </c>
      <c r="F56" s="69" t="s">
        <v>22</v>
      </c>
      <c r="G56" s="65">
        <v>2011</v>
      </c>
      <c r="H56" s="79">
        <v>-27.8759119305256</v>
      </c>
      <c r="I56" s="83">
        <v>-52.249574123331001</v>
      </c>
      <c r="J56" s="69" t="s">
        <v>136</v>
      </c>
      <c r="K56" s="69" t="s">
        <v>36</v>
      </c>
      <c r="L56" s="69" t="s">
        <v>406</v>
      </c>
      <c r="M56" s="80" t="s">
        <v>407</v>
      </c>
      <c r="N56" s="69" t="s">
        <v>25</v>
      </c>
      <c r="O56" s="69" t="s">
        <v>36</v>
      </c>
      <c r="P56" s="71"/>
      <c r="Q56" s="72"/>
      <c r="R56" s="72"/>
      <c r="S56" s="75" t="s">
        <v>290</v>
      </c>
      <c r="T56" s="72"/>
      <c r="V56" s="72"/>
    </row>
    <row r="57" spans="1:22" ht="15" customHeight="1">
      <c r="A57" s="77">
        <v>56</v>
      </c>
      <c r="B57" s="80" t="s">
        <v>19</v>
      </c>
      <c r="C57" s="71"/>
      <c r="D57" s="69" t="s">
        <v>385</v>
      </c>
      <c r="E57" s="68" t="s">
        <v>176</v>
      </c>
      <c r="F57" s="69" t="s">
        <v>22</v>
      </c>
      <c r="G57" s="65">
        <v>2011</v>
      </c>
      <c r="H57" s="79">
        <v>-27.9440065101962</v>
      </c>
      <c r="I57" s="79">
        <v>-51.813501913945601</v>
      </c>
      <c r="J57" s="69" t="s">
        <v>49</v>
      </c>
      <c r="K57" s="69" t="s">
        <v>36</v>
      </c>
      <c r="L57" s="69" t="s">
        <v>408</v>
      </c>
      <c r="M57" s="80" t="s">
        <v>409</v>
      </c>
      <c r="N57" s="69" t="s">
        <v>29</v>
      </c>
      <c r="O57" s="69" t="s">
        <v>36</v>
      </c>
      <c r="P57" s="71"/>
      <c r="Q57" s="72"/>
      <c r="R57" s="72"/>
      <c r="S57" s="75" t="s">
        <v>290</v>
      </c>
      <c r="T57" s="72"/>
      <c r="V57" s="72"/>
    </row>
    <row r="58" spans="1:22" ht="15" customHeight="1">
      <c r="A58" s="77">
        <v>57</v>
      </c>
      <c r="B58" s="80" t="s">
        <v>19</v>
      </c>
      <c r="C58" s="71"/>
      <c r="D58" s="69" t="s">
        <v>385</v>
      </c>
      <c r="E58" s="68" t="s">
        <v>176</v>
      </c>
      <c r="F58" s="69" t="s">
        <v>22</v>
      </c>
      <c r="G58" s="65">
        <v>2011</v>
      </c>
      <c r="H58" s="79">
        <v>-27.9440065101962</v>
      </c>
      <c r="I58" s="79">
        <v>-51.813501913945601</v>
      </c>
      <c r="J58" s="69" t="s">
        <v>49</v>
      </c>
      <c r="K58" s="69" t="s">
        <v>36</v>
      </c>
      <c r="L58" s="69" t="s">
        <v>410</v>
      </c>
      <c r="M58" s="80" t="s">
        <v>411</v>
      </c>
      <c r="N58" s="69" t="s">
        <v>29</v>
      </c>
      <c r="O58" s="69" t="s">
        <v>36</v>
      </c>
      <c r="P58" s="71"/>
      <c r="Q58" s="72"/>
      <c r="R58" s="72"/>
      <c r="S58" s="75" t="s">
        <v>290</v>
      </c>
      <c r="T58" s="72"/>
      <c r="V58" s="72"/>
    </row>
    <row r="59" spans="1:22" ht="15" customHeight="1">
      <c r="A59" s="77">
        <v>58</v>
      </c>
      <c r="B59" s="80" t="s">
        <v>19</v>
      </c>
      <c r="C59" s="71"/>
      <c r="D59" s="69" t="s">
        <v>385</v>
      </c>
      <c r="E59" s="68" t="s">
        <v>176</v>
      </c>
      <c r="F59" s="69" t="s">
        <v>22</v>
      </c>
      <c r="G59" s="65">
        <v>2011</v>
      </c>
      <c r="H59" s="79">
        <v>-27.9440065101962</v>
      </c>
      <c r="I59" s="79">
        <v>-51.813501913945601</v>
      </c>
      <c r="J59" s="69" t="s">
        <v>136</v>
      </c>
      <c r="K59" s="69" t="s">
        <v>36</v>
      </c>
      <c r="L59" s="69" t="s">
        <v>412</v>
      </c>
      <c r="M59" s="80" t="s">
        <v>413</v>
      </c>
      <c r="N59" s="69" t="s">
        <v>25</v>
      </c>
      <c r="O59" s="69" t="s">
        <v>36</v>
      </c>
      <c r="P59" s="71"/>
      <c r="Q59" s="72"/>
      <c r="R59" s="72"/>
      <c r="S59" s="75" t="s">
        <v>290</v>
      </c>
      <c r="T59" s="72"/>
      <c r="V59" s="72"/>
    </row>
    <row r="60" spans="1:22" ht="15" customHeight="1">
      <c r="A60" s="77">
        <v>59</v>
      </c>
      <c r="B60" s="80" t="s">
        <v>19</v>
      </c>
      <c r="C60" s="71"/>
      <c r="D60" s="69" t="s">
        <v>385</v>
      </c>
      <c r="E60" s="68" t="s">
        <v>176</v>
      </c>
      <c r="F60" s="69" t="s">
        <v>22</v>
      </c>
      <c r="G60" s="65">
        <v>2011</v>
      </c>
      <c r="H60" s="79">
        <v>-27.9440065101962</v>
      </c>
      <c r="I60" s="79">
        <v>-51.813501913945601</v>
      </c>
      <c r="J60" s="69" t="s">
        <v>49</v>
      </c>
      <c r="K60" s="69" t="s">
        <v>36</v>
      </c>
      <c r="L60" s="69" t="s">
        <v>414</v>
      </c>
      <c r="M60" s="80" t="s">
        <v>415</v>
      </c>
      <c r="N60" s="69" t="s">
        <v>29</v>
      </c>
      <c r="O60" s="69" t="s">
        <v>36</v>
      </c>
      <c r="P60" s="71"/>
      <c r="Q60" s="72"/>
      <c r="R60" s="72"/>
      <c r="S60" s="75" t="s">
        <v>290</v>
      </c>
      <c r="T60" s="72"/>
      <c r="V60" s="72"/>
    </row>
    <row r="61" spans="1:22" ht="15" customHeight="1">
      <c r="A61" s="77">
        <v>60</v>
      </c>
      <c r="B61" s="80" t="s">
        <v>19</v>
      </c>
      <c r="C61" s="71"/>
      <c r="D61" s="69" t="s">
        <v>287</v>
      </c>
      <c r="E61" s="68" t="s">
        <v>72</v>
      </c>
      <c r="F61" s="69" t="s">
        <v>22</v>
      </c>
      <c r="G61" s="65">
        <v>2011</v>
      </c>
      <c r="H61" s="79">
        <v>-31.330501841547498</v>
      </c>
      <c r="I61" s="85">
        <v>-54.107083285169999</v>
      </c>
      <c r="J61" s="69" t="s">
        <v>136</v>
      </c>
      <c r="K61" s="69" t="s">
        <v>36</v>
      </c>
      <c r="L61" s="69" t="s">
        <v>416</v>
      </c>
      <c r="M61" s="80" t="s">
        <v>417</v>
      </c>
      <c r="N61" s="69" t="s">
        <v>25</v>
      </c>
      <c r="O61" s="69" t="s">
        <v>36</v>
      </c>
      <c r="P61" s="71"/>
      <c r="Q61" s="72"/>
      <c r="R61" s="72"/>
      <c r="S61" s="75" t="s">
        <v>290</v>
      </c>
      <c r="T61" s="72"/>
      <c r="V61" s="72"/>
    </row>
    <row r="62" spans="1:22" ht="15" customHeight="1">
      <c r="A62" s="77">
        <v>61</v>
      </c>
      <c r="B62" s="80" t="s">
        <v>19</v>
      </c>
      <c r="C62" s="71"/>
      <c r="D62" s="69" t="s">
        <v>385</v>
      </c>
      <c r="E62" s="68" t="s">
        <v>176</v>
      </c>
      <c r="F62" s="69" t="s">
        <v>22</v>
      </c>
      <c r="G62" s="65">
        <v>2011</v>
      </c>
      <c r="H62" s="79">
        <v>-27.9440065101962</v>
      </c>
      <c r="I62" s="79">
        <v>-51.813501913945601</v>
      </c>
      <c r="J62" s="69" t="s">
        <v>136</v>
      </c>
      <c r="K62" s="69" t="s">
        <v>36</v>
      </c>
      <c r="L62" s="69" t="s">
        <v>418</v>
      </c>
      <c r="M62" s="80" t="s">
        <v>419</v>
      </c>
      <c r="N62" s="69" t="s">
        <v>25</v>
      </c>
      <c r="O62" s="69" t="s">
        <v>36</v>
      </c>
      <c r="P62" s="71"/>
      <c r="Q62" s="72"/>
      <c r="R62" s="72"/>
      <c r="S62" s="75" t="s">
        <v>290</v>
      </c>
      <c r="T62" s="72"/>
      <c r="V62" s="72"/>
    </row>
    <row r="63" spans="1:22" ht="15" customHeight="1">
      <c r="A63" s="77">
        <v>62</v>
      </c>
      <c r="B63" s="80" t="s">
        <v>19</v>
      </c>
      <c r="C63" s="71"/>
      <c r="D63" s="69" t="s">
        <v>385</v>
      </c>
      <c r="E63" s="68" t="s">
        <v>176</v>
      </c>
      <c r="F63" s="69" t="s">
        <v>22</v>
      </c>
      <c r="G63" s="65">
        <v>2011</v>
      </c>
      <c r="H63" s="79">
        <v>-27.9440065101962</v>
      </c>
      <c r="I63" s="79">
        <v>-51.813501913945601</v>
      </c>
      <c r="J63" s="69" t="s">
        <v>136</v>
      </c>
      <c r="K63" s="69" t="s">
        <v>36</v>
      </c>
      <c r="L63" s="69" t="s">
        <v>420</v>
      </c>
      <c r="M63" s="80" t="s">
        <v>421</v>
      </c>
      <c r="N63" s="69" t="s">
        <v>25</v>
      </c>
      <c r="O63" s="69" t="s">
        <v>36</v>
      </c>
      <c r="P63" s="71"/>
      <c r="Q63" s="72"/>
      <c r="R63" s="72"/>
      <c r="S63" s="75" t="s">
        <v>290</v>
      </c>
      <c r="T63" s="72"/>
      <c r="V63" s="72"/>
    </row>
    <row r="64" spans="1:22" ht="14" customHeight="1">
      <c r="S64" s="74"/>
    </row>
  </sheetData>
  <pageMargins left="0.51181100000000002" right="0.51181100000000002" top="0.78740200000000005" bottom="0.78740200000000005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83"/>
  <sheetViews>
    <sheetView showGridLines="0" topLeftCell="J1" workbookViewId="0">
      <selection activeCell="U10" sqref="U10"/>
    </sheetView>
  </sheetViews>
  <sheetFormatPr baseColWidth="10" defaultColWidth="10.83203125" defaultRowHeight="14" customHeight="1" x14ac:dyDescent="0"/>
  <cols>
    <col min="1" max="4" width="10.83203125" style="143" customWidth="1"/>
    <col min="5" max="5" width="18.83203125" style="143" customWidth="1"/>
    <col min="6" max="20" width="10.83203125" style="143" customWidth="1"/>
    <col min="21" max="21" width="20.33203125" style="143" customWidth="1"/>
    <col min="22" max="22" width="52.33203125" style="143" customWidth="1"/>
    <col min="23" max="241" width="10.83203125" style="143" customWidth="1"/>
    <col min="242" max="16384" width="10.83203125" style="144"/>
  </cols>
  <sheetData>
    <row r="1" spans="1:22" ht="48.75" customHeight="1">
      <c r="A1" s="141" t="s">
        <v>0</v>
      </c>
      <c r="B1" s="142" t="s">
        <v>1</v>
      </c>
      <c r="C1" s="142" t="s">
        <v>2</v>
      </c>
      <c r="D1" s="142" t="s">
        <v>3</v>
      </c>
      <c r="E1" s="142" t="s">
        <v>4</v>
      </c>
      <c r="F1" s="142" t="s">
        <v>5</v>
      </c>
      <c r="G1" s="142" t="s">
        <v>258</v>
      </c>
      <c r="H1" s="142" t="s">
        <v>7</v>
      </c>
      <c r="I1" s="142" t="s">
        <v>8</v>
      </c>
      <c r="J1" s="142" t="s">
        <v>259</v>
      </c>
      <c r="K1" s="142" t="s">
        <v>10</v>
      </c>
      <c r="L1" s="142" t="s">
        <v>11</v>
      </c>
      <c r="M1" s="142" t="s">
        <v>12</v>
      </c>
      <c r="N1" s="142" t="s">
        <v>260</v>
      </c>
      <c r="O1" s="142" t="s">
        <v>14</v>
      </c>
      <c r="P1" s="142" t="s">
        <v>15</v>
      </c>
      <c r="Q1" s="142" t="s">
        <v>16</v>
      </c>
      <c r="R1" s="142" t="s">
        <v>17</v>
      </c>
      <c r="S1" s="142" t="s">
        <v>1573</v>
      </c>
      <c r="T1" s="142" t="s">
        <v>1572</v>
      </c>
      <c r="U1" s="142" t="s">
        <v>1574</v>
      </c>
      <c r="V1" s="142" t="s">
        <v>261</v>
      </c>
    </row>
    <row r="2" spans="1:22" ht="27" customHeight="1">
      <c r="A2" s="145">
        <v>1</v>
      </c>
      <c r="B2" s="145" t="s">
        <v>422</v>
      </c>
      <c r="C2" s="145" t="s">
        <v>423</v>
      </c>
      <c r="D2" s="145" t="s">
        <v>424</v>
      </c>
      <c r="E2" s="145" t="s">
        <v>425</v>
      </c>
      <c r="F2" s="145" t="s">
        <v>22</v>
      </c>
      <c r="G2" s="145">
        <v>2006</v>
      </c>
      <c r="H2" s="146">
        <v>-27.725000000000001</v>
      </c>
      <c r="I2" s="146">
        <v>-53.325800000000001</v>
      </c>
      <c r="J2" s="145" t="s">
        <v>49</v>
      </c>
      <c r="K2" s="147" t="s">
        <v>426</v>
      </c>
      <c r="L2" s="137">
        <v>62902</v>
      </c>
      <c r="M2" s="145"/>
      <c r="N2" s="145" t="s">
        <v>29</v>
      </c>
      <c r="O2" s="145" t="s">
        <v>427</v>
      </c>
      <c r="P2" s="145"/>
      <c r="Q2" s="145"/>
      <c r="R2" s="145"/>
      <c r="S2" s="145" t="s">
        <v>428</v>
      </c>
      <c r="T2" s="145"/>
      <c r="V2" s="148" t="s">
        <v>429</v>
      </c>
    </row>
    <row r="3" spans="1:22" ht="15" customHeight="1">
      <c r="A3" s="145">
        <v>2</v>
      </c>
      <c r="B3" s="145" t="s">
        <v>422</v>
      </c>
      <c r="C3" s="145" t="s">
        <v>423</v>
      </c>
      <c r="D3" s="145" t="s">
        <v>424</v>
      </c>
      <c r="E3" s="145" t="s">
        <v>425</v>
      </c>
      <c r="F3" s="145" t="s">
        <v>22</v>
      </c>
      <c r="G3" s="145">
        <v>2006</v>
      </c>
      <c r="H3" s="146">
        <v>-27.725000000000001</v>
      </c>
      <c r="I3" s="146">
        <v>-53.325800000000001</v>
      </c>
      <c r="J3" s="145" t="s">
        <v>49</v>
      </c>
      <c r="K3" s="145" t="s">
        <v>430</v>
      </c>
      <c r="L3" s="137">
        <v>62905</v>
      </c>
      <c r="M3" s="145"/>
      <c r="N3" s="145" t="s">
        <v>29</v>
      </c>
      <c r="O3" s="145" t="s">
        <v>427</v>
      </c>
      <c r="P3" s="145"/>
      <c r="Q3" s="145"/>
      <c r="R3" s="145"/>
      <c r="S3" s="145" t="s">
        <v>428</v>
      </c>
      <c r="T3" s="145"/>
      <c r="V3" s="149"/>
    </row>
    <row r="4" spans="1:22" ht="15" customHeight="1">
      <c r="A4" s="145">
        <v>3</v>
      </c>
      <c r="B4" s="145" t="s">
        <v>422</v>
      </c>
      <c r="C4" s="145" t="s">
        <v>423</v>
      </c>
      <c r="D4" s="145" t="s">
        <v>424</v>
      </c>
      <c r="E4" s="145" t="s">
        <v>425</v>
      </c>
      <c r="F4" s="145" t="s">
        <v>22</v>
      </c>
      <c r="G4" s="145">
        <v>2006</v>
      </c>
      <c r="H4" s="146">
        <v>-27.725000000000001</v>
      </c>
      <c r="I4" s="146">
        <v>-53.325800000000001</v>
      </c>
      <c r="J4" s="145" t="s">
        <v>49</v>
      </c>
      <c r="K4" s="145" t="s">
        <v>430</v>
      </c>
      <c r="L4" s="137">
        <v>62903</v>
      </c>
      <c r="M4" s="145"/>
      <c r="N4" s="145" t="s">
        <v>29</v>
      </c>
      <c r="O4" s="145" t="s">
        <v>427</v>
      </c>
      <c r="P4" s="145"/>
      <c r="Q4" s="145"/>
      <c r="R4" s="145"/>
      <c r="S4" s="145" t="s">
        <v>428</v>
      </c>
      <c r="T4" s="145"/>
      <c r="V4" s="149"/>
    </row>
    <row r="5" spans="1:22" ht="15" customHeight="1">
      <c r="A5" s="145">
        <v>4</v>
      </c>
      <c r="B5" s="145" t="s">
        <v>422</v>
      </c>
      <c r="C5" s="145" t="s">
        <v>423</v>
      </c>
      <c r="D5" s="145" t="s">
        <v>424</v>
      </c>
      <c r="E5" s="145" t="s">
        <v>425</v>
      </c>
      <c r="F5" s="145" t="s">
        <v>22</v>
      </c>
      <c r="G5" s="145">
        <v>2006</v>
      </c>
      <c r="H5" s="146">
        <v>-27.725000000000001</v>
      </c>
      <c r="I5" s="146">
        <v>-53.325800000000001</v>
      </c>
      <c r="J5" s="145" t="s">
        <v>49</v>
      </c>
      <c r="K5" s="145" t="s">
        <v>430</v>
      </c>
      <c r="L5" s="137">
        <v>62906</v>
      </c>
      <c r="M5" s="150"/>
      <c r="N5" s="145" t="s">
        <v>29</v>
      </c>
      <c r="O5" s="145" t="s">
        <v>427</v>
      </c>
      <c r="P5" s="145"/>
      <c r="Q5" s="145"/>
      <c r="R5" s="145"/>
      <c r="S5" s="145" t="s">
        <v>428</v>
      </c>
      <c r="T5" s="145"/>
      <c r="V5" s="149"/>
    </row>
    <row r="6" spans="1:22" ht="15" customHeight="1">
      <c r="A6" s="145">
        <v>5</v>
      </c>
      <c r="B6" s="145" t="s">
        <v>422</v>
      </c>
      <c r="C6" s="145" t="s">
        <v>423</v>
      </c>
      <c r="D6" s="145" t="s">
        <v>424</v>
      </c>
      <c r="E6" s="145" t="s">
        <v>425</v>
      </c>
      <c r="F6" s="145" t="s">
        <v>22</v>
      </c>
      <c r="G6" s="145">
        <v>2006</v>
      </c>
      <c r="H6" s="146">
        <v>-27.725000000000001</v>
      </c>
      <c r="I6" s="146">
        <v>-53.325800000000001</v>
      </c>
      <c r="J6" s="145" t="s">
        <v>49</v>
      </c>
      <c r="K6" s="145" t="s">
        <v>430</v>
      </c>
      <c r="L6" s="137">
        <v>62904</v>
      </c>
      <c r="M6" s="145"/>
      <c r="N6" s="145" t="s">
        <v>29</v>
      </c>
      <c r="O6" s="145" t="s">
        <v>427</v>
      </c>
      <c r="P6" s="145"/>
      <c r="Q6" s="145"/>
      <c r="R6" s="145"/>
      <c r="S6" s="145" t="s">
        <v>428</v>
      </c>
      <c r="T6" s="145"/>
      <c r="V6" s="149"/>
    </row>
    <row r="7" spans="1:22" ht="15" customHeight="1">
      <c r="A7" s="145">
        <v>6</v>
      </c>
      <c r="B7" s="145" t="s">
        <v>422</v>
      </c>
      <c r="C7" s="145" t="s">
        <v>423</v>
      </c>
      <c r="D7" s="145" t="s">
        <v>431</v>
      </c>
      <c r="E7" s="145" t="s">
        <v>122</v>
      </c>
      <c r="F7" s="145" t="s">
        <v>22</v>
      </c>
      <c r="G7" s="145">
        <v>2006</v>
      </c>
      <c r="H7" s="145">
        <v>-27.75309</v>
      </c>
      <c r="I7" s="145">
        <v>-52.638649999999998</v>
      </c>
      <c r="J7" s="145" t="s">
        <v>49</v>
      </c>
      <c r="K7" s="145" t="s">
        <v>430</v>
      </c>
      <c r="L7" s="151">
        <v>6301</v>
      </c>
      <c r="M7" s="150"/>
      <c r="N7" s="145" t="s">
        <v>29</v>
      </c>
      <c r="O7" s="145" t="s">
        <v>427</v>
      </c>
      <c r="P7" s="145"/>
      <c r="Q7" s="145"/>
      <c r="R7" s="145"/>
      <c r="S7" s="145" t="s">
        <v>428</v>
      </c>
      <c r="T7" s="145"/>
      <c r="V7" s="149"/>
    </row>
    <row r="8" spans="1:22" ht="15" customHeight="1">
      <c r="A8" s="145">
        <v>7</v>
      </c>
      <c r="B8" s="145" t="s">
        <v>422</v>
      </c>
      <c r="C8" s="145" t="s">
        <v>423</v>
      </c>
      <c r="D8" s="145" t="s">
        <v>432</v>
      </c>
      <c r="E8" s="145" t="s">
        <v>433</v>
      </c>
      <c r="F8" s="145" t="s">
        <v>22</v>
      </c>
      <c r="G8" s="145">
        <v>2006</v>
      </c>
      <c r="H8" s="145">
        <v>-29.713249999999999</v>
      </c>
      <c r="I8" s="145">
        <v>-52.831270000000004</v>
      </c>
      <c r="J8" s="145" t="s">
        <v>49</v>
      </c>
      <c r="K8" s="145" t="s">
        <v>430</v>
      </c>
      <c r="L8" s="151">
        <v>62702</v>
      </c>
      <c r="M8" s="145"/>
      <c r="N8" s="145" t="s">
        <v>29</v>
      </c>
      <c r="O8" s="145" t="s">
        <v>427</v>
      </c>
      <c r="P8" s="145"/>
      <c r="Q8" s="145"/>
      <c r="R8" s="145"/>
      <c r="S8" s="145" t="s">
        <v>428</v>
      </c>
      <c r="T8" s="145"/>
      <c r="V8" s="149"/>
    </row>
    <row r="9" spans="1:22" ht="15" customHeight="1">
      <c r="A9" s="145">
        <v>8</v>
      </c>
      <c r="B9" s="145" t="s">
        <v>422</v>
      </c>
      <c r="C9" s="145" t="s">
        <v>434</v>
      </c>
      <c r="D9" s="145" t="s">
        <v>20</v>
      </c>
      <c r="E9" s="145" t="s">
        <v>435</v>
      </c>
      <c r="F9" s="145" t="s">
        <v>22</v>
      </c>
      <c r="G9" s="145">
        <v>2006</v>
      </c>
      <c r="H9" s="145">
        <v>-24.79027</v>
      </c>
      <c r="I9" s="145">
        <v>-49.772880000000001</v>
      </c>
      <c r="J9" s="145" t="s">
        <v>49</v>
      </c>
      <c r="K9" s="145" t="s">
        <v>430</v>
      </c>
      <c r="L9" s="137">
        <v>66101</v>
      </c>
      <c r="M9" s="145"/>
      <c r="N9" s="145" t="s">
        <v>29</v>
      </c>
      <c r="O9" s="145" t="s">
        <v>427</v>
      </c>
      <c r="P9" s="145"/>
      <c r="Q9" s="145"/>
      <c r="R9" s="145"/>
      <c r="S9" s="145" t="s">
        <v>428</v>
      </c>
      <c r="T9" s="145"/>
      <c r="V9" s="149"/>
    </row>
    <row r="10" spans="1:22" ht="15" customHeight="1">
      <c r="A10" s="145">
        <v>9</v>
      </c>
      <c r="B10" s="145" t="s">
        <v>422</v>
      </c>
      <c r="C10" s="145" t="s">
        <v>423</v>
      </c>
      <c r="D10" s="145" t="s">
        <v>436</v>
      </c>
      <c r="E10" s="145" t="s">
        <v>437</v>
      </c>
      <c r="F10" s="145" t="s">
        <v>22</v>
      </c>
      <c r="G10" s="145">
        <v>2006</v>
      </c>
      <c r="H10" s="145">
        <v>-26.40785</v>
      </c>
      <c r="I10" s="145">
        <v>-52.360660000000003</v>
      </c>
      <c r="J10" s="145" t="s">
        <v>49</v>
      </c>
      <c r="K10" s="145" t="s">
        <v>430</v>
      </c>
      <c r="L10" s="137">
        <v>62501</v>
      </c>
      <c r="M10" s="145"/>
      <c r="N10" s="145" t="s">
        <v>29</v>
      </c>
      <c r="O10" s="145" t="s">
        <v>427</v>
      </c>
      <c r="P10" s="145"/>
      <c r="Q10" s="145"/>
      <c r="R10" s="145"/>
      <c r="S10" s="145" t="s">
        <v>428</v>
      </c>
      <c r="T10" s="145"/>
      <c r="V10" s="149"/>
    </row>
    <row r="11" spans="1:22" ht="15" customHeight="1">
      <c r="A11" s="145">
        <v>10</v>
      </c>
      <c r="B11" s="145" t="s">
        <v>422</v>
      </c>
      <c r="C11" s="145" t="s">
        <v>423</v>
      </c>
      <c r="D11" s="145" t="s">
        <v>436</v>
      </c>
      <c r="E11" s="145" t="s">
        <v>437</v>
      </c>
      <c r="F11" s="145" t="s">
        <v>22</v>
      </c>
      <c r="G11" s="145">
        <v>2006</v>
      </c>
      <c r="H11" s="145">
        <v>-26.40785</v>
      </c>
      <c r="I11" s="145">
        <v>-52.360660000000003</v>
      </c>
      <c r="J11" s="145" t="s">
        <v>49</v>
      </c>
      <c r="K11" s="145" t="s">
        <v>430</v>
      </c>
      <c r="L11" s="137">
        <v>62502</v>
      </c>
      <c r="M11" s="145"/>
      <c r="N11" s="145" t="s">
        <v>29</v>
      </c>
      <c r="O11" s="145" t="s">
        <v>427</v>
      </c>
      <c r="P11" s="145"/>
      <c r="Q11" s="145"/>
      <c r="R11" s="145"/>
      <c r="S11" s="145" t="s">
        <v>428</v>
      </c>
      <c r="T11" s="145"/>
      <c r="V11" s="149"/>
    </row>
    <row r="12" spans="1:22" ht="15" customHeight="1">
      <c r="A12" s="145">
        <v>11</v>
      </c>
      <c r="B12" s="145" t="s">
        <v>422</v>
      </c>
      <c r="C12" s="145" t="s">
        <v>423</v>
      </c>
      <c r="D12" s="145" t="s">
        <v>438</v>
      </c>
      <c r="E12" s="145" t="s">
        <v>437</v>
      </c>
      <c r="F12" s="145" t="s">
        <v>22</v>
      </c>
      <c r="G12" s="145">
        <v>2006</v>
      </c>
      <c r="H12" s="145">
        <v>-26.40785</v>
      </c>
      <c r="I12" s="145">
        <v>-52.360660000000003</v>
      </c>
      <c r="J12" s="145" t="s">
        <v>49</v>
      </c>
      <c r="K12" s="145" t="s">
        <v>430</v>
      </c>
      <c r="L12" s="137">
        <v>62802</v>
      </c>
      <c r="M12" s="150"/>
      <c r="N12" s="145" t="s">
        <v>29</v>
      </c>
      <c r="O12" s="145" t="s">
        <v>427</v>
      </c>
      <c r="P12" s="145"/>
      <c r="Q12" s="145"/>
      <c r="R12" s="145"/>
      <c r="S12" s="145" t="s">
        <v>428</v>
      </c>
      <c r="T12" s="145"/>
      <c r="V12" s="149"/>
    </row>
    <row r="13" spans="1:22" ht="15" customHeight="1">
      <c r="A13" s="145">
        <v>12</v>
      </c>
      <c r="B13" s="145" t="s">
        <v>422</v>
      </c>
      <c r="C13" s="145" t="s">
        <v>423</v>
      </c>
      <c r="D13" s="145" t="s">
        <v>438</v>
      </c>
      <c r="E13" s="145" t="s">
        <v>437</v>
      </c>
      <c r="F13" s="145" t="s">
        <v>22</v>
      </c>
      <c r="G13" s="145">
        <v>2006</v>
      </c>
      <c r="H13" s="145">
        <v>-26.40785</v>
      </c>
      <c r="I13" s="145">
        <v>-52.360660000000003</v>
      </c>
      <c r="J13" s="145" t="s">
        <v>49</v>
      </c>
      <c r="K13" s="145" t="s">
        <v>430</v>
      </c>
      <c r="L13" s="137">
        <v>62803</v>
      </c>
      <c r="M13" s="145"/>
      <c r="N13" s="145" t="s">
        <v>29</v>
      </c>
      <c r="O13" s="145" t="s">
        <v>427</v>
      </c>
      <c r="P13" s="145"/>
      <c r="Q13" s="145"/>
      <c r="R13" s="145"/>
      <c r="S13" s="145" t="s">
        <v>428</v>
      </c>
      <c r="T13" s="145"/>
      <c r="V13" s="149"/>
    </row>
    <row r="14" spans="1:22" ht="15" customHeight="1">
      <c r="A14" s="145">
        <v>13</v>
      </c>
      <c r="B14" s="145" t="s">
        <v>422</v>
      </c>
      <c r="C14" s="145" t="s">
        <v>423</v>
      </c>
      <c r="D14" s="145" t="s">
        <v>438</v>
      </c>
      <c r="E14" s="145" t="s">
        <v>437</v>
      </c>
      <c r="F14" s="145" t="s">
        <v>22</v>
      </c>
      <c r="G14" s="145">
        <v>2006</v>
      </c>
      <c r="H14" s="145">
        <v>-26.40785</v>
      </c>
      <c r="I14" s="145">
        <v>-52.360660000000003</v>
      </c>
      <c r="J14" s="145" t="s">
        <v>49</v>
      </c>
      <c r="K14" s="145" t="s">
        <v>430</v>
      </c>
      <c r="L14" s="137">
        <v>62804</v>
      </c>
      <c r="M14" s="145"/>
      <c r="N14" s="145" t="s">
        <v>29</v>
      </c>
      <c r="O14" s="145" t="s">
        <v>427</v>
      </c>
      <c r="P14" s="145"/>
      <c r="Q14" s="145"/>
      <c r="R14" s="145"/>
      <c r="S14" s="145" t="s">
        <v>428</v>
      </c>
      <c r="T14" s="145"/>
      <c r="V14" s="149"/>
    </row>
    <row r="15" spans="1:22" ht="15" customHeight="1">
      <c r="A15" s="145">
        <v>14</v>
      </c>
      <c r="B15" s="145" t="s">
        <v>422</v>
      </c>
      <c r="C15" s="145" t="s">
        <v>423</v>
      </c>
      <c r="D15" s="145" t="s">
        <v>438</v>
      </c>
      <c r="E15" s="145" t="s">
        <v>437</v>
      </c>
      <c r="F15" s="145" t="s">
        <v>22</v>
      </c>
      <c r="G15" s="145">
        <v>2006</v>
      </c>
      <c r="H15" s="145">
        <v>-26.40785</v>
      </c>
      <c r="I15" s="145">
        <v>-52.360660000000003</v>
      </c>
      <c r="J15" s="145" t="s">
        <v>49</v>
      </c>
      <c r="K15" s="145" t="s">
        <v>430</v>
      </c>
      <c r="L15" s="137">
        <v>62806</v>
      </c>
      <c r="M15" s="145"/>
      <c r="N15" s="145" t="s">
        <v>29</v>
      </c>
      <c r="O15" s="145" t="s">
        <v>427</v>
      </c>
      <c r="P15" s="145"/>
      <c r="Q15" s="145"/>
      <c r="R15" s="145"/>
      <c r="S15" s="145" t="s">
        <v>428</v>
      </c>
      <c r="T15" s="145"/>
      <c r="V15" s="149"/>
    </row>
    <row r="16" spans="1:22" ht="15" customHeight="1">
      <c r="A16" s="145">
        <v>15</v>
      </c>
      <c r="B16" s="145" t="s">
        <v>422</v>
      </c>
      <c r="C16" s="145" t="s">
        <v>423</v>
      </c>
      <c r="D16" s="145" t="s">
        <v>438</v>
      </c>
      <c r="E16" s="145" t="s">
        <v>437</v>
      </c>
      <c r="F16" s="145" t="s">
        <v>22</v>
      </c>
      <c r="G16" s="145">
        <v>2006</v>
      </c>
      <c r="H16" s="145">
        <v>-26.40785</v>
      </c>
      <c r="I16" s="145">
        <v>-52.360660000000003</v>
      </c>
      <c r="J16" s="145" t="s">
        <v>49</v>
      </c>
      <c r="K16" s="145" t="s">
        <v>430</v>
      </c>
      <c r="L16" s="137">
        <v>62805</v>
      </c>
      <c r="M16" s="145"/>
      <c r="N16" s="145" t="s">
        <v>29</v>
      </c>
      <c r="O16" s="145" t="s">
        <v>427</v>
      </c>
      <c r="P16" s="145"/>
      <c r="Q16" s="145"/>
      <c r="R16" s="145"/>
      <c r="S16" s="145" t="s">
        <v>428</v>
      </c>
      <c r="T16" s="145"/>
      <c r="V16" s="149"/>
    </row>
    <row r="17" spans="1:22" ht="15" customHeight="1">
      <c r="A17" s="145">
        <v>16</v>
      </c>
      <c r="B17" s="145" t="s">
        <v>422</v>
      </c>
      <c r="C17" s="145" t="s">
        <v>423</v>
      </c>
      <c r="D17" s="145" t="s">
        <v>439</v>
      </c>
      <c r="E17" s="145" t="s">
        <v>440</v>
      </c>
      <c r="F17" s="145" t="s">
        <v>22</v>
      </c>
      <c r="G17" s="145">
        <v>2006</v>
      </c>
      <c r="H17" s="145">
        <v>-27.7119</v>
      </c>
      <c r="I17" s="145">
        <v>-53.708309999999997</v>
      </c>
      <c r="J17" s="145" t="s">
        <v>49</v>
      </c>
      <c r="K17" s="145" t="s">
        <v>430</v>
      </c>
      <c r="L17" s="137">
        <v>63702</v>
      </c>
      <c r="M17" s="145"/>
      <c r="N17" s="145" t="s">
        <v>29</v>
      </c>
      <c r="O17" s="145" t="s">
        <v>427</v>
      </c>
      <c r="P17" s="145"/>
      <c r="Q17" s="145"/>
      <c r="R17" s="145"/>
      <c r="S17" s="145" t="s">
        <v>428</v>
      </c>
      <c r="T17" s="145"/>
      <c r="V17" s="149"/>
    </row>
    <row r="18" spans="1:22" ht="15" customHeight="1">
      <c r="A18" s="145">
        <v>17</v>
      </c>
      <c r="B18" s="145" t="s">
        <v>422</v>
      </c>
      <c r="C18" s="145" t="s">
        <v>423</v>
      </c>
      <c r="D18" s="145" t="s">
        <v>441</v>
      </c>
      <c r="E18" s="145" t="s">
        <v>442</v>
      </c>
      <c r="F18" s="145" t="s">
        <v>22</v>
      </c>
      <c r="G18" s="145">
        <v>2006</v>
      </c>
      <c r="H18" s="145">
        <v>-28.388529999999999</v>
      </c>
      <c r="I18" s="145">
        <v>-53.920490000000001</v>
      </c>
      <c r="J18" s="145" t="s">
        <v>49</v>
      </c>
      <c r="K18" s="145" t="s">
        <v>430</v>
      </c>
      <c r="L18" s="151">
        <v>62204</v>
      </c>
      <c r="M18" s="150"/>
      <c r="N18" s="145" t="s">
        <v>29</v>
      </c>
      <c r="O18" s="145" t="s">
        <v>427</v>
      </c>
      <c r="P18" s="145"/>
      <c r="Q18" s="145"/>
      <c r="R18" s="145"/>
      <c r="S18" s="145" t="s">
        <v>428</v>
      </c>
      <c r="T18" s="145"/>
      <c r="V18" s="149"/>
    </row>
    <row r="19" spans="1:22" ht="15" customHeight="1">
      <c r="A19" s="145">
        <v>18</v>
      </c>
      <c r="B19" s="145" t="s">
        <v>422</v>
      </c>
      <c r="C19" s="145" t="s">
        <v>423</v>
      </c>
      <c r="D19" s="145" t="s">
        <v>441</v>
      </c>
      <c r="E19" s="145" t="s">
        <v>442</v>
      </c>
      <c r="F19" s="145" t="s">
        <v>22</v>
      </c>
      <c r="G19" s="145">
        <v>2006</v>
      </c>
      <c r="H19" s="145">
        <v>-28.388529999999999</v>
      </c>
      <c r="I19" s="145">
        <v>-53.920490000000001</v>
      </c>
      <c r="J19" s="145" t="s">
        <v>49</v>
      </c>
      <c r="K19" s="145" t="s">
        <v>430</v>
      </c>
      <c r="L19" s="137">
        <v>62202</v>
      </c>
      <c r="M19" s="145"/>
      <c r="N19" s="145" t="s">
        <v>29</v>
      </c>
      <c r="O19" s="145" t="s">
        <v>427</v>
      </c>
      <c r="P19" s="145"/>
      <c r="Q19" s="145"/>
      <c r="R19" s="145"/>
      <c r="S19" s="145" t="s">
        <v>428</v>
      </c>
      <c r="T19" s="145"/>
      <c r="V19" s="149"/>
    </row>
    <row r="20" spans="1:22" ht="15" customHeight="1">
      <c r="A20" s="145">
        <v>19</v>
      </c>
      <c r="B20" s="145" t="s">
        <v>422</v>
      </c>
      <c r="C20" s="145" t="s">
        <v>423</v>
      </c>
      <c r="D20" s="145" t="s">
        <v>441</v>
      </c>
      <c r="E20" s="145" t="s">
        <v>442</v>
      </c>
      <c r="F20" s="145" t="s">
        <v>22</v>
      </c>
      <c r="G20" s="145">
        <v>2006</v>
      </c>
      <c r="H20" s="145">
        <v>-28.388529999999999</v>
      </c>
      <c r="I20" s="145">
        <v>-53.920490000000001</v>
      </c>
      <c r="J20" s="145" t="s">
        <v>49</v>
      </c>
      <c r="K20" s="145" t="s">
        <v>430</v>
      </c>
      <c r="L20" s="137">
        <v>62203</v>
      </c>
      <c r="M20" s="145"/>
      <c r="N20" s="145" t="s">
        <v>29</v>
      </c>
      <c r="O20" s="145" t="s">
        <v>427</v>
      </c>
      <c r="P20" s="145"/>
      <c r="Q20" s="145"/>
      <c r="R20" s="145"/>
      <c r="S20" s="145" t="s">
        <v>428</v>
      </c>
      <c r="T20" s="145"/>
      <c r="V20" s="149"/>
    </row>
    <row r="21" spans="1:22" ht="15" customHeight="1">
      <c r="A21" s="145">
        <v>20</v>
      </c>
      <c r="B21" s="145" t="s">
        <v>422</v>
      </c>
      <c r="C21" s="145" t="s">
        <v>423</v>
      </c>
      <c r="D21" s="145" t="s">
        <v>441</v>
      </c>
      <c r="E21" s="145" t="s">
        <v>442</v>
      </c>
      <c r="F21" s="145" t="s">
        <v>22</v>
      </c>
      <c r="G21" s="145">
        <v>2006</v>
      </c>
      <c r="H21" s="145">
        <v>-28.388529999999999</v>
      </c>
      <c r="I21" s="145">
        <v>-53.920490000000001</v>
      </c>
      <c r="J21" s="145" t="s">
        <v>49</v>
      </c>
      <c r="K21" s="145" t="s">
        <v>430</v>
      </c>
      <c r="L21" s="137">
        <v>62201</v>
      </c>
      <c r="M21" s="145"/>
      <c r="N21" s="145" t="s">
        <v>29</v>
      </c>
      <c r="O21" s="145" t="s">
        <v>427</v>
      </c>
      <c r="P21" s="145"/>
      <c r="Q21" s="145"/>
      <c r="R21" s="145"/>
      <c r="S21" s="145" t="s">
        <v>428</v>
      </c>
      <c r="T21" s="145"/>
      <c r="V21" s="149"/>
    </row>
    <row r="22" spans="1:22" ht="15" customHeight="1">
      <c r="A22" s="145">
        <v>21</v>
      </c>
      <c r="B22" s="145" t="s">
        <v>422</v>
      </c>
      <c r="C22" s="145" t="s">
        <v>434</v>
      </c>
      <c r="D22" s="145" t="s">
        <v>443</v>
      </c>
      <c r="E22" s="145" t="s">
        <v>444</v>
      </c>
      <c r="F22" s="145" t="s">
        <v>22</v>
      </c>
      <c r="G22" s="145">
        <v>2006</v>
      </c>
      <c r="H22" s="145">
        <v>-28.645489999999999</v>
      </c>
      <c r="I22" s="145">
        <v>-53.605359999999997</v>
      </c>
      <c r="J22" s="145" t="s">
        <v>49</v>
      </c>
      <c r="K22" s="145" t="s">
        <v>430</v>
      </c>
      <c r="L22" s="151">
        <v>60501</v>
      </c>
      <c r="M22" s="145"/>
      <c r="N22" s="145" t="s">
        <v>29</v>
      </c>
      <c r="O22" s="145" t="s">
        <v>427</v>
      </c>
      <c r="P22" s="145"/>
      <c r="Q22" s="145"/>
      <c r="R22" s="145"/>
      <c r="S22" s="145" t="s">
        <v>428</v>
      </c>
      <c r="T22" s="145"/>
      <c r="V22" s="149"/>
    </row>
    <row r="23" spans="1:22" ht="15" customHeight="1">
      <c r="A23" s="145">
        <v>22</v>
      </c>
      <c r="B23" s="145" t="s">
        <v>422</v>
      </c>
      <c r="C23" s="145" t="s">
        <v>434</v>
      </c>
      <c r="D23" s="145" t="s">
        <v>445</v>
      </c>
      <c r="E23" s="145" t="s">
        <v>444</v>
      </c>
      <c r="F23" s="145" t="s">
        <v>22</v>
      </c>
      <c r="G23" s="145">
        <v>2006</v>
      </c>
      <c r="H23" s="145">
        <v>-28.645489999999999</v>
      </c>
      <c r="I23" s="145">
        <v>-53.605359999999997</v>
      </c>
      <c r="J23" s="145" t="s">
        <v>49</v>
      </c>
      <c r="K23" s="145" t="s">
        <v>430</v>
      </c>
      <c r="L23" s="151">
        <v>60602</v>
      </c>
      <c r="M23" s="145"/>
      <c r="N23" s="145" t="s">
        <v>29</v>
      </c>
      <c r="O23" s="145" t="s">
        <v>427</v>
      </c>
      <c r="P23" s="145"/>
      <c r="Q23" s="145"/>
      <c r="R23" s="145"/>
      <c r="S23" s="145" t="s">
        <v>428</v>
      </c>
      <c r="T23" s="145"/>
      <c r="V23" s="149"/>
    </row>
    <row r="24" spans="1:22" ht="15" customHeight="1">
      <c r="A24" s="145">
        <v>23</v>
      </c>
      <c r="B24" s="145" t="s">
        <v>422</v>
      </c>
      <c r="C24" s="145" t="s">
        <v>434</v>
      </c>
      <c r="D24" s="145" t="s">
        <v>446</v>
      </c>
      <c r="E24" s="145" t="s">
        <v>444</v>
      </c>
      <c r="F24" s="145" t="s">
        <v>22</v>
      </c>
      <c r="G24" s="145">
        <v>2006</v>
      </c>
      <c r="H24" s="145">
        <v>-28.645489999999999</v>
      </c>
      <c r="I24" s="145">
        <v>-53.605359999999997</v>
      </c>
      <c r="J24" s="145" t="s">
        <v>49</v>
      </c>
      <c r="K24" s="145" t="s">
        <v>430</v>
      </c>
      <c r="L24" s="151">
        <v>60702</v>
      </c>
      <c r="M24" s="145"/>
      <c r="N24" s="145" t="s">
        <v>29</v>
      </c>
      <c r="O24" s="145" t="s">
        <v>427</v>
      </c>
      <c r="P24" s="145"/>
      <c r="Q24" s="145"/>
      <c r="R24" s="145"/>
      <c r="S24" s="145" t="s">
        <v>428</v>
      </c>
      <c r="T24" s="145"/>
      <c r="V24" s="149"/>
    </row>
    <row r="25" spans="1:22" ht="15" customHeight="1">
      <c r="A25" s="145">
        <v>24</v>
      </c>
      <c r="B25" s="145" t="s">
        <v>422</v>
      </c>
      <c r="C25" s="145" t="s">
        <v>434</v>
      </c>
      <c r="D25" s="145" t="s">
        <v>447</v>
      </c>
      <c r="E25" s="145" t="s">
        <v>444</v>
      </c>
      <c r="F25" s="145" t="s">
        <v>22</v>
      </c>
      <c r="G25" s="145">
        <v>2006</v>
      </c>
      <c r="H25" s="145">
        <v>-28.645489999999999</v>
      </c>
      <c r="I25" s="145">
        <v>-53.605359999999997</v>
      </c>
      <c r="J25" s="145" t="s">
        <v>49</v>
      </c>
      <c r="K25" s="145" t="s">
        <v>430</v>
      </c>
      <c r="L25" s="137">
        <v>60801</v>
      </c>
      <c r="M25" s="145"/>
      <c r="N25" s="145" t="s">
        <v>29</v>
      </c>
      <c r="O25" s="145" t="s">
        <v>427</v>
      </c>
      <c r="P25" s="145"/>
      <c r="Q25" s="145"/>
      <c r="R25" s="145"/>
      <c r="S25" s="145" t="s">
        <v>428</v>
      </c>
      <c r="T25" s="145"/>
      <c r="V25" s="149"/>
    </row>
    <row r="26" spans="1:22" ht="39" customHeight="1">
      <c r="A26" s="145">
        <v>25</v>
      </c>
      <c r="B26" s="145" t="s">
        <v>422</v>
      </c>
      <c r="C26" s="145" t="s">
        <v>423</v>
      </c>
      <c r="D26" s="145" t="s">
        <v>448</v>
      </c>
      <c r="E26" s="145" t="s">
        <v>444</v>
      </c>
      <c r="F26" s="145" t="s">
        <v>22</v>
      </c>
      <c r="G26" s="145">
        <v>2006</v>
      </c>
      <c r="H26" s="145">
        <v>-28.645489999999999</v>
      </c>
      <c r="I26" s="145">
        <v>-53.605359999999997</v>
      </c>
      <c r="J26" s="145" t="s">
        <v>49</v>
      </c>
      <c r="K26" s="147" t="s">
        <v>426</v>
      </c>
      <c r="L26" s="151">
        <v>62001</v>
      </c>
      <c r="M26" s="145"/>
      <c r="N26" s="145" t="s">
        <v>29</v>
      </c>
      <c r="O26" s="145" t="s">
        <v>427</v>
      </c>
      <c r="P26" s="145"/>
      <c r="Q26" s="145"/>
      <c r="R26" s="145"/>
      <c r="S26" s="145" t="s">
        <v>428</v>
      </c>
      <c r="T26" s="145"/>
      <c r="V26" s="148" t="s">
        <v>449</v>
      </c>
    </row>
    <row r="27" spans="1:22" ht="15" customHeight="1">
      <c r="A27" s="145">
        <v>26</v>
      </c>
      <c r="B27" s="145" t="s">
        <v>422</v>
      </c>
      <c r="C27" s="145" t="s">
        <v>423</v>
      </c>
      <c r="D27" s="145" t="s">
        <v>450</v>
      </c>
      <c r="E27" s="145" t="s">
        <v>444</v>
      </c>
      <c r="F27" s="145" t="s">
        <v>22</v>
      </c>
      <c r="G27" s="145">
        <v>2006</v>
      </c>
      <c r="H27" s="145">
        <v>-28.645489999999999</v>
      </c>
      <c r="I27" s="145">
        <v>-53.605359999999997</v>
      </c>
      <c r="J27" s="145" t="s">
        <v>49</v>
      </c>
      <c r="K27" s="145" t="s">
        <v>430</v>
      </c>
      <c r="L27" s="151">
        <v>62103</v>
      </c>
      <c r="M27" s="145"/>
      <c r="N27" s="145" t="s">
        <v>29</v>
      </c>
      <c r="O27" s="145" t="s">
        <v>427</v>
      </c>
      <c r="P27" s="145"/>
      <c r="Q27" s="145"/>
      <c r="R27" s="145"/>
      <c r="S27" s="145" t="s">
        <v>428</v>
      </c>
      <c r="T27" s="145"/>
      <c r="V27" s="149"/>
    </row>
    <row r="28" spans="1:22" ht="15" customHeight="1">
      <c r="A28" s="145">
        <v>27</v>
      </c>
      <c r="B28" s="145" t="s">
        <v>422</v>
      </c>
      <c r="C28" s="145" t="s">
        <v>423</v>
      </c>
      <c r="D28" s="145" t="s">
        <v>451</v>
      </c>
      <c r="E28" s="145" t="s">
        <v>444</v>
      </c>
      <c r="F28" s="145" t="s">
        <v>22</v>
      </c>
      <c r="G28" s="145">
        <v>2006</v>
      </c>
      <c r="H28" s="145">
        <v>-28.645489999999999</v>
      </c>
      <c r="I28" s="145">
        <v>-53.605359999999997</v>
      </c>
      <c r="J28" s="145" t="s">
        <v>49</v>
      </c>
      <c r="K28" s="145" t="s">
        <v>430</v>
      </c>
      <c r="L28" s="137">
        <v>63302</v>
      </c>
      <c r="M28" s="145"/>
      <c r="N28" s="145" t="s">
        <v>29</v>
      </c>
      <c r="O28" s="145" t="s">
        <v>427</v>
      </c>
      <c r="P28" s="145"/>
      <c r="Q28" s="145"/>
      <c r="R28" s="145"/>
      <c r="S28" s="145" t="s">
        <v>428</v>
      </c>
      <c r="T28" s="145"/>
      <c r="V28" s="149"/>
    </row>
    <row r="29" spans="1:22" ht="15" customHeight="1">
      <c r="A29" s="145">
        <v>28</v>
      </c>
      <c r="B29" s="145" t="s">
        <v>422</v>
      </c>
      <c r="C29" s="145" t="s">
        <v>423</v>
      </c>
      <c r="D29" s="145" t="s">
        <v>451</v>
      </c>
      <c r="E29" s="145" t="s">
        <v>444</v>
      </c>
      <c r="F29" s="145" t="s">
        <v>22</v>
      </c>
      <c r="G29" s="145">
        <v>2006</v>
      </c>
      <c r="H29" s="145">
        <v>-28.645489999999999</v>
      </c>
      <c r="I29" s="145">
        <v>-53.605359999999997</v>
      </c>
      <c r="J29" s="145" t="s">
        <v>49</v>
      </c>
      <c r="K29" s="145" t="s">
        <v>430</v>
      </c>
      <c r="L29" s="137">
        <v>62301</v>
      </c>
      <c r="M29" s="145"/>
      <c r="N29" s="145" t="s">
        <v>29</v>
      </c>
      <c r="O29" s="145" t="s">
        <v>427</v>
      </c>
      <c r="P29" s="145"/>
      <c r="Q29" s="145"/>
      <c r="R29" s="145"/>
      <c r="S29" s="145" t="s">
        <v>428</v>
      </c>
      <c r="T29" s="145"/>
      <c r="V29" s="149"/>
    </row>
    <row r="30" spans="1:22" ht="15" customHeight="1">
      <c r="A30" s="145">
        <v>29</v>
      </c>
      <c r="B30" s="145" t="s">
        <v>422</v>
      </c>
      <c r="C30" s="145" t="s">
        <v>423</v>
      </c>
      <c r="D30" s="145" t="s">
        <v>451</v>
      </c>
      <c r="E30" s="145" t="s">
        <v>444</v>
      </c>
      <c r="F30" s="145" t="s">
        <v>22</v>
      </c>
      <c r="G30" s="145">
        <v>2006</v>
      </c>
      <c r="H30" s="145">
        <v>-28.645489999999999</v>
      </c>
      <c r="I30" s="145">
        <v>-53.605359999999997</v>
      </c>
      <c r="J30" s="145" t="s">
        <v>49</v>
      </c>
      <c r="K30" s="145" t="s">
        <v>430</v>
      </c>
      <c r="L30" s="137">
        <v>62302</v>
      </c>
      <c r="M30" s="145"/>
      <c r="N30" s="145" t="s">
        <v>29</v>
      </c>
      <c r="O30" s="145" t="s">
        <v>427</v>
      </c>
      <c r="P30" s="145"/>
      <c r="Q30" s="145"/>
      <c r="R30" s="145"/>
      <c r="S30" s="145" t="s">
        <v>428</v>
      </c>
      <c r="T30" s="145"/>
      <c r="V30" s="149"/>
    </row>
    <row r="31" spans="1:22" ht="15" customHeight="1">
      <c r="A31" s="145">
        <v>30</v>
      </c>
      <c r="B31" s="145" t="s">
        <v>422</v>
      </c>
      <c r="C31" s="145" t="s">
        <v>423</v>
      </c>
      <c r="D31" s="145" t="s">
        <v>451</v>
      </c>
      <c r="E31" s="145" t="s">
        <v>444</v>
      </c>
      <c r="F31" s="145" t="s">
        <v>22</v>
      </c>
      <c r="G31" s="145">
        <v>2006</v>
      </c>
      <c r="H31" s="145">
        <v>-28.645489999999999</v>
      </c>
      <c r="I31" s="145">
        <v>-53.605359999999997</v>
      </c>
      <c r="J31" s="145" t="s">
        <v>49</v>
      </c>
      <c r="K31" s="145" t="s">
        <v>430</v>
      </c>
      <c r="L31" s="137">
        <v>62303</v>
      </c>
      <c r="M31" s="145"/>
      <c r="N31" s="145" t="s">
        <v>29</v>
      </c>
      <c r="O31" s="145" t="s">
        <v>427</v>
      </c>
      <c r="P31" s="145"/>
      <c r="Q31" s="145"/>
      <c r="R31" s="145"/>
      <c r="S31" s="145" t="s">
        <v>428</v>
      </c>
      <c r="T31" s="145"/>
      <c r="V31" s="149"/>
    </row>
    <row r="32" spans="1:22" ht="15" customHeight="1">
      <c r="A32" s="145">
        <v>31</v>
      </c>
      <c r="B32" s="145" t="s">
        <v>422</v>
      </c>
      <c r="C32" s="145" t="s">
        <v>423</v>
      </c>
      <c r="D32" s="145" t="s">
        <v>451</v>
      </c>
      <c r="E32" s="145" t="s">
        <v>444</v>
      </c>
      <c r="F32" s="145" t="s">
        <v>22</v>
      </c>
      <c r="G32" s="145">
        <v>2006</v>
      </c>
      <c r="H32" s="145">
        <v>-28.645489999999999</v>
      </c>
      <c r="I32" s="145">
        <v>-53.605359999999997</v>
      </c>
      <c r="J32" s="145" t="s">
        <v>49</v>
      </c>
      <c r="K32" s="145" t="s">
        <v>430</v>
      </c>
      <c r="L32" s="137">
        <v>62307</v>
      </c>
      <c r="M32" s="145"/>
      <c r="N32" s="145" t="s">
        <v>29</v>
      </c>
      <c r="O32" s="145" t="s">
        <v>427</v>
      </c>
      <c r="P32" s="145"/>
      <c r="Q32" s="145"/>
      <c r="R32" s="145"/>
      <c r="S32" s="145" t="s">
        <v>428</v>
      </c>
      <c r="T32" s="145"/>
      <c r="V32" s="149"/>
    </row>
    <row r="33" spans="1:22" ht="15" customHeight="1">
      <c r="A33" s="145">
        <v>32</v>
      </c>
      <c r="B33" s="145" t="s">
        <v>422</v>
      </c>
      <c r="C33" s="145" t="s">
        <v>423</v>
      </c>
      <c r="D33" s="145" t="s">
        <v>20</v>
      </c>
      <c r="E33" s="145" t="s">
        <v>452</v>
      </c>
      <c r="F33" s="145" t="s">
        <v>22</v>
      </c>
      <c r="G33" s="145">
        <v>2006</v>
      </c>
      <c r="H33" s="145">
        <v>-26.894449999999999</v>
      </c>
      <c r="I33" s="145">
        <v>-53.17127</v>
      </c>
      <c r="J33" s="145" t="s">
        <v>49</v>
      </c>
      <c r="K33" s="145" t="s">
        <v>430</v>
      </c>
      <c r="L33" s="137">
        <v>64203</v>
      </c>
      <c r="M33" s="145"/>
      <c r="N33" s="145" t="s">
        <v>29</v>
      </c>
      <c r="O33" s="145" t="s">
        <v>427</v>
      </c>
      <c r="P33" s="145"/>
      <c r="Q33" s="145"/>
      <c r="R33" s="145"/>
      <c r="S33" s="145" t="s">
        <v>428</v>
      </c>
      <c r="T33" s="145"/>
      <c r="V33" s="149"/>
    </row>
    <row r="34" spans="1:22" ht="15" customHeight="1">
      <c r="A34" s="145">
        <v>33</v>
      </c>
      <c r="B34" s="145" t="s">
        <v>422</v>
      </c>
      <c r="C34" s="145" t="s">
        <v>423</v>
      </c>
      <c r="D34" s="145" t="s">
        <v>20</v>
      </c>
      <c r="E34" s="145" t="s">
        <v>452</v>
      </c>
      <c r="F34" s="145" t="s">
        <v>22</v>
      </c>
      <c r="G34" s="145">
        <v>2006</v>
      </c>
      <c r="H34" s="145">
        <v>-26.894449999999999</v>
      </c>
      <c r="I34" s="145">
        <v>-53.17127</v>
      </c>
      <c r="J34" s="145" t="s">
        <v>49</v>
      </c>
      <c r="K34" s="145" t="s">
        <v>430</v>
      </c>
      <c r="L34" s="137">
        <v>64204</v>
      </c>
      <c r="M34" s="145"/>
      <c r="N34" s="145" t="s">
        <v>29</v>
      </c>
      <c r="O34" s="145" t="s">
        <v>427</v>
      </c>
      <c r="P34" s="145"/>
      <c r="Q34" s="145"/>
      <c r="R34" s="145"/>
      <c r="S34" s="145" t="s">
        <v>428</v>
      </c>
      <c r="T34" s="145"/>
      <c r="V34" s="149"/>
    </row>
    <row r="35" spans="1:22" ht="15" customHeight="1">
      <c r="A35" s="145">
        <v>34</v>
      </c>
      <c r="B35" s="145" t="s">
        <v>422</v>
      </c>
      <c r="C35" s="145" t="s">
        <v>423</v>
      </c>
      <c r="D35" s="145" t="s">
        <v>20</v>
      </c>
      <c r="E35" s="145" t="s">
        <v>452</v>
      </c>
      <c r="F35" s="145" t="s">
        <v>22</v>
      </c>
      <c r="G35" s="145">
        <v>2006</v>
      </c>
      <c r="H35" s="145">
        <v>-26.894449999999999</v>
      </c>
      <c r="I35" s="145">
        <v>-53.17127</v>
      </c>
      <c r="J35" s="145" t="s">
        <v>49</v>
      </c>
      <c r="K35" s="145" t="s">
        <v>430</v>
      </c>
      <c r="L35" s="137">
        <v>64306</v>
      </c>
      <c r="M35" s="145"/>
      <c r="N35" s="145" t="s">
        <v>29</v>
      </c>
      <c r="O35" s="145" t="s">
        <v>427</v>
      </c>
      <c r="P35" s="147"/>
      <c r="Q35" s="145"/>
      <c r="R35" s="145"/>
      <c r="S35" s="145" t="s">
        <v>428</v>
      </c>
      <c r="T35" s="145"/>
      <c r="V35" s="149"/>
    </row>
    <row r="36" spans="1:22" ht="15" customHeight="1">
      <c r="A36" s="145">
        <v>35</v>
      </c>
      <c r="B36" s="145" t="s">
        <v>422</v>
      </c>
      <c r="C36" s="145" t="s">
        <v>423</v>
      </c>
      <c r="D36" s="145" t="s">
        <v>20</v>
      </c>
      <c r="E36" s="145" t="s">
        <v>452</v>
      </c>
      <c r="F36" s="145" t="s">
        <v>22</v>
      </c>
      <c r="G36" s="145">
        <v>2006</v>
      </c>
      <c r="H36" s="145">
        <v>-26.894449999999999</v>
      </c>
      <c r="I36" s="145">
        <v>-53.17127</v>
      </c>
      <c r="J36" s="145" t="s">
        <v>49</v>
      </c>
      <c r="K36" s="145" t="s">
        <v>430</v>
      </c>
      <c r="L36" s="151">
        <v>64304</v>
      </c>
      <c r="M36" s="145"/>
      <c r="N36" s="145" t="s">
        <v>29</v>
      </c>
      <c r="O36" s="145" t="s">
        <v>427</v>
      </c>
      <c r="P36" s="145"/>
      <c r="Q36" s="145"/>
      <c r="R36" s="145"/>
      <c r="S36" s="145" t="s">
        <v>428</v>
      </c>
      <c r="T36" s="145"/>
      <c r="V36" s="149"/>
    </row>
    <row r="37" spans="1:22" ht="15" customHeight="1">
      <c r="A37" s="145">
        <v>36</v>
      </c>
      <c r="B37" s="145" t="s">
        <v>422</v>
      </c>
      <c r="C37" s="145" t="s">
        <v>423</v>
      </c>
      <c r="D37" s="145" t="s">
        <v>20</v>
      </c>
      <c r="E37" s="145" t="s">
        <v>452</v>
      </c>
      <c r="F37" s="145" t="s">
        <v>22</v>
      </c>
      <c r="G37" s="145">
        <v>2006</v>
      </c>
      <c r="H37" s="145">
        <v>-26.894449999999999</v>
      </c>
      <c r="I37" s="145">
        <v>-53.17127</v>
      </c>
      <c r="J37" s="145" t="s">
        <v>49</v>
      </c>
      <c r="K37" s="145" t="s">
        <v>430</v>
      </c>
      <c r="L37" s="137">
        <v>64501</v>
      </c>
      <c r="M37" s="145"/>
      <c r="N37" s="145" t="s">
        <v>29</v>
      </c>
      <c r="O37" s="145" t="s">
        <v>427</v>
      </c>
      <c r="P37" s="145"/>
      <c r="Q37" s="145"/>
      <c r="R37" s="145"/>
      <c r="S37" s="145" t="s">
        <v>428</v>
      </c>
      <c r="T37" s="145"/>
      <c r="V37" s="149"/>
    </row>
    <row r="38" spans="1:22" ht="15" customHeight="1">
      <c r="A38" s="145">
        <v>37</v>
      </c>
      <c r="B38" s="145" t="s">
        <v>422</v>
      </c>
      <c r="C38" s="145" t="s">
        <v>423</v>
      </c>
      <c r="D38" s="145" t="s">
        <v>453</v>
      </c>
      <c r="E38" s="145" t="s">
        <v>454</v>
      </c>
      <c r="F38" s="145" t="s">
        <v>22</v>
      </c>
      <c r="G38" s="145">
        <v>2006</v>
      </c>
      <c r="H38" s="145">
        <v>-27.507909999999999</v>
      </c>
      <c r="I38" s="145">
        <v>-53.541919999999998</v>
      </c>
      <c r="J38" s="145" t="s">
        <v>49</v>
      </c>
      <c r="K38" s="145" t="s">
        <v>430</v>
      </c>
      <c r="L38" s="137">
        <v>64802</v>
      </c>
      <c r="M38" s="145"/>
      <c r="N38" s="145" t="s">
        <v>29</v>
      </c>
      <c r="O38" s="145" t="s">
        <v>427</v>
      </c>
      <c r="P38" s="145"/>
      <c r="Q38" s="145"/>
      <c r="R38" s="145"/>
      <c r="S38" s="145" t="s">
        <v>428</v>
      </c>
      <c r="T38" s="145"/>
      <c r="V38" s="149"/>
    </row>
    <row r="39" spans="1:22" ht="15" customHeight="1">
      <c r="A39" s="145">
        <v>38</v>
      </c>
      <c r="B39" s="145" t="s">
        <v>422</v>
      </c>
      <c r="C39" s="145" t="s">
        <v>423</v>
      </c>
      <c r="D39" s="145" t="s">
        <v>453</v>
      </c>
      <c r="E39" s="145" t="s">
        <v>454</v>
      </c>
      <c r="F39" s="145" t="s">
        <v>22</v>
      </c>
      <c r="G39" s="145">
        <v>2006</v>
      </c>
      <c r="H39" s="145">
        <v>-27.507909999999999</v>
      </c>
      <c r="I39" s="145">
        <v>-53.541919999999998</v>
      </c>
      <c r="J39" s="145" t="s">
        <v>49</v>
      </c>
      <c r="K39" s="145" t="s">
        <v>430</v>
      </c>
      <c r="L39" s="137">
        <v>64801</v>
      </c>
      <c r="M39" s="145"/>
      <c r="N39" s="145" t="s">
        <v>29</v>
      </c>
      <c r="O39" s="145" t="s">
        <v>427</v>
      </c>
      <c r="P39" s="145"/>
      <c r="Q39" s="145"/>
      <c r="R39" s="145"/>
      <c r="S39" s="145" t="s">
        <v>428</v>
      </c>
      <c r="T39" s="145"/>
      <c r="V39" s="149"/>
    </row>
    <row r="40" spans="1:22" ht="15" customHeight="1">
      <c r="A40" s="145">
        <v>39</v>
      </c>
      <c r="B40" s="145" t="s">
        <v>422</v>
      </c>
      <c r="C40" s="137" t="s">
        <v>434</v>
      </c>
      <c r="D40" s="145" t="s">
        <v>455</v>
      </c>
      <c r="E40" s="145" t="s">
        <v>456</v>
      </c>
      <c r="F40" s="145" t="s">
        <v>22</v>
      </c>
      <c r="G40" s="145">
        <v>2006</v>
      </c>
      <c r="H40" s="145">
        <v>-25.390720000000002</v>
      </c>
      <c r="I40" s="145">
        <v>-51.462809999999998</v>
      </c>
      <c r="J40" s="145" t="s">
        <v>49</v>
      </c>
      <c r="K40" s="145" t="s">
        <v>430</v>
      </c>
      <c r="L40" s="137">
        <v>60901</v>
      </c>
      <c r="M40" s="145"/>
      <c r="N40" s="145" t="s">
        <v>29</v>
      </c>
      <c r="O40" s="145" t="s">
        <v>427</v>
      </c>
      <c r="P40" s="145"/>
      <c r="Q40" s="145"/>
      <c r="R40" s="145"/>
      <c r="S40" s="145" t="s">
        <v>428</v>
      </c>
      <c r="T40" s="145"/>
      <c r="V40" s="149"/>
    </row>
    <row r="41" spans="1:22" ht="15" customHeight="1">
      <c r="A41" s="145">
        <v>40</v>
      </c>
      <c r="B41" s="145" t="s">
        <v>422</v>
      </c>
      <c r="C41" s="137" t="s">
        <v>434</v>
      </c>
      <c r="D41" s="145" t="s">
        <v>457</v>
      </c>
      <c r="E41" s="145" t="s">
        <v>456</v>
      </c>
      <c r="F41" s="145" t="s">
        <v>22</v>
      </c>
      <c r="G41" s="145">
        <v>2006</v>
      </c>
      <c r="H41" s="145">
        <v>-25.390720000000002</v>
      </c>
      <c r="I41" s="145">
        <v>-51.462809999999998</v>
      </c>
      <c r="J41" s="145" t="s">
        <v>49</v>
      </c>
      <c r="K41" s="145" t="s">
        <v>430</v>
      </c>
      <c r="L41" s="137">
        <v>61001</v>
      </c>
      <c r="M41" s="150"/>
      <c r="N41" s="145" t="s">
        <v>29</v>
      </c>
      <c r="O41" s="145" t="s">
        <v>427</v>
      </c>
      <c r="P41" s="152"/>
      <c r="Q41" s="145"/>
      <c r="R41" s="145"/>
      <c r="S41" s="145" t="s">
        <v>428</v>
      </c>
      <c r="T41" s="145"/>
      <c r="V41" s="149"/>
    </row>
    <row r="42" spans="1:22" ht="15" customHeight="1">
      <c r="A42" s="145">
        <v>41</v>
      </c>
      <c r="B42" s="145" t="s">
        <v>422</v>
      </c>
      <c r="C42" s="137" t="s">
        <v>434</v>
      </c>
      <c r="D42" s="145" t="s">
        <v>458</v>
      </c>
      <c r="E42" s="145" t="s">
        <v>456</v>
      </c>
      <c r="F42" s="145" t="s">
        <v>22</v>
      </c>
      <c r="G42" s="145">
        <v>2006</v>
      </c>
      <c r="H42" s="145">
        <v>-25.390720000000002</v>
      </c>
      <c r="I42" s="145">
        <v>-51.462809999999998</v>
      </c>
      <c r="J42" s="145" t="s">
        <v>49</v>
      </c>
      <c r="K42" s="145" t="s">
        <v>430</v>
      </c>
      <c r="L42" s="137">
        <v>61002</v>
      </c>
      <c r="M42" s="145"/>
      <c r="N42" s="145" t="s">
        <v>29</v>
      </c>
      <c r="O42" s="145" t="s">
        <v>427</v>
      </c>
      <c r="P42" s="152"/>
      <c r="Q42" s="145"/>
      <c r="R42" s="145"/>
      <c r="S42" s="145" t="s">
        <v>428</v>
      </c>
      <c r="T42" s="145"/>
      <c r="V42" s="149"/>
    </row>
    <row r="43" spans="1:22" ht="15" customHeight="1">
      <c r="A43" s="145">
        <v>42</v>
      </c>
      <c r="B43" s="145" t="s">
        <v>422</v>
      </c>
      <c r="C43" s="137" t="s">
        <v>434</v>
      </c>
      <c r="D43" s="145" t="s">
        <v>459</v>
      </c>
      <c r="E43" s="145" t="s">
        <v>456</v>
      </c>
      <c r="F43" s="145" t="s">
        <v>22</v>
      </c>
      <c r="G43" s="145">
        <v>2006</v>
      </c>
      <c r="H43" s="145">
        <v>-25.390720000000002</v>
      </c>
      <c r="I43" s="145">
        <v>-51.462809999999998</v>
      </c>
      <c r="J43" s="145" t="s">
        <v>49</v>
      </c>
      <c r="K43" s="145" t="s">
        <v>430</v>
      </c>
      <c r="L43" s="151">
        <v>61101</v>
      </c>
      <c r="M43" s="150"/>
      <c r="N43" s="145" t="s">
        <v>29</v>
      </c>
      <c r="O43" s="145" t="s">
        <v>427</v>
      </c>
      <c r="P43" s="152"/>
      <c r="Q43" s="145"/>
      <c r="R43" s="145"/>
      <c r="S43" s="145" t="s">
        <v>428</v>
      </c>
      <c r="T43" s="145"/>
      <c r="V43" s="149"/>
    </row>
    <row r="44" spans="1:22" ht="15" customHeight="1">
      <c r="A44" s="145">
        <v>43</v>
      </c>
      <c r="B44" s="145" t="s">
        <v>422</v>
      </c>
      <c r="C44" s="137" t="s">
        <v>434</v>
      </c>
      <c r="D44" s="145" t="s">
        <v>460</v>
      </c>
      <c r="E44" s="145" t="s">
        <v>456</v>
      </c>
      <c r="F44" s="145" t="s">
        <v>22</v>
      </c>
      <c r="G44" s="145">
        <v>2006</v>
      </c>
      <c r="H44" s="145">
        <v>-25.390720000000002</v>
      </c>
      <c r="I44" s="145">
        <v>-51.462809999999998</v>
      </c>
      <c r="J44" s="145" t="s">
        <v>49</v>
      </c>
      <c r="K44" s="145" t="s">
        <v>430</v>
      </c>
      <c r="L44" s="151">
        <v>61201</v>
      </c>
      <c r="M44" s="150"/>
      <c r="N44" s="145" t="s">
        <v>29</v>
      </c>
      <c r="O44" s="145" t="s">
        <v>427</v>
      </c>
      <c r="P44" s="145"/>
      <c r="Q44" s="145"/>
      <c r="R44" s="145"/>
      <c r="S44" s="145" t="s">
        <v>428</v>
      </c>
      <c r="T44" s="145"/>
      <c r="V44" s="149"/>
    </row>
    <row r="45" spans="1:22" ht="15" customHeight="1">
      <c r="A45" s="145">
        <v>44</v>
      </c>
      <c r="B45" s="145" t="s">
        <v>422</v>
      </c>
      <c r="C45" s="137" t="s">
        <v>434</v>
      </c>
      <c r="D45" s="145" t="s">
        <v>460</v>
      </c>
      <c r="E45" s="145" t="s">
        <v>456</v>
      </c>
      <c r="F45" s="145" t="s">
        <v>22</v>
      </c>
      <c r="G45" s="145">
        <v>2006</v>
      </c>
      <c r="H45" s="145">
        <v>-25.390720000000002</v>
      </c>
      <c r="I45" s="145">
        <v>-51.462809999999998</v>
      </c>
      <c r="J45" s="145" t="s">
        <v>49</v>
      </c>
      <c r="K45" s="145" t="s">
        <v>430</v>
      </c>
      <c r="L45" s="137">
        <v>61202</v>
      </c>
      <c r="M45" s="145"/>
      <c r="N45" s="145" t="s">
        <v>29</v>
      </c>
      <c r="O45" s="145" t="s">
        <v>427</v>
      </c>
      <c r="P45" s="145"/>
      <c r="Q45" s="145"/>
      <c r="R45" s="145"/>
      <c r="S45" s="145" t="s">
        <v>428</v>
      </c>
      <c r="T45" s="145"/>
      <c r="V45" s="149"/>
    </row>
    <row r="46" spans="1:22" ht="15" customHeight="1">
      <c r="A46" s="145">
        <v>45</v>
      </c>
      <c r="B46" s="145" t="s">
        <v>422</v>
      </c>
      <c r="C46" s="137" t="s">
        <v>434</v>
      </c>
      <c r="D46" s="145" t="s">
        <v>20</v>
      </c>
      <c r="E46" s="145" t="s">
        <v>456</v>
      </c>
      <c r="F46" s="145" t="s">
        <v>22</v>
      </c>
      <c r="G46" s="145">
        <v>2006</v>
      </c>
      <c r="H46" s="145">
        <v>-25.390720000000002</v>
      </c>
      <c r="I46" s="145">
        <v>-51.462809999999998</v>
      </c>
      <c r="J46" s="145" t="s">
        <v>49</v>
      </c>
      <c r="K46" s="145" t="s">
        <v>430</v>
      </c>
      <c r="L46" s="137">
        <v>65801</v>
      </c>
      <c r="M46" s="145"/>
      <c r="N46" s="145" t="s">
        <v>29</v>
      </c>
      <c r="O46" s="145" t="s">
        <v>427</v>
      </c>
      <c r="P46" s="145"/>
      <c r="Q46" s="145"/>
      <c r="R46" s="145"/>
      <c r="S46" s="145" t="s">
        <v>428</v>
      </c>
      <c r="T46" s="145"/>
      <c r="V46" s="149"/>
    </row>
    <row r="47" spans="1:22" ht="15" customHeight="1">
      <c r="A47" s="145">
        <v>46</v>
      </c>
      <c r="B47" s="145" t="s">
        <v>422</v>
      </c>
      <c r="C47" s="145" t="s">
        <v>423</v>
      </c>
      <c r="D47" s="145" t="s">
        <v>461</v>
      </c>
      <c r="E47" s="145" t="s">
        <v>462</v>
      </c>
      <c r="F47" s="145" t="s">
        <v>22</v>
      </c>
      <c r="G47" s="145">
        <v>2006</v>
      </c>
      <c r="H47" s="145">
        <v>-27.895060000000001</v>
      </c>
      <c r="I47" s="145">
        <v>-54.019449999999999</v>
      </c>
      <c r="J47" s="145" t="s">
        <v>49</v>
      </c>
      <c r="K47" s="145" t="s">
        <v>430</v>
      </c>
      <c r="L47" s="151">
        <v>63401</v>
      </c>
      <c r="M47" s="150"/>
      <c r="N47" s="145" t="s">
        <v>29</v>
      </c>
      <c r="O47" s="145" t="s">
        <v>427</v>
      </c>
      <c r="P47" s="145"/>
      <c r="Q47" s="145"/>
      <c r="R47" s="145"/>
      <c r="S47" s="145" t="s">
        <v>428</v>
      </c>
      <c r="T47" s="145"/>
      <c r="V47" s="149"/>
    </row>
    <row r="48" spans="1:22" ht="15" customHeight="1">
      <c r="A48" s="145">
        <v>47</v>
      </c>
      <c r="B48" s="145" t="s">
        <v>422</v>
      </c>
      <c r="C48" s="145" t="s">
        <v>423</v>
      </c>
      <c r="D48" s="145" t="s">
        <v>439</v>
      </c>
      <c r="E48" s="145" t="s">
        <v>463</v>
      </c>
      <c r="F48" s="145" t="s">
        <v>22</v>
      </c>
      <c r="G48" s="145">
        <v>2006</v>
      </c>
      <c r="H48" s="145">
        <v>-27.637899999999998</v>
      </c>
      <c r="I48" s="145">
        <v>-53.271929999999998</v>
      </c>
      <c r="J48" s="145" t="s">
        <v>49</v>
      </c>
      <c r="K48" s="145" t="s">
        <v>430</v>
      </c>
      <c r="L48" s="137">
        <v>64605</v>
      </c>
      <c r="M48" s="145"/>
      <c r="N48" s="145" t="s">
        <v>29</v>
      </c>
      <c r="O48" s="145" t="s">
        <v>427</v>
      </c>
      <c r="P48" s="145"/>
      <c r="Q48" s="145"/>
      <c r="R48" s="145"/>
      <c r="S48" s="145" t="s">
        <v>428</v>
      </c>
      <c r="T48" s="145"/>
      <c r="V48" s="149"/>
    </row>
    <row r="49" spans="1:22" ht="15" customHeight="1">
      <c r="A49" s="145">
        <v>48</v>
      </c>
      <c r="B49" s="145" t="s">
        <v>422</v>
      </c>
      <c r="C49" s="145" t="s">
        <v>423</v>
      </c>
      <c r="D49" s="145" t="s">
        <v>439</v>
      </c>
      <c r="E49" s="145" t="s">
        <v>463</v>
      </c>
      <c r="F49" s="145" t="s">
        <v>22</v>
      </c>
      <c r="G49" s="145">
        <v>2006</v>
      </c>
      <c r="H49" s="145">
        <v>-27.637899999999998</v>
      </c>
      <c r="I49" s="145">
        <v>-53.271929999999998</v>
      </c>
      <c r="J49" s="145" t="s">
        <v>49</v>
      </c>
      <c r="K49" s="145" t="s">
        <v>430</v>
      </c>
      <c r="L49" s="137">
        <v>64603</v>
      </c>
      <c r="M49" s="145"/>
      <c r="N49" s="145" t="s">
        <v>29</v>
      </c>
      <c r="O49" s="145" t="s">
        <v>427</v>
      </c>
      <c r="P49" s="145"/>
      <c r="Q49" s="145"/>
      <c r="R49" s="145"/>
      <c r="S49" s="145" t="s">
        <v>428</v>
      </c>
      <c r="T49" s="145"/>
      <c r="V49" s="149"/>
    </row>
    <row r="50" spans="1:22" ht="15" customHeight="1">
      <c r="A50" s="145">
        <v>49</v>
      </c>
      <c r="B50" s="145" t="s">
        <v>422</v>
      </c>
      <c r="C50" s="145" t="s">
        <v>423</v>
      </c>
      <c r="D50" s="145" t="s">
        <v>439</v>
      </c>
      <c r="E50" s="145" t="s">
        <v>463</v>
      </c>
      <c r="F50" s="145" t="s">
        <v>22</v>
      </c>
      <c r="G50" s="145">
        <v>2006</v>
      </c>
      <c r="H50" s="145">
        <v>-27.637899999999998</v>
      </c>
      <c r="I50" s="145">
        <v>-53.271929999999998</v>
      </c>
      <c r="J50" s="145" t="s">
        <v>49</v>
      </c>
      <c r="K50" s="145" t="s">
        <v>430</v>
      </c>
      <c r="L50" s="137">
        <v>64608</v>
      </c>
      <c r="M50" s="145"/>
      <c r="N50" s="145" t="s">
        <v>29</v>
      </c>
      <c r="O50" s="145" t="s">
        <v>427</v>
      </c>
      <c r="P50" s="145"/>
      <c r="Q50" s="145"/>
      <c r="R50" s="145"/>
      <c r="S50" s="145" t="s">
        <v>428</v>
      </c>
      <c r="T50" s="145"/>
      <c r="V50" s="149"/>
    </row>
    <row r="51" spans="1:22" ht="15" customHeight="1">
      <c r="A51" s="145">
        <v>50</v>
      </c>
      <c r="B51" s="145" t="s">
        <v>422</v>
      </c>
      <c r="C51" s="145" t="s">
        <v>423</v>
      </c>
      <c r="D51" s="145" t="s">
        <v>439</v>
      </c>
      <c r="E51" s="145" t="s">
        <v>463</v>
      </c>
      <c r="F51" s="145" t="s">
        <v>22</v>
      </c>
      <c r="G51" s="145">
        <v>2006</v>
      </c>
      <c r="H51" s="145">
        <v>-27.637899999999998</v>
      </c>
      <c r="I51" s="145">
        <v>-53.271929999999998</v>
      </c>
      <c r="J51" s="145" t="s">
        <v>49</v>
      </c>
      <c r="K51" s="145" t="s">
        <v>430</v>
      </c>
      <c r="L51" s="137">
        <v>64606</v>
      </c>
      <c r="M51" s="145"/>
      <c r="N51" s="145" t="s">
        <v>29</v>
      </c>
      <c r="O51" s="145" t="s">
        <v>427</v>
      </c>
      <c r="P51" s="145"/>
      <c r="Q51" s="145"/>
      <c r="R51" s="145"/>
      <c r="S51" s="145" t="s">
        <v>428</v>
      </c>
      <c r="T51" s="145"/>
      <c r="V51" s="149"/>
    </row>
    <row r="52" spans="1:22" ht="15" customHeight="1">
      <c r="A52" s="145">
        <v>51</v>
      </c>
      <c r="B52" s="145" t="s">
        <v>422</v>
      </c>
      <c r="C52" s="145" t="s">
        <v>423</v>
      </c>
      <c r="D52" s="145" t="s">
        <v>439</v>
      </c>
      <c r="E52" s="145" t="s">
        <v>463</v>
      </c>
      <c r="F52" s="145" t="s">
        <v>22</v>
      </c>
      <c r="G52" s="145">
        <v>2006</v>
      </c>
      <c r="H52" s="145">
        <v>-27.637899999999998</v>
      </c>
      <c r="I52" s="145">
        <v>-53.271929999999998</v>
      </c>
      <c r="J52" s="145" t="s">
        <v>49</v>
      </c>
      <c r="K52" s="145" t="s">
        <v>430</v>
      </c>
      <c r="L52" s="137">
        <v>64607</v>
      </c>
      <c r="M52" s="145"/>
      <c r="N52" s="145" t="s">
        <v>29</v>
      </c>
      <c r="O52" s="145" t="s">
        <v>427</v>
      </c>
      <c r="P52" s="145"/>
      <c r="Q52" s="145"/>
      <c r="R52" s="145"/>
      <c r="S52" s="145" t="s">
        <v>428</v>
      </c>
      <c r="T52" s="145"/>
      <c r="V52" s="149"/>
    </row>
    <row r="53" spans="1:22" ht="15" customHeight="1">
      <c r="A53" s="145">
        <v>52</v>
      </c>
      <c r="B53" s="145" t="s">
        <v>422</v>
      </c>
      <c r="C53" s="145" t="s">
        <v>423</v>
      </c>
      <c r="D53" s="145" t="s">
        <v>464</v>
      </c>
      <c r="E53" s="145" t="s">
        <v>465</v>
      </c>
      <c r="F53" s="145" t="s">
        <v>22</v>
      </c>
      <c r="G53" s="145">
        <v>2006</v>
      </c>
      <c r="H53" s="145">
        <v>-29.22935</v>
      </c>
      <c r="I53" s="145">
        <v>-53.682699999999997</v>
      </c>
      <c r="J53" s="145" t="s">
        <v>49</v>
      </c>
      <c r="K53" s="145" t="s">
        <v>430</v>
      </c>
      <c r="L53" s="137">
        <v>62402</v>
      </c>
      <c r="M53" s="145"/>
      <c r="N53" s="145" t="s">
        <v>29</v>
      </c>
      <c r="O53" s="145" t="s">
        <v>427</v>
      </c>
      <c r="P53" s="147"/>
      <c r="Q53" s="145"/>
      <c r="R53" s="145"/>
      <c r="S53" s="145" t="s">
        <v>428</v>
      </c>
      <c r="T53" s="145"/>
      <c r="V53" s="149"/>
    </row>
    <row r="54" spans="1:22" ht="15" customHeight="1">
      <c r="A54" s="145">
        <v>53</v>
      </c>
      <c r="B54" s="145" t="s">
        <v>422</v>
      </c>
      <c r="C54" s="145" t="s">
        <v>423</v>
      </c>
      <c r="D54" s="145" t="s">
        <v>464</v>
      </c>
      <c r="E54" s="145" t="s">
        <v>465</v>
      </c>
      <c r="F54" s="145" t="s">
        <v>22</v>
      </c>
      <c r="G54" s="145">
        <v>2006</v>
      </c>
      <c r="H54" s="145">
        <v>-29.22935</v>
      </c>
      <c r="I54" s="145">
        <v>-53.682699999999997</v>
      </c>
      <c r="J54" s="145" t="s">
        <v>49</v>
      </c>
      <c r="K54" s="145" t="s">
        <v>430</v>
      </c>
      <c r="L54" s="151">
        <v>62403</v>
      </c>
      <c r="M54" s="145"/>
      <c r="N54" s="145" t="s">
        <v>29</v>
      </c>
      <c r="O54" s="145" t="s">
        <v>427</v>
      </c>
      <c r="P54" s="145"/>
      <c r="Q54" s="145"/>
      <c r="R54" s="145"/>
      <c r="S54" s="145" t="s">
        <v>428</v>
      </c>
      <c r="T54" s="145"/>
      <c r="V54" s="149"/>
    </row>
    <row r="55" spans="1:22" ht="15" customHeight="1">
      <c r="A55" s="145">
        <v>54</v>
      </c>
      <c r="B55" s="145" t="s">
        <v>422</v>
      </c>
      <c r="C55" s="145" t="s">
        <v>423</v>
      </c>
      <c r="D55" s="145" t="s">
        <v>466</v>
      </c>
      <c r="E55" s="145" t="s">
        <v>48</v>
      </c>
      <c r="F55" s="145" t="s">
        <v>22</v>
      </c>
      <c r="G55" s="145">
        <v>2006</v>
      </c>
      <c r="H55" s="145">
        <v>-27.900179999999999</v>
      </c>
      <c r="I55" s="145">
        <v>-53.314039999999999</v>
      </c>
      <c r="J55" s="145" t="s">
        <v>49</v>
      </c>
      <c r="K55" s="137" t="s">
        <v>430</v>
      </c>
      <c r="L55" s="151">
        <v>65001</v>
      </c>
      <c r="M55" s="145"/>
      <c r="N55" s="145" t="s">
        <v>29</v>
      </c>
      <c r="O55" s="145" t="s">
        <v>427</v>
      </c>
      <c r="P55" s="145"/>
      <c r="Q55" s="145"/>
      <c r="R55" s="145"/>
      <c r="S55" s="145" t="s">
        <v>428</v>
      </c>
      <c r="T55" s="145"/>
      <c r="V55" s="149"/>
    </row>
    <row r="56" spans="1:22" ht="15" customHeight="1">
      <c r="A56" s="145">
        <v>55</v>
      </c>
      <c r="B56" s="145" t="s">
        <v>422</v>
      </c>
      <c r="C56" s="145" t="s">
        <v>423</v>
      </c>
      <c r="D56" s="145" t="s">
        <v>467</v>
      </c>
      <c r="E56" s="145" t="s">
        <v>48</v>
      </c>
      <c r="F56" s="145" t="s">
        <v>22</v>
      </c>
      <c r="G56" s="145">
        <v>2006</v>
      </c>
      <c r="H56" s="145">
        <v>-27.900179999999999</v>
      </c>
      <c r="I56" s="145">
        <v>-53.314039999999999</v>
      </c>
      <c r="J56" s="145" t="s">
        <v>49</v>
      </c>
      <c r="K56" s="145" t="s">
        <v>430</v>
      </c>
      <c r="L56" s="137">
        <v>65103</v>
      </c>
      <c r="M56" s="145"/>
      <c r="N56" s="145" t="s">
        <v>29</v>
      </c>
      <c r="O56" s="145" t="s">
        <v>427</v>
      </c>
      <c r="P56" s="147"/>
      <c r="Q56" s="145"/>
      <c r="R56" s="145"/>
      <c r="S56" s="145" t="s">
        <v>428</v>
      </c>
      <c r="T56" s="145"/>
      <c r="V56" s="149"/>
    </row>
    <row r="57" spans="1:22" ht="15" customHeight="1">
      <c r="A57" s="145">
        <v>56</v>
      </c>
      <c r="B57" s="145" t="s">
        <v>422</v>
      </c>
      <c r="C57" s="145" t="s">
        <v>423</v>
      </c>
      <c r="D57" s="145" t="s">
        <v>467</v>
      </c>
      <c r="E57" s="145" t="s">
        <v>48</v>
      </c>
      <c r="F57" s="145" t="s">
        <v>22</v>
      </c>
      <c r="G57" s="145">
        <v>2006</v>
      </c>
      <c r="H57" s="145">
        <v>-27.900179999999999</v>
      </c>
      <c r="I57" s="145">
        <v>-53.314039999999999</v>
      </c>
      <c r="J57" s="145" t="s">
        <v>49</v>
      </c>
      <c r="K57" s="145" t="s">
        <v>430</v>
      </c>
      <c r="L57" s="137">
        <v>65101</v>
      </c>
      <c r="M57" s="145"/>
      <c r="N57" s="145" t="s">
        <v>29</v>
      </c>
      <c r="O57" s="145" t="s">
        <v>427</v>
      </c>
      <c r="P57" s="147"/>
      <c r="Q57" s="145"/>
      <c r="R57" s="145"/>
      <c r="S57" s="145" t="s">
        <v>428</v>
      </c>
      <c r="T57" s="145"/>
      <c r="V57" s="149"/>
    </row>
    <row r="58" spans="1:22" ht="15" customHeight="1">
      <c r="A58" s="145">
        <v>57</v>
      </c>
      <c r="B58" s="145" t="s">
        <v>422</v>
      </c>
      <c r="C58" s="145" t="s">
        <v>423</v>
      </c>
      <c r="D58" s="145" t="s">
        <v>439</v>
      </c>
      <c r="E58" s="145" t="s">
        <v>468</v>
      </c>
      <c r="F58" s="145" t="s">
        <v>22</v>
      </c>
      <c r="G58" s="145">
        <v>2006</v>
      </c>
      <c r="H58" s="145">
        <v>-27.843669999999999</v>
      </c>
      <c r="I58" s="145">
        <v>-53.776260000000001</v>
      </c>
      <c r="J58" s="145" t="s">
        <v>49</v>
      </c>
      <c r="K58" s="145" t="s">
        <v>430</v>
      </c>
      <c r="L58" s="137">
        <v>63502</v>
      </c>
      <c r="M58" s="145"/>
      <c r="N58" s="145" t="s">
        <v>29</v>
      </c>
      <c r="O58" s="145" t="s">
        <v>427</v>
      </c>
      <c r="P58" s="145"/>
      <c r="Q58" s="145"/>
      <c r="R58" s="145"/>
      <c r="S58" s="145" t="s">
        <v>428</v>
      </c>
      <c r="T58" s="145"/>
      <c r="V58" s="149"/>
    </row>
    <row r="59" spans="1:22" ht="15" customHeight="1">
      <c r="A59" s="145">
        <v>58</v>
      </c>
      <c r="B59" s="145" t="s">
        <v>422</v>
      </c>
      <c r="C59" s="145" t="s">
        <v>423</v>
      </c>
      <c r="D59" s="145" t="s">
        <v>1456</v>
      </c>
      <c r="E59" s="145" t="s">
        <v>468</v>
      </c>
      <c r="F59" s="145" t="s">
        <v>22</v>
      </c>
      <c r="G59" s="145">
        <v>2006</v>
      </c>
      <c r="H59" s="145">
        <v>-27.843669999999999</v>
      </c>
      <c r="I59" s="145">
        <v>-53.776260000000001</v>
      </c>
      <c r="J59" s="145" t="s">
        <v>49</v>
      </c>
      <c r="K59" s="147" t="s">
        <v>426</v>
      </c>
      <c r="L59" s="151">
        <v>63604</v>
      </c>
      <c r="M59" s="145"/>
      <c r="N59" s="145" t="s">
        <v>29</v>
      </c>
      <c r="O59" s="145" t="s">
        <v>427</v>
      </c>
      <c r="P59" s="145"/>
      <c r="Q59" s="145"/>
      <c r="R59" s="145"/>
      <c r="S59" s="145" t="s">
        <v>428</v>
      </c>
      <c r="T59" s="145"/>
      <c r="V59" s="149" t="s">
        <v>469</v>
      </c>
    </row>
    <row r="60" spans="1:22" ht="15" customHeight="1">
      <c r="A60" s="145">
        <v>59</v>
      </c>
      <c r="B60" s="145" t="s">
        <v>422</v>
      </c>
      <c r="C60" s="145" t="s">
        <v>423</v>
      </c>
      <c r="D60" s="145" t="s">
        <v>470</v>
      </c>
      <c r="E60" s="145" t="s">
        <v>468</v>
      </c>
      <c r="F60" s="145" t="s">
        <v>22</v>
      </c>
      <c r="G60" s="145">
        <v>2006</v>
      </c>
      <c r="H60" s="145">
        <v>-27.843669999999999</v>
      </c>
      <c r="I60" s="145">
        <v>-53.776260000000001</v>
      </c>
      <c r="J60" s="145" t="s">
        <v>49</v>
      </c>
      <c r="K60" s="145" t="s">
        <v>430</v>
      </c>
      <c r="L60" s="137">
        <v>63201</v>
      </c>
      <c r="M60" s="145"/>
      <c r="N60" s="145" t="s">
        <v>29</v>
      </c>
      <c r="O60" s="145" t="s">
        <v>427</v>
      </c>
      <c r="P60" s="145"/>
      <c r="Q60" s="145"/>
      <c r="R60" s="145"/>
      <c r="S60" s="145" t="s">
        <v>428</v>
      </c>
      <c r="T60" s="145"/>
      <c r="V60" s="149"/>
    </row>
    <row r="61" spans="1:22" ht="15" customHeight="1">
      <c r="A61" s="145">
        <v>60</v>
      </c>
      <c r="B61" s="145" t="s">
        <v>422</v>
      </c>
      <c r="C61" s="145" t="s">
        <v>423</v>
      </c>
      <c r="D61" s="145" t="s">
        <v>471</v>
      </c>
      <c r="E61" s="145" t="s">
        <v>472</v>
      </c>
      <c r="F61" s="145" t="s">
        <v>22</v>
      </c>
      <c r="G61" s="145">
        <v>2006</v>
      </c>
      <c r="H61" s="145">
        <v>-27.826599999999999</v>
      </c>
      <c r="I61" s="145">
        <v>-53.899790000000003</v>
      </c>
      <c r="J61" s="145" t="s">
        <v>49</v>
      </c>
      <c r="K61" s="145" t="s">
        <v>430</v>
      </c>
      <c r="L61" s="137">
        <v>63902</v>
      </c>
      <c r="M61" s="145"/>
      <c r="N61" s="145" t="s">
        <v>29</v>
      </c>
      <c r="O61" s="145" t="s">
        <v>427</v>
      </c>
      <c r="P61" s="145"/>
      <c r="Q61" s="145"/>
      <c r="R61" s="145"/>
      <c r="S61" s="145" t="s">
        <v>428</v>
      </c>
      <c r="T61" s="145"/>
      <c r="V61" s="149"/>
    </row>
    <row r="62" spans="1:22" ht="15" customHeight="1">
      <c r="A62" s="145">
        <v>61</v>
      </c>
      <c r="B62" s="145" t="s">
        <v>422</v>
      </c>
      <c r="C62" s="145" t="s">
        <v>423</v>
      </c>
      <c r="D62" s="145" t="s">
        <v>471</v>
      </c>
      <c r="E62" s="145" t="s">
        <v>472</v>
      </c>
      <c r="F62" s="145" t="s">
        <v>22</v>
      </c>
      <c r="G62" s="145">
        <v>2006</v>
      </c>
      <c r="H62" s="145">
        <v>-27.826599999999999</v>
      </c>
      <c r="I62" s="145">
        <v>-53.899790000000003</v>
      </c>
      <c r="J62" s="145" t="s">
        <v>49</v>
      </c>
      <c r="K62" s="145" t="s">
        <v>430</v>
      </c>
      <c r="L62" s="137">
        <v>63904</v>
      </c>
      <c r="M62" s="145"/>
      <c r="N62" s="145" t="s">
        <v>29</v>
      </c>
      <c r="O62" s="145" t="s">
        <v>427</v>
      </c>
      <c r="P62" s="145"/>
      <c r="Q62" s="145"/>
      <c r="R62" s="145"/>
      <c r="S62" s="145" t="s">
        <v>428</v>
      </c>
      <c r="T62" s="145"/>
      <c r="V62" s="149"/>
    </row>
    <row r="63" spans="1:22" ht="15" customHeight="1">
      <c r="A63" s="145">
        <v>62</v>
      </c>
      <c r="B63" s="145" t="s">
        <v>422</v>
      </c>
      <c r="C63" s="145" t="s">
        <v>423</v>
      </c>
      <c r="D63" s="145" t="s">
        <v>20</v>
      </c>
      <c r="E63" s="145" t="s">
        <v>473</v>
      </c>
      <c r="F63" s="145" t="s">
        <v>22</v>
      </c>
      <c r="G63" s="145">
        <v>2006</v>
      </c>
      <c r="H63" s="145">
        <v>-29.1555</v>
      </c>
      <c r="I63" s="145">
        <v>-51.205030000000001</v>
      </c>
      <c r="J63" s="145" t="s">
        <v>49</v>
      </c>
      <c r="K63" s="145" t="s">
        <v>430</v>
      </c>
      <c r="L63" s="137">
        <v>64402</v>
      </c>
      <c r="M63" s="145"/>
      <c r="N63" s="145" t="s">
        <v>29</v>
      </c>
      <c r="O63" s="145" t="s">
        <v>427</v>
      </c>
      <c r="P63" s="145"/>
      <c r="Q63" s="145"/>
      <c r="R63" s="145"/>
      <c r="S63" s="145" t="s">
        <v>428</v>
      </c>
      <c r="T63" s="145"/>
      <c r="V63" s="149"/>
    </row>
    <row r="64" spans="1:22" ht="15" customHeight="1">
      <c r="A64" s="145">
        <v>63</v>
      </c>
      <c r="B64" s="145" t="s">
        <v>422</v>
      </c>
      <c r="C64" s="145" t="s">
        <v>423</v>
      </c>
      <c r="D64" s="145" t="s">
        <v>20</v>
      </c>
      <c r="E64" s="145" t="s">
        <v>473</v>
      </c>
      <c r="F64" s="145" t="s">
        <v>22</v>
      </c>
      <c r="G64" s="145">
        <v>2006</v>
      </c>
      <c r="H64" s="145">
        <v>-29.1555</v>
      </c>
      <c r="I64" s="145">
        <v>-51.205030000000001</v>
      </c>
      <c r="J64" s="145" t="s">
        <v>49</v>
      </c>
      <c r="K64" s="145" t="s">
        <v>430</v>
      </c>
      <c r="L64" s="137">
        <v>64401</v>
      </c>
      <c r="M64" s="145"/>
      <c r="N64" s="145" t="s">
        <v>29</v>
      </c>
      <c r="O64" s="145" t="s">
        <v>427</v>
      </c>
      <c r="P64" s="145"/>
      <c r="Q64" s="145"/>
      <c r="R64" s="145"/>
      <c r="S64" s="145" t="s">
        <v>428</v>
      </c>
      <c r="T64" s="145"/>
      <c r="V64" s="149"/>
    </row>
    <row r="65" spans="1:22" ht="15" customHeight="1">
      <c r="A65" s="145">
        <v>64</v>
      </c>
      <c r="B65" s="145" t="s">
        <v>422</v>
      </c>
      <c r="C65" s="145" t="s">
        <v>423</v>
      </c>
      <c r="D65" s="145" t="s">
        <v>432</v>
      </c>
      <c r="E65" s="145" t="s">
        <v>433</v>
      </c>
      <c r="F65" s="145" t="s">
        <v>22</v>
      </c>
      <c r="G65" s="145">
        <v>2006</v>
      </c>
      <c r="H65" s="145">
        <v>-29.713249999999999</v>
      </c>
      <c r="I65" s="145">
        <v>-52.831270000000004</v>
      </c>
      <c r="J65" s="145" t="s">
        <v>136</v>
      </c>
      <c r="K65" s="147" t="s">
        <v>426</v>
      </c>
      <c r="L65" s="151">
        <v>62701</v>
      </c>
      <c r="M65" s="145"/>
      <c r="N65" s="145" t="s">
        <v>25</v>
      </c>
      <c r="O65" s="145" t="s">
        <v>427</v>
      </c>
      <c r="P65" s="145"/>
      <c r="Q65" s="145"/>
      <c r="R65" s="145"/>
      <c r="S65" s="145" t="s">
        <v>428</v>
      </c>
      <c r="T65" s="145"/>
      <c r="V65" s="149" t="s">
        <v>474</v>
      </c>
    </row>
    <row r="66" spans="1:22" ht="27" customHeight="1">
      <c r="A66" s="145">
        <v>65</v>
      </c>
      <c r="B66" s="145" t="s">
        <v>422</v>
      </c>
      <c r="C66" s="145" t="s">
        <v>423</v>
      </c>
      <c r="D66" s="145" t="s">
        <v>436</v>
      </c>
      <c r="E66" s="145" t="s">
        <v>437</v>
      </c>
      <c r="F66" s="145" t="s">
        <v>22</v>
      </c>
      <c r="G66" s="145">
        <v>2006</v>
      </c>
      <c r="H66" s="145">
        <v>-26.40785</v>
      </c>
      <c r="I66" s="145">
        <v>-52.360660000000003</v>
      </c>
      <c r="J66" s="145" t="s">
        <v>136</v>
      </c>
      <c r="K66" s="147" t="s">
        <v>426</v>
      </c>
      <c r="L66" s="137">
        <v>62503</v>
      </c>
      <c r="M66" s="145"/>
      <c r="N66" s="145" t="s">
        <v>25</v>
      </c>
      <c r="O66" s="145" t="s">
        <v>427</v>
      </c>
      <c r="P66" s="145"/>
      <c r="Q66" s="145"/>
      <c r="R66" s="145"/>
      <c r="S66" s="145" t="s">
        <v>428</v>
      </c>
      <c r="T66" s="145"/>
      <c r="V66" s="148" t="s">
        <v>475</v>
      </c>
    </row>
    <row r="67" spans="1:22" ht="15" customHeight="1">
      <c r="A67" s="145">
        <v>66</v>
      </c>
      <c r="B67" s="145" t="s">
        <v>422</v>
      </c>
      <c r="C67" s="145" t="s">
        <v>423</v>
      </c>
      <c r="D67" s="145" t="s">
        <v>438</v>
      </c>
      <c r="E67" s="145" t="s">
        <v>437</v>
      </c>
      <c r="F67" s="145" t="s">
        <v>22</v>
      </c>
      <c r="G67" s="145">
        <v>2006</v>
      </c>
      <c r="H67" s="145">
        <v>-26.40785</v>
      </c>
      <c r="I67" s="145">
        <v>-52.360660000000003</v>
      </c>
      <c r="J67" s="145" t="s">
        <v>136</v>
      </c>
      <c r="K67" s="145" t="s">
        <v>430</v>
      </c>
      <c r="L67" s="137">
        <v>62801</v>
      </c>
      <c r="M67" s="145"/>
      <c r="N67" s="145" t="s">
        <v>25</v>
      </c>
      <c r="O67" s="145" t="s">
        <v>427</v>
      </c>
      <c r="P67" s="145"/>
      <c r="Q67" s="145"/>
      <c r="R67" s="145"/>
      <c r="S67" s="145" t="s">
        <v>428</v>
      </c>
      <c r="T67" s="145"/>
      <c r="V67" s="149"/>
    </row>
    <row r="68" spans="1:22" ht="15" customHeight="1">
      <c r="A68" s="145">
        <v>67</v>
      </c>
      <c r="B68" s="145" t="s">
        <v>422</v>
      </c>
      <c r="C68" s="145" t="s">
        <v>423</v>
      </c>
      <c r="D68" s="145" t="s">
        <v>476</v>
      </c>
      <c r="E68" s="145" t="s">
        <v>444</v>
      </c>
      <c r="F68" s="145" t="s">
        <v>22</v>
      </c>
      <c r="G68" s="145">
        <v>2006</v>
      </c>
      <c r="H68" s="145">
        <v>-28.645489999999999</v>
      </c>
      <c r="I68" s="145">
        <v>-53.605359999999997</v>
      </c>
      <c r="J68" s="145" t="s">
        <v>136</v>
      </c>
      <c r="K68" s="147" t="s">
        <v>426</v>
      </c>
      <c r="L68" s="137">
        <v>61901</v>
      </c>
      <c r="M68" s="145"/>
      <c r="N68" s="145" t="s">
        <v>25</v>
      </c>
      <c r="O68" s="145" t="s">
        <v>427</v>
      </c>
      <c r="P68" s="145"/>
      <c r="Q68" s="145"/>
      <c r="R68" s="145"/>
      <c r="S68" s="145" t="s">
        <v>428</v>
      </c>
      <c r="T68" s="145"/>
      <c r="V68" s="149" t="s">
        <v>477</v>
      </c>
    </row>
    <row r="69" spans="1:22" ht="27" customHeight="1">
      <c r="A69" s="145">
        <v>68</v>
      </c>
      <c r="B69" s="145" t="s">
        <v>422</v>
      </c>
      <c r="C69" s="145" t="s">
        <v>423</v>
      </c>
      <c r="D69" s="145" t="s">
        <v>20</v>
      </c>
      <c r="E69" s="145" t="s">
        <v>452</v>
      </c>
      <c r="F69" s="145" t="s">
        <v>22</v>
      </c>
      <c r="G69" s="145">
        <v>2006</v>
      </c>
      <c r="H69" s="145">
        <v>-26.894449999999999</v>
      </c>
      <c r="I69" s="145">
        <v>-53.17127</v>
      </c>
      <c r="J69" s="145" t="s">
        <v>136</v>
      </c>
      <c r="K69" s="147" t="s">
        <v>426</v>
      </c>
      <c r="L69" s="137">
        <v>64305</v>
      </c>
      <c r="M69" s="145"/>
      <c r="N69" s="145" t="s">
        <v>25</v>
      </c>
      <c r="O69" s="145" t="s">
        <v>427</v>
      </c>
      <c r="P69" s="145"/>
      <c r="Q69" s="145"/>
      <c r="R69" s="145"/>
      <c r="S69" s="145" t="s">
        <v>428</v>
      </c>
      <c r="T69" s="145"/>
      <c r="V69" s="148" t="s">
        <v>478</v>
      </c>
    </row>
    <row r="70" spans="1:22" ht="15" customHeight="1">
      <c r="A70" s="153">
        <v>69</v>
      </c>
      <c r="B70" s="153" t="s">
        <v>422</v>
      </c>
      <c r="C70" s="153" t="s">
        <v>423</v>
      </c>
      <c r="D70" s="153" t="s">
        <v>439</v>
      </c>
      <c r="E70" s="153" t="s">
        <v>468</v>
      </c>
      <c r="F70" s="153" t="s">
        <v>22</v>
      </c>
      <c r="G70" s="153">
        <v>2006</v>
      </c>
      <c r="H70" s="153">
        <v>-27.843669999999999</v>
      </c>
      <c r="I70" s="153">
        <v>-53.776260000000001</v>
      </c>
      <c r="J70" s="153" t="s">
        <v>136</v>
      </c>
      <c r="K70" s="153" t="s">
        <v>430</v>
      </c>
      <c r="L70" s="153">
        <v>63501</v>
      </c>
      <c r="M70" s="153"/>
      <c r="N70" s="153" t="s">
        <v>25</v>
      </c>
      <c r="O70" s="153" t="s">
        <v>427</v>
      </c>
      <c r="P70" s="154"/>
      <c r="Q70" s="137"/>
      <c r="R70" s="137"/>
      <c r="S70" s="137" t="s">
        <v>428</v>
      </c>
      <c r="T70" s="137"/>
      <c r="V70" s="149"/>
    </row>
    <row r="71" spans="1:22" ht="14" customHeight="1">
      <c r="A71" s="145">
        <v>70</v>
      </c>
      <c r="B71" s="145" t="s">
        <v>422</v>
      </c>
      <c r="C71" s="145" t="s">
        <v>434</v>
      </c>
      <c r="D71" s="145" t="s">
        <v>447</v>
      </c>
      <c r="E71" s="145" t="s">
        <v>444</v>
      </c>
      <c r="F71" s="145" t="s">
        <v>22</v>
      </c>
      <c r="G71" s="145">
        <v>2006</v>
      </c>
      <c r="H71" s="145">
        <v>-28.645489999999999</v>
      </c>
      <c r="I71" s="145">
        <v>-53.605359999999997</v>
      </c>
      <c r="J71" s="145" t="s">
        <v>49</v>
      </c>
      <c r="K71" s="145" t="s">
        <v>430</v>
      </c>
      <c r="L71" s="137">
        <v>60802</v>
      </c>
      <c r="M71" s="145"/>
      <c r="N71" s="145" t="s">
        <v>29</v>
      </c>
      <c r="O71" s="145" t="s">
        <v>427</v>
      </c>
      <c r="P71" s="155"/>
      <c r="Q71" s="155"/>
      <c r="R71" s="137"/>
      <c r="S71" s="137" t="s">
        <v>428</v>
      </c>
      <c r="T71" s="137"/>
      <c r="V71" s="156"/>
    </row>
    <row r="72" spans="1:22" ht="14" customHeight="1">
      <c r="A72" s="145">
        <v>71</v>
      </c>
      <c r="B72" s="145" t="s">
        <v>422</v>
      </c>
      <c r="C72" s="145" t="s">
        <v>423</v>
      </c>
      <c r="D72" s="145" t="s">
        <v>476</v>
      </c>
      <c r="E72" s="145" t="s">
        <v>444</v>
      </c>
      <c r="F72" s="145" t="s">
        <v>22</v>
      </c>
      <c r="G72" s="145">
        <v>2006</v>
      </c>
      <c r="H72" s="145">
        <v>-28.645489999999999</v>
      </c>
      <c r="I72" s="145">
        <v>-53.605359999999997</v>
      </c>
      <c r="J72" s="145" t="s">
        <v>49</v>
      </c>
      <c r="K72" s="145" t="s">
        <v>430</v>
      </c>
      <c r="L72" s="137">
        <v>61902</v>
      </c>
      <c r="M72" s="137"/>
      <c r="N72" s="145" t="s">
        <v>29</v>
      </c>
      <c r="O72" s="145" t="s">
        <v>427</v>
      </c>
      <c r="P72" s="137"/>
      <c r="Q72" s="137"/>
      <c r="R72" s="137"/>
      <c r="S72" s="137" t="s">
        <v>428</v>
      </c>
      <c r="T72" s="137"/>
      <c r="V72" s="156"/>
    </row>
    <row r="73" spans="1:22" ht="14" customHeight="1">
      <c r="A73" s="145">
        <v>72</v>
      </c>
      <c r="B73" s="145" t="s">
        <v>422</v>
      </c>
      <c r="C73" s="145" t="s">
        <v>423</v>
      </c>
      <c r="D73" s="145" t="s">
        <v>450</v>
      </c>
      <c r="E73" s="145" t="s">
        <v>444</v>
      </c>
      <c r="F73" s="145" t="s">
        <v>22</v>
      </c>
      <c r="G73" s="145">
        <v>2006</v>
      </c>
      <c r="H73" s="145">
        <v>-28.645489999999999</v>
      </c>
      <c r="I73" s="145">
        <v>-53.605359999999997</v>
      </c>
      <c r="J73" s="145" t="s">
        <v>49</v>
      </c>
      <c r="K73" s="145" t="s">
        <v>430</v>
      </c>
      <c r="L73" s="137">
        <v>62101</v>
      </c>
      <c r="M73" s="137"/>
      <c r="N73" s="145" t="s">
        <v>29</v>
      </c>
      <c r="O73" s="145" t="s">
        <v>427</v>
      </c>
      <c r="P73" s="137"/>
      <c r="Q73" s="137"/>
      <c r="R73" s="137"/>
      <c r="S73" s="137" t="s">
        <v>428</v>
      </c>
      <c r="T73" s="137"/>
      <c r="V73" s="156"/>
    </row>
    <row r="74" spans="1:22" ht="14" customHeight="1">
      <c r="A74" s="145">
        <v>73</v>
      </c>
      <c r="B74" s="145" t="s">
        <v>422</v>
      </c>
      <c r="C74" s="145" t="s">
        <v>423</v>
      </c>
      <c r="D74" s="145" t="s">
        <v>439</v>
      </c>
      <c r="E74" s="145" t="s">
        <v>468</v>
      </c>
      <c r="F74" s="145" t="s">
        <v>22</v>
      </c>
      <c r="G74" s="145">
        <v>2006</v>
      </c>
      <c r="H74" s="145">
        <v>-27.843669999999999</v>
      </c>
      <c r="I74" s="145">
        <v>-53.776260000000001</v>
      </c>
      <c r="J74" s="145" t="s">
        <v>49</v>
      </c>
      <c r="K74" s="145" t="s">
        <v>430</v>
      </c>
      <c r="L74" s="137">
        <v>63504</v>
      </c>
      <c r="M74" s="137"/>
      <c r="N74" s="145" t="s">
        <v>29</v>
      </c>
      <c r="O74" s="145" t="s">
        <v>427</v>
      </c>
      <c r="P74" s="137"/>
      <c r="Q74" s="137"/>
      <c r="R74" s="137"/>
      <c r="S74" s="137" t="s">
        <v>428</v>
      </c>
      <c r="T74" s="137"/>
      <c r="V74" s="156"/>
    </row>
    <row r="75" spans="1:22" ht="14" customHeight="1">
      <c r="A75" s="145">
        <v>74</v>
      </c>
      <c r="B75" s="145" t="s">
        <v>422</v>
      </c>
      <c r="C75" s="145" t="s">
        <v>423</v>
      </c>
      <c r="D75" s="145" t="s">
        <v>439</v>
      </c>
      <c r="E75" s="145" t="s">
        <v>440</v>
      </c>
      <c r="F75" s="145" t="s">
        <v>22</v>
      </c>
      <c r="G75" s="145">
        <v>2006</v>
      </c>
      <c r="H75" s="145">
        <v>-27.7119</v>
      </c>
      <c r="I75" s="145">
        <v>-53.708309999999997</v>
      </c>
      <c r="J75" s="145" t="s">
        <v>49</v>
      </c>
      <c r="K75" s="145" t="s">
        <v>430</v>
      </c>
      <c r="L75" s="137">
        <v>63701</v>
      </c>
      <c r="M75" s="137"/>
      <c r="N75" s="145" t="s">
        <v>29</v>
      </c>
      <c r="O75" s="145" t="s">
        <v>427</v>
      </c>
      <c r="P75" s="137"/>
      <c r="Q75" s="137"/>
      <c r="R75" s="137"/>
      <c r="S75" s="137" t="s">
        <v>428</v>
      </c>
      <c r="T75" s="137"/>
      <c r="V75" s="156"/>
    </row>
    <row r="76" spans="1:22" ht="14" customHeight="1">
      <c r="A76" s="145">
        <v>75</v>
      </c>
      <c r="B76" s="145" t="s">
        <v>422</v>
      </c>
      <c r="C76" s="137" t="s">
        <v>434</v>
      </c>
      <c r="D76" s="137" t="s">
        <v>1457</v>
      </c>
      <c r="E76" s="137" t="s">
        <v>1458</v>
      </c>
      <c r="F76" s="145" t="s">
        <v>22</v>
      </c>
      <c r="G76" s="145">
        <v>2006</v>
      </c>
      <c r="H76" s="145">
        <v>-29.125</v>
      </c>
      <c r="I76" s="145">
        <v>-56.552999999999997</v>
      </c>
      <c r="J76" s="145" t="s">
        <v>49</v>
      </c>
      <c r="K76" s="145" t="s">
        <v>430</v>
      </c>
      <c r="L76" s="137">
        <v>60101</v>
      </c>
      <c r="M76" s="137"/>
      <c r="N76" s="145" t="s">
        <v>29</v>
      </c>
      <c r="O76" s="145" t="s">
        <v>427</v>
      </c>
      <c r="P76" s="137"/>
      <c r="Q76" s="137"/>
      <c r="R76" s="137"/>
      <c r="S76" s="137" t="s">
        <v>428</v>
      </c>
      <c r="T76" s="137"/>
      <c r="V76" s="156"/>
    </row>
    <row r="77" spans="1:22" ht="14" customHeight="1">
      <c r="A77" s="153">
        <v>76</v>
      </c>
      <c r="B77" s="153" t="s">
        <v>422</v>
      </c>
      <c r="C77" s="153" t="s">
        <v>423</v>
      </c>
      <c r="D77" s="153" t="s">
        <v>464</v>
      </c>
      <c r="E77" s="153" t="s">
        <v>465</v>
      </c>
      <c r="F77" s="153" t="s">
        <v>22</v>
      </c>
      <c r="G77" s="153">
        <v>2006</v>
      </c>
      <c r="H77" s="153">
        <v>-29.22935</v>
      </c>
      <c r="I77" s="153">
        <v>-53.682699999999997</v>
      </c>
      <c r="J77" s="153" t="s">
        <v>49</v>
      </c>
      <c r="K77" s="153" t="s">
        <v>430</v>
      </c>
      <c r="L77" s="153">
        <v>62405</v>
      </c>
      <c r="M77" s="153"/>
      <c r="N77" s="153" t="s">
        <v>29</v>
      </c>
      <c r="O77" s="153" t="s">
        <v>427</v>
      </c>
      <c r="P77" s="154"/>
      <c r="Q77" s="137"/>
      <c r="R77" s="137"/>
      <c r="S77" s="137" t="s">
        <v>428</v>
      </c>
      <c r="T77" s="137"/>
      <c r="V77" s="156"/>
    </row>
    <row r="78" spans="1:22" ht="14" customHeight="1">
      <c r="A78" s="145">
        <v>77</v>
      </c>
      <c r="B78" s="145" t="s">
        <v>422</v>
      </c>
      <c r="C78" s="145" t="s">
        <v>423</v>
      </c>
      <c r="D78" s="145" t="s">
        <v>464</v>
      </c>
      <c r="E78" s="145" t="s">
        <v>465</v>
      </c>
      <c r="F78" s="145" t="s">
        <v>22</v>
      </c>
      <c r="G78" s="145">
        <v>2006</v>
      </c>
      <c r="H78" s="145">
        <v>-29.22935</v>
      </c>
      <c r="I78" s="145">
        <v>-53.682699999999997</v>
      </c>
      <c r="J78" s="145" t="s">
        <v>49</v>
      </c>
      <c r="K78" s="145" t="s">
        <v>430</v>
      </c>
      <c r="L78" s="137">
        <v>62404</v>
      </c>
      <c r="M78" s="137"/>
      <c r="N78" s="145" t="s">
        <v>29</v>
      </c>
      <c r="O78" s="145" t="s">
        <v>427</v>
      </c>
      <c r="P78" s="137"/>
      <c r="Q78" s="137"/>
      <c r="R78" s="137"/>
      <c r="S78" s="137" t="s">
        <v>428</v>
      </c>
      <c r="T78" s="137"/>
      <c r="V78" s="156"/>
    </row>
    <row r="79" spans="1:22" ht="14" customHeight="1">
      <c r="A79" s="145">
        <v>78</v>
      </c>
      <c r="B79" s="145" t="s">
        <v>422</v>
      </c>
      <c r="C79" s="145" t="s">
        <v>423</v>
      </c>
      <c r="D79" s="137" t="s">
        <v>1459</v>
      </c>
      <c r="E79" s="137" t="s">
        <v>452</v>
      </c>
      <c r="F79" s="145" t="s">
        <v>22</v>
      </c>
      <c r="G79" s="137">
        <v>2006</v>
      </c>
      <c r="H79" s="145">
        <v>-26.893999999999998</v>
      </c>
      <c r="I79" s="145">
        <v>-53.167999999999999</v>
      </c>
      <c r="J79" s="145" t="s">
        <v>49</v>
      </c>
      <c r="K79" s="145" t="s">
        <v>430</v>
      </c>
      <c r="L79" s="137">
        <v>64001</v>
      </c>
      <c r="M79" s="137"/>
      <c r="N79" s="145" t="s">
        <v>29</v>
      </c>
      <c r="O79" s="145" t="s">
        <v>427</v>
      </c>
      <c r="P79" s="137"/>
      <c r="Q79" s="137"/>
      <c r="R79" s="137"/>
      <c r="S79" s="137" t="s">
        <v>428</v>
      </c>
      <c r="T79" s="137"/>
      <c r="V79" s="156"/>
    </row>
    <row r="80" spans="1:22" ht="14" customHeight="1">
      <c r="A80" s="145">
        <v>79</v>
      </c>
      <c r="B80" s="145" t="s">
        <v>422</v>
      </c>
      <c r="C80" s="145" t="s">
        <v>423</v>
      </c>
      <c r="D80" s="145" t="s">
        <v>20</v>
      </c>
      <c r="E80" s="145" t="s">
        <v>452</v>
      </c>
      <c r="F80" s="145" t="s">
        <v>22</v>
      </c>
      <c r="G80" s="145">
        <v>2006</v>
      </c>
      <c r="H80" s="145">
        <v>-26.894449999999999</v>
      </c>
      <c r="I80" s="145">
        <v>-53.17127</v>
      </c>
      <c r="J80" s="145" t="s">
        <v>49</v>
      </c>
      <c r="K80" s="145" t="s">
        <v>430</v>
      </c>
      <c r="L80" s="137">
        <v>64303</v>
      </c>
      <c r="M80" s="137"/>
      <c r="N80" s="145" t="s">
        <v>29</v>
      </c>
      <c r="O80" s="145" t="s">
        <v>427</v>
      </c>
      <c r="P80" s="137"/>
      <c r="Q80" s="137"/>
      <c r="R80" s="137"/>
      <c r="S80" s="137" t="s">
        <v>428</v>
      </c>
      <c r="T80" s="137"/>
      <c r="V80" s="156"/>
    </row>
    <row r="81" spans="1:22" ht="14" customHeight="1">
      <c r="A81" s="145">
        <v>80</v>
      </c>
      <c r="B81" s="145" t="s">
        <v>422</v>
      </c>
      <c r="C81" s="145" t="s">
        <v>423</v>
      </c>
      <c r="D81" s="137" t="s">
        <v>1460</v>
      </c>
      <c r="E81" s="137" t="s">
        <v>1461</v>
      </c>
      <c r="F81" s="145" t="s">
        <v>22</v>
      </c>
      <c r="G81" s="137">
        <v>2006</v>
      </c>
      <c r="H81" s="145">
        <v>-26.760999999999999</v>
      </c>
      <c r="I81" s="145">
        <v>-53.173000000000002</v>
      </c>
      <c r="J81" s="145" t="s">
        <v>49</v>
      </c>
      <c r="K81" s="145" t="s">
        <v>430</v>
      </c>
      <c r="L81" s="137">
        <v>64101</v>
      </c>
      <c r="M81" s="137"/>
      <c r="N81" s="145" t="s">
        <v>29</v>
      </c>
      <c r="O81" s="145" t="s">
        <v>427</v>
      </c>
      <c r="P81" s="137"/>
      <c r="Q81" s="137"/>
      <c r="R81" s="137"/>
      <c r="S81" s="137" t="s">
        <v>428</v>
      </c>
      <c r="T81" s="137"/>
      <c r="V81" s="156"/>
    </row>
    <row r="82" spans="1:22" ht="14" customHeight="1">
      <c r="A82" s="153">
        <v>81</v>
      </c>
      <c r="B82" s="153" t="s">
        <v>422</v>
      </c>
      <c r="C82" s="153" t="s">
        <v>423</v>
      </c>
      <c r="D82" s="153" t="s">
        <v>439</v>
      </c>
      <c r="E82" s="153" t="s">
        <v>468</v>
      </c>
      <c r="F82" s="153" t="s">
        <v>22</v>
      </c>
      <c r="G82" s="153">
        <v>2006</v>
      </c>
      <c r="H82" s="153">
        <v>-27.843669999999999</v>
      </c>
      <c r="I82" s="153">
        <v>-53.776260000000001</v>
      </c>
      <c r="J82" s="153" t="s">
        <v>49</v>
      </c>
      <c r="K82" s="153" t="s">
        <v>430</v>
      </c>
      <c r="L82" s="153">
        <v>63503</v>
      </c>
      <c r="M82" s="153"/>
      <c r="N82" s="153" t="s">
        <v>29</v>
      </c>
      <c r="O82" s="153" t="s">
        <v>427</v>
      </c>
      <c r="P82" s="154"/>
      <c r="Q82" s="137"/>
      <c r="R82" s="137"/>
      <c r="S82" s="137" t="s">
        <v>428</v>
      </c>
      <c r="T82" s="137"/>
      <c r="V82" s="156"/>
    </row>
    <row r="83" spans="1:22" ht="14" customHeight="1">
      <c r="A83" s="153">
        <v>82</v>
      </c>
      <c r="B83" s="153" t="s">
        <v>422</v>
      </c>
      <c r="C83" s="153" t="s">
        <v>423</v>
      </c>
      <c r="D83" s="153" t="s">
        <v>464</v>
      </c>
      <c r="E83" s="153" t="s">
        <v>465</v>
      </c>
      <c r="F83" s="153" t="s">
        <v>22</v>
      </c>
      <c r="G83" s="153">
        <v>2006</v>
      </c>
      <c r="H83" s="153">
        <v>-29.22935</v>
      </c>
      <c r="I83" s="153">
        <v>-53.682699999999997</v>
      </c>
      <c r="J83" s="153" t="s">
        <v>49</v>
      </c>
      <c r="K83" s="153" t="s">
        <v>430</v>
      </c>
      <c r="L83" s="153">
        <v>62401</v>
      </c>
      <c r="M83" s="153"/>
      <c r="N83" s="153" t="s">
        <v>29</v>
      </c>
      <c r="O83" s="153" t="s">
        <v>427</v>
      </c>
      <c r="P83" s="154"/>
      <c r="Q83" s="137"/>
      <c r="R83" s="137"/>
      <c r="S83" s="137" t="s">
        <v>428</v>
      </c>
      <c r="T83" s="137"/>
      <c r="V83" s="156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30"/>
  <sheetViews>
    <sheetView showGridLines="0" tabSelected="1" topLeftCell="P92" zoomScale="125" zoomScaleNormal="125" zoomScalePageLayoutView="125" workbookViewId="0">
      <selection activeCell="S80" sqref="S80:S124"/>
    </sheetView>
  </sheetViews>
  <sheetFormatPr baseColWidth="10" defaultColWidth="11.83203125" defaultRowHeight="18" customHeight="1" x14ac:dyDescent="0"/>
  <cols>
    <col min="1" max="1" width="5.33203125" style="140" customWidth="1"/>
    <col min="2" max="2" width="10.1640625" style="131" customWidth="1"/>
    <col min="3" max="9" width="11.83203125" style="131" customWidth="1"/>
    <col min="10" max="10" width="17.1640625" style="131" customWidth="1"/>
    <col min="11" max="11" width="13.6640625" style="131" customWidth="1"/>
    <col min="12" max="14" width="11.83203125" style="131" customWidth="1"/>
    <col min="15" max="15" width="13.1640625" style="131" customWidth="1"/>
    <col min="16" max="16" width="13.33203125" style="131" customWidth="1"/>
    <col min="17" max="17" width="14.5" style="131" customWidth="1"/>
    <col min="18" max="20" width="15.1640625" style="131" customWidth="1"/>
    <col min="21" max="21" width="42.83203125" style="131" customWidth="1"/>
    <col min="22" max="22" width="39.83203125" style="131" customWidth="1"/>
    <col min="23" max="248" width="11.83203125" style="131" customWidth="1"/>
    <col min="249" max="16384" width="11.83203125" style="132"/>
  </cols>
  <sheetData>
    <row r="1" spans="1:248" s="126" customFormat="1" ht="48.75" customHeight="1">
      <c r="A1" s="123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258</v>
      </c>
      <c r="H1" s="124" t="s">
        <v>7</v>
      </c>
      <c r="I1" s="124" t="s">
        <v>8</v>
      </c>
      <c r="J1" s="124" t="s">
        <v>259</v>
      </c>
      <c r="K1" s="124" t="s">
        <v>10</v>
      </c>
      <c r="L1" s="124" t="s">
        <v>11</v>
      </c>
      <c r="M1" s="124" t="s">
        <v>12</v>
      </c>
      <c r="N1" s="124" t="s">
        <v>260</v>
      </c>
      <c r="O1" s="124" t="s">
        <v>14</v>
      </c>
      <c r="P1" s="124" t="s">
        <v>15</v>
      </c>
      <c r="Q1" s="124" t="s">
        <v>16</v>
      </c>
      <c r="R1" s="124" t="s">
        <v>17</v>
      </c>
      <c r="S1" s="124" t="s">
        <v>1573</v>
      </c>
      <c r="T1" s="124" t="s">
        <v>1572</v>
      </c>
      <c r="U1" s="124" t="s">
        <v>1574</v>
      </c>
      <c r="V1" s="124" t="s">
        <v>261</v>
      </c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5"/>
      <c r="DS1" s="125"/>
      <c r="DT1" s="125"/>
      <c r="DU1" s="125"/>
      <c r="DV1" s="125"/>
      <c r="DW1" s="125"/>
      <c r="DX1" s="125"/>
      <c r="DY1" s="125"/>
      <c r="DZ1" s="125"/>
      <c r="EA1" s="125"/>
      <c r="EB1" s="125"/>
      <c r="EC1" s="125"/>
      <c r="ED1" s="125"/>
      <c r="EE1" s="125"/>
      <c r="EF1" s="125"/>
      <c r="EG1" s="125"/>
      <c r="EH1" s="125"/>
      <c r="EI1" s="125"/>
      <c r="EJ1" s="125"/>
      <c r="EK1" s="125"/>
      <c r="EL1" s="125"/>
      <c r="EM1" s="125"/>
      <c r="EN1" s="125"/>
      <c r="EO1" s="125"/>
      <c r="EP1" s="125"/>
      <c r="EQ1" s="125"/>
      <c r="ER1" s="125"/>
      <c r="ES1" s="125"/>
      <c r="ET1" s="125"/>
      <c r="EU1" s="125"/>
      <c r="EV1" s="125"/>
      <c r="EW1" s="125"/>
      <c r="EX1" s="125"/>
      <c r="EY1" s="125"/>
      <c r="EZ1" s="125"/>
      <c r="FA1" s="125"/>
      <c r="FB1" s="125"/>
      <c r="FC1" s="125"/>
      <c r="FD1" s="125"/>
      <c r="FE1" s="125"/>
      <c r="FF1" s="125"/>
      <c r="FG1" s="125"/>
      <c r="FH1" s="125"/>
      <c r="FI1" s="125"/>
      <c r="FJ1" s="125"/>
      <c r="FK1" s="125"/>
      <c r="FL1" s="125"/>
      <c r="FM1" s="125"/>
      <c r="FN1" s="125"/>
      <c r="FO1" s="125"/>
      <c r="FP1" s="125"/>
      <c r="FQ1" s="125"/>
      <c r="FR1" s="125"/>
      <c r="FS1" s="125"/>
      <c r="FT1" s="125"/>
      <c r="FU1" s="125"/>
      <c r="FV1" s="125"/>
      <c r="FW1" s="125"/>
      <c r="FX1" s="125"/>
      <c r="FY1" s="125"/>
      <c r="FZ1" s="125"/>
      <c r="GA1" s="125"/>
      <c r="GB1" s="125"/>
      <c r="GC1" s="125"/>
      <c r="GD1" s="125"/>
      <c r="GE1" s="125"/>
      <c r="GF1" s="125"/>
      <c r="GG1" s="125"/>
      <c r="GH1" s="125"/>
      <c r="GI1" s="125"/>
      <c r="GJ1" s="125"/>
      <c r="GK1" s="125"/>
      <c r="GL1" s="125"/>
      <c r="GM1" s="125"/>
      <c r="GN1" s="125"/>
      <c r="GO1" s="125"/>
      <c r="GP1" s="125"/>
      <c r="GQ1" s="125"/>
      <c r="GR1" s="125"/>
      <c r="GS1" s="125"/>
      <c r="GT1" s="125"/>
      <c r="GU1" s="125"/>
      <c r="GV1" s="125"/>
      <c r="GW1" s="125"/>
      <c r="GX1" s="125"/>
      <c r="GY1" s="125"/>
      <c r="GZ1" s="125"/>
      <c r="HA1" s="125"/>
      <c r="HB1" s="125"/>
      <c r="HC1" s="125"/>
      <c r="HD1" s="125"/>
      <c r="HE1" s="125"/>
      <c r="HF1" s="125"/>
      <c r="HG1" s="125"/>
      <c r="HH1" s="125"/>
      <c r="HI1" s="125"/>
      <c r="HJ1" s="125"/>
      <c r="HK1" s="125"/>
      <c r="HL1" s="125"/>
      <c r="HM1" s="125"/>
      <c r="HN1" s="125"/>
      <c r="HO1" s="125"/>
      <c r="HP1" s="125"/>
      <c r="HQ1" s="125"/>
      <c r="HR1" s="125"/>
      <c r="HS1" s="125"/>
      <c r="HT1" s="125"/>
      <c r="HU1" s="125"/>
      <c r="HV1" s="125"/>
      <c r="HW1" s="125"/>
      <c r="HX1" s="125"/>
      <c r="HY1" s="125"/>
      <c r="HZ1" s="125"/>
      <c r="IA1" s="125"/>
      <c r="IB1" s="125"/>
      <c r="IC1" s="125"/>
      <c r="ID1" s="125"/>
      <c r="IE1" s="125"/>
      <c r="IF1" s="125"/>
      <c r="IG1" s="125"/>
      <c r="IH1" s="125"/>
      <c r="II1" s="125"/>
      <c r="IJ1" s="125"/>
      <c r="IK1" s="125"/>
      <c r="IL1" s="125"/>
      <c r="IM1" s="125"/>
      <c r="IN1" s="125"/>
    </row>
    <row r="2" spans="1:248" ht="14" customHeight="1">
      <c r="A2" s="127">
        <v>1</v>
      </c>
      <c r="B2" s="128" t="s">
        <v>19</v>
      </c>
      <c r="C2" s="129" t="s">
        <v>423</v>
      </c>
      <c r="D2" s="128" t="s">
        <v>20</v>
      </c>
      <c r="E2" s="128" t="s">
        <v>21</v>
      </c>
      <c r="F2" s="128" t="s">
        <v>22</v>
      </c>
      <c r="G2" s="130">
        <v>2007</v>
      </c>
      <c r="H2" s="130">
        <v>-27.633405810801001</v>
      </c>
      <c r="I2" s="130">
        <v>-52.275876897887102</v>
      </c>
      <c r="J2" s="128" t="s">
        <v>136</v>
      </c>
      <c r="K2" s="128" t="s">
        <v>479</v>
      </c>
      <c r="L2" s="128" t="s">
        <v>480</v>
      </c>
      <c r="M2" s="128" t="s">
        <v>24</v>
      </c>
      <c r="N2" s="128" t="s">
        <v>25</v>
      </c>
      <c r="O2" s="128" t="s">
        <v>481</v>
      </c>
      <c r="P2" s="129"/>
      <c r="Q2" s="129"/>
      <c r="R2" s="129"/>
      <c r="S2" s="129" t="s">
        <v>26</v>
      </c>
      <c r="T2" s="128" t="s">
        <v>536</v>
      </c>
      <c r="U2"/>
      <c r="V2" s="128" t="s">
        <v>482</v>
      </c>
    </row>
    <row r="3" spans="1:248" ht="15" customHeight="1">
      <c r="A3" s="127">
        <v>2</v>
      </c>
      <c r="B3" s="128" t="s">
        <v>19</v>
      </c>
      <c r="C3" s="129" t="s">
        <v>423</v>
      </c>
      <c r="D3" s="128" t="s">
        <v>20</v>
      </c>
      <c r="E3" s="128" t="s">
        <v>21</v>
      </c>
      <c r="F3" s="128" t="s">
        <v>22</v>
      </c>
      <c r="G3" s="130">
        <v>2007</v>
      </c>
      <c r="H3" s="130">
        <v>-27.633405810801001</v>
      </c>
      <c r="I3" s="130">
        <v>-52.275876897887102</v>
      </c>
      <c r="J3" s="128" t="s">
        <v>49</v>
      </c>
      <c r="K3" s="128" t="s">
        <v>430</v>
      </c>
      <c r="L3" s="128" t="s">
        <v>483</v>
      </c>
      <c r="M3" s="128" t="s">
        <v>28</v>
      </c>
      <c r="N3" s="128" t="s">
        <v>29</v>
      </c>
      <c r="O3" s="128" t="s">
        <v>481</v>
      </c>
      <c r="P3" s="129"/>
      <c r="Q3" s="129"/>
      <c r="R3" s="129"/>
      <c r="S3" s="129" t="s">
        <v>26</v>
      </c>
      <c r="T3" s="128" t="s">
        <v>536</v>
      </c>
      <c r="U3"/>
      <c r="V3" s="133"/>
    </row>
    <row r="4" spans="1:248" ht="15" customHeight="1">
      <c r="A4" s="127">
        <v>3</v>
      </c>
      <c r="B4" s="128" t="s">
        <v>19</v>
      </c>
      <c r="C4" s="129" t="s">
        <v>423</v>
      </c>
      <c r="D4" s="128" t="s">
        <v>20</v>
      </c>
      <c r="E4" s="128" t="s">
        <v>40</v>
      </c>
      <c r="F4" s="128" t="s">
        <v>22</v>
      </c>
      <c r="G4" s="130">
        <v>2007</v>
      </c>
      <c r="H4" s="130">
        <v>-28.502354395186401</v>
      </c>
      <c r="I4" s="130">
        <v>-50.936599164121098</v>
      </c>
      <c r="J4" s="128" t="s">
        <v>49</v>
      </c>
      <c r="K4" s="128" t="s">
        <v>430</v>
      </c>
      <c r="L4" s="128" t="s">
        <v>484</v>
      </c>
      <c r="M4" s="128" t="s">
        <v>42</v>
      </c>
      <c r="N4" s="128" t="s">
        <v>29</v>
      </c>
      <c r="O4" s="128" t="s">
        <v>427</v>
      </c>
      <c r="P4" s="129"/>
      <c r="Q4" s="129"/>
      <c r="R4" s="129"/>
      <c r="S4" s="129" t="s">
        <v>26</v>
      </c>
      <c r="T4" s="128" t="s">
        <v>536</v>
      </c>
      <c r="U4"/>
      <c r="V4" s="133"/>
    </row>
    <row r="5" spans="1:248" ht="14" customHeight="1">
      <c r="A5" s="127">
        <v>4</v>
      </c>
      <c r="B5" s="128" t="s">
        <v>19</v>
      </c>
      <c r="C5" s="129" t="s">
        <v>423</v>
      </c>
      <c r="D5" s="128" t="s">
        <v>20</v>
      </c>
      <c r="E5" s="128" t="s">
        <v>40</v>
      </c>
      <c r="F5" s="128" t="s">
        <v>22</v>
      </c>
      <c r="G5" s="130">
        <v>2007</v>
      </c>
      <c r="H5" s="130">
        <v>-28.502354395186401</v>
      </c>
      <c r="I5" s="130">
        <v>-50.936599164121098</v>
      </c>
      <c r="J5" s="128" t="s">
        <v>136</v>
      </c>
      <c r="K5" s="128" t="s">
        <v>479</v>
      </c>
      <c r="L5" s="128" t="s">
        <v>485</v>
      </c>
      <c r="M5" s="128" t="s">
        <v>44</v>
      </c>
      <c r="N5" s="128" t="s">
        <v>25</v>
      </c>
      <c r="O5" s="128" t="s">
        <v>427</v>
      </c>
      <c r="P5" s="129"/>
      <c r="Q5" s="129"/>
      <c r="R5" s="129"/>
      <c r="S5" s="129" t="s">
        <v>26</v>
      </c>
      <c r="T5" s="128" t="s">
        <v>536</v>
      </c>
      <c r="U5"/>
      <c r="V5" s="128" t="s">
        <v>486</v>
      </c>
    </row>
    <row r="6" spans="1:248" ht="15" customHeight="1">
      <c r="A6" s="127">
        <v>5</v>
      </c>
      <c r="B6" s="128" t="s">
        <v>19</v>
      </c>
      <c r="C6" s="129" t="s">
        <v>423</v>
      </c>
      <c r="D6" s="128" t="s">
        <v>20</v>
      </c>
      <c r="E6" s="128" t="s">
        <v>45</v>
      </c>
      <c r="F6" s="128" t="s">
        <v>22</v>
      </c>
      <c r="G6" s="130">
        <v>2007</v>
      </c>
      <c r="H6" s="130">
        <v>-28.121341710779198</v>
      </c>
      <c r="I6" s="130">
        <v>-52.3002778295103</v>
      </c>
      <c r="J6" s="128" t="s">
        <v>49</v>
      </c>
      <c r="K6" s="128" t="s">
        <v>430</v>
      </c>
      <c r="L6" s="128" t="s">
        <v>487</v>
      </c>
      <c r="M6" s="128" t="s">
        <v>47</v>
      </c>
      <c r="N6" s="128" t="s">
        <v>29</v>
      </c>
      <c r="O6" s="128" t="s">
        <v>427</v>
      </c>
      <c r="P6" s="129"/>
      <c r="Q6" s="129"/>
      <c r="R6" s="129"/>
      <c r="S6" s="129" t="s">
        <v>26</v>
      </c>
      <c r="T6" s="128" t="s">
        <v>536</v>
      </c>
      <c r="U6"/>
      <c r="V6" s="133"/>
    </row>
    <row r="7" spans="1:248" ht="15" customHeight="1">
      <c r="A7" s="127">
        <v>6</v>
      </c>
      <c r="B7" s="128" t="s">
        <v>19</v>
      </c>
      <c r="C7" s="129" t="s">
        <v>423</v>
      </c>
      <c r="D7" s="128" t="s">
        <v>20</v>
      </c>
      <c r="E7" s="128" t="s">
        <v>48</v>
      </c>
      <c r="F7" s="128" t="s">
        <v>22</v>
      </c>
      <c r="G7" s="130">
        <v>2007</v>
      </c>
      <c r="H7" s="130">
        <v>-27.900620875431901</v>
      </c>
      <c r="I7" s="130">
        <v>-53.314953910551402</v>
      </c>
      <c r="J7" s="128" t="s">
        <v>49</v>
      </c>
      <c r="K7" s="128" t="s">
        <v>488</v>
      </c>
      <c r="L7" s="128" t="s">
        <v>489</v>
      </c>
      <c r="M7" s="128" t="s">
        <v>52</v>
      </c>
      <c r="N7" s="128" t="s">
        <v>29</v>
      </c>
      <c r="O7" s="128" t="s">
        <v>427</v>
      </c>
      <c r="P7" s="129"/>
      <c r="Q7" s="129"/>
      <c r="R7" s="129"/>
      <c r="S7" s="129" t="s">
        <v>26</v>
      </c>
      <c r="T7" s="128" t="s">
        <v>536</v>
      </c>
      <c r="U7"/>
      <c r="V7" s="133"/>
    </row>
    <row r="8" spans="1:248" ht="15" customHeight="1">
      <c r="A8" s="127">
        <v>7</v>
      </c>
      <c r="B8" s="128" t="s">
        <v>19</v>
      </c>
      <c r="C8" s="129" t="s">
        <v>423</v>
      </c>
      <c r="D8" s="128" t="s">
        <v>20</v>
      </c>
      <c r="E8" s="128" t="s">
        <v>48</v>
      </c>
      <c r="F8" s="128" t="s">
        <v>22</v>
      </c>
      <c r="G8" s="130">
        <v>2007</v>
      </c>
      <c r="H8" s="130">
        <v>-27.900620875431901</v>
      </c>
      <c r="I8" s="130">
        <v>-53.314953910551402</v>
      </c>
      <c r="J8" s="128" t="s">
        <v>49</v>
      </c>
      <c r="K8" s="128" t="s">
        <v>430</v>
      </c>
      <c r="L8" s="128" t="s">
        <v>490</v>
      </c>
      <c r="M8" s="128" t="s">
        <v>56</v>
      </c>
      <c r="N8" s="128" t="s">
        <v>29</v>
      </c>
      <c r="O8" s="128" t="s">
        <v>427</v>
      </c>
      <c r="P8" s="129"/>
      <c r="Q8" s="129"/>
      <c r="R8" s="129"/>
      <c r="S8" s="129" t="s">
        <v>26</v>
      </c>
      <c r="T8" s="128" t="s">
        <v>536</v>
      </c>
      <c r="U8"/>
      <c r="V8" s="133"/>
    </row>
    <row r="9" spans="1:248" ht="15" customHeight="1">
      <c r="A9" s="127">
        <v>8</v>
      </c>
      <c r="B9" s="128" t="s">
        <v>19</v>
      </c>
      <c r="C9" s="129" t="s">
        <v>423</v>
      </c>
      <c r="D9" s="128" t="s">
        <v>20</v>
      </c>
      <c r="E9" s="128" t="s">
        <v>48</v>
      </c>
      <c r="F9" s="128" t="s">
        <v>22</v>
      </c>
      <c r="G9" s="130">
        <v>2007</v>
      </c>
      <c r="H9" s="130">
        <v>-27.900620875431901</v>
      </c>
      <c r="I9" s="130">
        <v>-53.314953910551402</v>
      </c>
      <c r="J9" s="128" t="s">
        <v>49</v>
      </c>
      <c r="K9" s="128" t="s">
        <v>430</v>
      </c>
      <c r="L9" s="128" t="s">
        <v>491</v>
      </c>
      <c r="M9" s="128" t="s">
        <v>58</v>
      </c>
      <c r="N9" s="128" t="s">
        <v>29</v>
      </c>
      <c r="O9" s="128" t="s">
        <v>427</v>
      </c>
      <c r="P9" s="129"/>
      <c r="Q9" s="129"/>
      <c r="R9" s="129"/>
      <c r="S9" s="129" t="s">
        <v>26</v>
      </c>
      <c r="T9" s="128" t="s">
        <v>536</v>
      </c>
      <c r="U9"/>
      <c r="V9" s="133"/>
    </row>
    <row r="10" spans="1:248" ht="15" customHeight="1">
      <c r="A10" s="127">
        <v>9</v>
      </c>
      <c r="B10" s="128" t="s">
        <v>19</v>
      </c>
      <c r="C10" s="129" t="s">
        <v>423</v>
      </c>
      <c r="D10" s="128" t="s">
        <v>20</v>
      </c>
      <c r="E10" s="128" t="s">
        <v>59</v>
      </c>
      <c r="F10" s="128" t="s">
        <v>22</v>
      </c>
      <c r="G10" s="130">
        <v>2007</v>
      </c>
      <c r="H10" s="130">
        <v>-28.208870246212399</v>
      </c>
      <c r="I10" s="130">
        <v>-51.527228529144701</v>
      </c>
      <c r="J10" s="128" t="s">
        <v>49</v>
      </c>
      <c r="K10" s="128" t="s">
        <v>430</v>
      </c>
      <c r="L10" s="128" t="s">
        <v>492</v>
      </c>
      <c r="M10" s="128" t="s">
        <v>61</v>
      </c>
      <c r="N10" s="128" t="s">
        <v>29</v>
      </c>
      <c r="O10" s="128" t="s">
        <v>427</v>
      </c>
      <c r="P10" s="129"/>
      <c r="Q10" s="129"/>
      <c r="R10" s="129"/>
      <c r="S10" s="129" t="s">
        <v>26</v>
      </c>
      <c r="T10" s="128" t="s">
        <v>536</v>
      </c>
      <c r="U10"/>
      <c r="V10" s="133"/>
    </row>
    <row r="11" spans="1:248" ht="15" customHeight="1">
      <c r="A11" s="127">
        <v>10</v>
      </c>
      <c r="B11" s="128" t="s">
        <v>19</v>
      </c>
      <c r="C11" s="129" t="s">
        <v>423</v>
      </c>
      <c r="D11" s="128" t="s">
        <v>20</v>
      </c>
      <c r="E11" s="128" t="s">
        <v>59</v>
      </c>
      <c r="F11" s="128" t="s">
        <v>22</v>
      </c>
      <c r="G11" s="130">
        <v>2007</v>
      </c>
      <c r="H11" s="130">
        <v>-28.208870246212399</v>
      </c>
      <c r="I11" s="130">
        <v>-51.527228529144701</v>
      </c>
      <c r="J11" s="128" t="s">
        <v>49</v>
      </c>
      <c r="K11" s="128" t="s">
        <v>430</v>
      </c>
      <c r="L11" s="128" t="s">
        <v>493</v>
      </c>
      <c r="M11" s="128" t="s">
        <v>67</v>
      </c>
      <c r="N11" s="128" t="s">
        <v>29</v>
      </c>
      <c r="O11" s="128" t="s">
        <v>427</v>
      </c>
      <c r="P11" s="129"/>
      <c r="Q11" s="129"/>
      <c r="R11" s="129"/>
      <c r="S11" s="129" t="s">
        <v>26</v>
      </c>
      <c r="T11" s="128" t="s">
        <v>536</v>
      </c>
      <c r="U11"/>
      <c r="V11" s="133"/>
    </row>
    <row r="12" spans="1:248" ht="15" customHeight="1">
      <c r="A12" s="127">
        <v>11</v>
      </c>
      <c r="B12" s="128" t="s">
        <v>19</v>
      </c>
      <c r="C12" s="129" t="s">
        <v>423</v>
      </c>
      <c r="D12" s="128" t="s">
        <v>20</v>
      </c>
      <c r="E12" s="128" t="s">
        <v>72</v>
      </c>
      <c r="F12" s="128" t="s">
        <v>22</v>
      </c>
      <c r="G12" s="130">
        <v>2007</v>
      </c>
      <c r="H12" s="130">
        <v>-31.330501841547498</v>
      </c>
      <c r="I12" s="130">
        <v>-54.107083285169999</v>
      </c>
      <c r="J12" s="128" t="s">
        <v>49</v>
      </c>
      <c r="K12" s="128" t="s">
        <v>430</v>
      </c>
      <c r="L12" s="128" t="s">
        <v>494</v>
      </c>
      <c r="M12" s="128" t="s">
        <v>74</v>
      </c>
      <c r="N12" s="128" t="s">
        <v>29</v>
      </c>
      <c r="O12" s="128" t="s">
        <v>427</v>
      </c>
      <c r="P12" s="129"/>
      <c r="Q12" s="129"/>
      <c r="R12" s="129"/>
      <c r="S12" s="129" t="s">
        <v>26</v>
      </c>
      <c r="T12" s="128" t="s">
        <v>536</v>
      </c>
      <c r="U12"/>
      <c r="V12" s="133"/>
    </row>
    <row r="13" spans="1:248" ht="14" customHeight="1">
      <c r="A13" s="127">
        <v>12</v>
      </c>
      <c r="B13" s="128" t="s">
        <v>19</v>
      </c>
      <c r="C13" s="129" t="s">
        <v>423</v>
      </c>
      <c r="D13" s="128" t="s">
        <v>20</v>
      </c>
      <c r="E13" s="128" t="s">
        <v>72</v>
      </c>
      <c r="F13" s="128" t="s">
        <v>22</v>
      </c>
      <c r="G13" s="130">
        <v>2007</v>
      </c>
      <c r="H13" s="130">
        <v>-31.330501841547498</v>
      </c>
      <c r="I13" s="130">
        <v>-54.107083285169999</v>
      </c>
      <c r="J13" s="128" t="s">
        <v>270</v>
      </c>
      <c r="K13" s="128" t="s">
        <v>479</v>
      </c>
      <c r="L13" s="128" t="s">
        <v>495</v>
      </c>
      <c r="M13" s="128" t="s">
        <v>76</v>
      </c>
      <c r="N13" s="128" t="s">
        <v>25</v>
      </c>
      <c r="O13" s="128" t="s">
        <v>427</v>
      </c>
      <c r="P13" s="129"/>
      <c r="Q13" s="129"/>
      <c r="R13" s="129"/>
      <c r="S13" s="129" t="s">
        <v>26</v>
      </c>
      <c r="T13" s="128" t="s">
        <v>536</v>
      </c>
      <c r="U13"/>
      <c r="V13" s="128" t="s">
        <v>496</v>
      </c>
    </row>
    <row r="14" spans="1:248" ht="15" customHeight="1">
      <c r="A14" s="127">
        <v>13</v>
      </c>
      <c r="B14" s="128" t="s">
        <v>19</v>
      </c>
      <c r="C14" s="129" t="s">
        <v>423</v>
      </c>
      <c r="D14" s="128" t="s">
        <v>20</v>
      </c>
      <c r="E14" s="128" t="s">
        <v>77</v>
      </c>
      <c r="F14" s="128" t="s">
        <v>22</v>
      </c>
      <c r="G14" s="130">
        <v>2007</v>
      </c>
      <c r="H14" s="130">
        <v>-31.508105168750099</v>
      </c>
      <c r="I14" s="130">
        <v>-53.563782419312098</v>
      </c>
      <c r="J14" s="128" t="s">
        <v>49</v>
      </c>
      <c r="K14" s="128" t="s">
        <v>488</v>
      </c>
      <c r="L14" s="128" t="s">
        <v>497</v>
      </c>
      <c r="M14" s="128" t="s">
        <v>79</v>
      </c>
      <c r="N14" s="128" t="s">
        <v>29</v>
      </c>
      <c r="O14" s="128" t="s">
        <v>427</v>
      </c>
      <c r="P14" s="129"/>
      <c r="Q14" s="129"/>
      <c r="R14" s="129"/>
      <c r="S14" s="129" t="s">
        <v>26</v>
      </c>
      <c r="T14" s="128" t="s">
        <v>536</v>
      </c>
      <c r="U14"/>
      <c r="V14" s="133"/>
    </row>
    <row r="15" spans="1:248" ht="15" customHeight="1">
      <c r="A15" s="127">
        <v>14</v>
      </c>
      <c r="B15" s="128" t="s">
        <v>19</v>
      </c>
      <c r="C15" s="129" t="s">
        <v>423</v>
      </c>
      <c r="D15" s="128" t="s">
        <v>20</v>
      </c>
      <c r="E15" s="128" t="s">
        <v>77</v>
      </c>
      <c r="F15" s="128" t="s">
        <v>22</v>
      </c>
      <c r="G15" s="130">
        <v>2007</v>
      </c>
      <c r="H15" s="130">
        <v>-31.508105168750099</v>
      </c>
      <c r="I15" s="130">
        <v>-53.563782419312098</v>
      </c>
      <c r="J15" s="128" t="s">
        <v>49</v>
      </c>
      <c r="K15" s="128" t="s">
        <v>430</v>
      </c>
      <c r="L15" s="128" t="s">
        <v>498</v>
      </c>
      <c r="M15" s="128" t="s">
        <v>81</v>
      </c>
      <c r="N15" s="128" t="s">
        <v>29</v>
      </c>
      <c r="O15" s="128" t="s">
        <v>427</v>
      </c>
      <c r="P15" s="129"/>
      <c r="Q15" s="129"/>
      <c r="R15" s="129"/>
      <c r="S15" s="129" t="s">
        <v>26</v>
      </c>
      <c r="T15" s="128" t="s">
        <v>536</v>
      </c>
      <c r="U15"/>
      <c r="V15" s="133"/>
    </row>
    <row r="16" spans="1:248" ht="14" customHeight="1">
      <c r="A16" s="127">
        <v>15</v>
      </c>
      <c r="B16" s="128" t="s">
        <v>19</v>
      </c>
      <c r="C16" s="129" t="s">
        <v>423</v>
      </c>
      <c r="D16" s="128" t="s">
        <v>20</v>
      </c>
      <c r="E16" s="128" t="s">
        <v>82</v>
      </c>
      <c r="F16" s="128" t="s">
        <v>22</v>
      </c>
      <c r="G16" s="130">
        <v>2007</v>
      </c>
      <c r="H16" s="130">
        <v>-31.733636939471001</v>
      </c>
      <c r="I16" s="130">
        <v>-53.587170319639597</v>
      </c>
      <c r="J16" s="128" t="s">
        <v>35</v>
      </c>
      <c r="K16" s="128" t="s">
        <v>479</v>
      </c>
      <c r="L16" s="128" t="s">
        <v>499</v>
      </c>
      <c r="M16" s="128" t="s">
        <v>84</v>
      </c>
      <c r="N16" s="128" t="s">
        <v>25</v>
      </c>
      <c r="O16" s="128" t="s">
        <v>427</v>
      </c>
      <c r="P16" s="129"/>
      <c r="Q16" s="129"/>
      <c r="R16" s="129"/>
      <c r="S16" s="129" t="s">
        <v>26</v>
      </c>
      <c r="T16" s="128" t="s">
        <v>536</v>
      </c>
      <c r="U16"/>
      <c r="V16" s="128" t="s">
        <v>500</v>
      </c>
    </row>
    <row r="17" spans="1:22" ht="15" customHeight="1">
      <c r="A17" s="127">
        <v>16</v>
      </c>
      <c r="B17" s="128" t="s">
        <v>19</v>
      </c>
      <c r="C17" s="129" t="s">
        <v>423</v>
      </c>
      <c r="D17" s="128" t="s">
        <v>20</v>
      </c>
      <c r="E17" s="128" t="s">
        <v>30</v>
      </c>
      <c r="F17" s="128" t="s">
        <v>22</v>
      </c>
      <c r="G17" s="130">
        <v>2007</v>
      </c>
      <c r="H17" s="130">
        <v>-27.617527449981399</v>
      </c>
      <c r="I17" s="130">
        <v>-52.843714350148197</v>
      </c>
      <c r="J17" s="128" t="s">
        <v>49</v>
      </c>
      <c r="K17" s="128" t="s">
        <v>430</v>
      </c>
      <c r="L17" s="128" t="s">
        <v>501</v>
      </c>
      <c r="M17" s="128" t="s">
        <v>32</v>
      </c>
      <c r="N17" s="128" t="s">
        <v>29</v>
      </c>
      <c r="O17" s="128" t="s">
        <v>427</v>
      </c>
      <c r="P17" s="129"/>
      <c r="Q17" s="129"/>
      <c r="R17" s="129"/>
      <c r="S17" s="129" t="s">
        <v>26</v>
      </c>
      <c r="T17" s="128" t="s">
        <v>536</v>
      </c>
      <c r="U17"/>
      <c r="V17" s="133"/>
    </row>
    <row r="18" spans="1:22" ht="15" customHeight="1">
      <c r="A18" s="127">
        <v>17</v>
      </c>
      <c r="B18" s="128" t="s">
        <v>19</v>
      </c>
      <c r="C18" s="129" t="s">
        <v>423</v>
      </c>
      <c r="D18" s="128" t="s">
        <v>20</v>
      </c>
      <c r="E18" s="128" t="s">
        <v>72</v>
      </c>
      <c r="F18" s="128" t="s">
        <v>22</v>
      </c>
      <c r="G18" s="130">
        <v>2008</v>
      </c>
      <c r="H18" s="130">
        <v>-31.330501841547498</v>
      </c>
      <c r="I18" s="130">
        <v>-54.107083285169999</v>
      </c>
      <c r="J18" s="134" t="s">
        <v>270</v>
      </c>
      <c r="K18" s="128" t="s">
        <v>479</v>
      </c>
      <c r="L18" s="128" t="s">
        <v>502</v>
      </c>
      <c r="M18" s="128" t="s">
        <v>193</v>
      </c>
      <c r="N18" s="128" t="s">
        <v>25</v>
      </c>
      <c r="O18" s="128" t="s">
        <v>427</v>
      </c>
      <c r="P18" s="129"/>
      <c r="Q18" s="129"/>
      <c r="R18" s="129"/>
      <c r="S18" s="129" t="s">
        <v>26</v>
      </c>
      <c r="T18" s="128" t="s">
        <v>536</v>
      </c>
      <c r="U18"/>
      <c r="V18" s="128" t="s">
        <v>503</v>
      </c>
    </row>
    <row r="19" spans="1:22" ht="14" customHeight="1">
      <c r="A19" s="127">
        <v>18</v>
      </c>
      <c r="B19" s="128" t="s">
        <v>19</v>
      </c>
      <c r="C19" s="129" t="s">
        <v>423</v>
      </c>
      <c r="D19" s="128" t="s">
        <v>20</v>
      </c>
      <c r="E19" s="128" t="s">
        <v>68</v>
      </c>
      <c r="F19" s="128" t="s">
        <v>22</v>
      </c>
      <c r="G19" s="130">
        <v>2008</v>
      </c>
      <c r="H19" s="130">
        <v>-31.405098248387102</v>
      </c>
      <c r="I19" s="130">
        <v>-53.867824794008698</v>
      </c>
      <c r="J19" s="128" t="s">
        <v>49</v>
      </c>
      <c r="K19" s="128" t="s">
        <v>479</v>
      </c>
      <c r="L19" s="128" t="s">
        <v>504</v>
      </c>
      <c r="M19" s="128" t="s">
        <v>205</v>
      </c>
      <c r="N19" s="128" t="s">
        <v>29</v>
      </c>
      <c r="O19" s="128" t="s">
        <v>427</v>
      </c>
      <c r="P19" s="129"/>
      <c r="Q19" s="129"/>
      <c r="R19" s="129"/>
      <c r="S19" s="129" t="s">
        <v>26</v>
      </c>
      <c r="T19" s="128" t="s">
        <v>536</v>
      </c>
      <c r="U19"/>
      <c r="V19" s="128" t="s">
        <v>505</v>
      </c>
    </row>
    <row r="20" spans="1:22" ht="15" customHeight="1">
      <c r="A20" s="127">
        <v>19</v>
      </c>
      <c r="B20" s="128" t="s">
        <v>19</v>
      </c>
      <c r="C20" s="129" t="s">
        <v>423</v>
      </c>
      <c r="D20" s="128" t="s">
        <v>20</v>
      </c>
      <c r="E20" s="128" t="s">
        <v>144</v>
      </c>
      <c r="F20" s="128" t="s">
        <v>22</v>
      </c>
      <c r="G20" s="130">
        <v>2008</v>
      </c>
      <c r="H20" s="130">
        <v>-28.175054748511901</v>
      </c>
      <c r="I20" s="130">
        <v>-52.034632789162302</v>
      </c>
      <c r="J20" s="128" t="s">
        <v>49</v>
      </c>
      <c r="K20" s="128" t="s">
        <v>430</v>
      </c>
      <c r="L20" s="128" t="s">
        <v>506</v>
      </c>
      <c r="M20" s="128" t="s">
        <v>146</v>
      </c>
      <c r="N20" s="128" t="s">
        <v>29</v>
      </c>
      <c r="O20" s="128" t="s">
        <v>427</v>
      </c>
      <c r="P20" s="129"/>
      <c r="Q20" s="129"/>
      <c r="R20" s="129"/>
      <c r="S20" s="129" t="s">
        <v>26</v>
      </c>
      <c r="T20" s="128" t="s">
        <v>536</v>
      </c>
      <c r="U20"/>
      <c r="V20" s="133"/>
    </row>
    <row r="21" spans="1:22" ht="15" customHeight="1">
      <c r="A21" s="127">
        <v>20</v>
      </c>
      <c r="B21" s="128" t="s">
        <v>19</v>
      </c>
      <c r="C21" s="129" t="s">
        <v>423</v>
      </c>
      <c r="D21" s="128" t="s">
        <v>20</v>
      </c>
      <c r="E21" s="128" t="s">
        <v>45</v>
      </c>
      <c r="F21" s="128" t="s">
        <v>22</v>
      </c>
      <c r="G21" s="130">
        <v>2008</v>
      </c>
      <c r="H21" s="130">
        <v>-28.121341710779198</v>
      </c>
      <c r="I21" s="130">
        <v>-52.3002778295103</v>
      </c>
      <c r="J21" s="128" t="s">
        <v>136</v>
      </c>
      <c r="K21" s="128" t="s">
        <v>488</v>
      </c>
      <c r="L21" s="128" t="s">
        <v>507</v>
      </c>
      <c r="M21" s="128" t="s">
        <v>138</v>
      </c>
      <c r="N21" s="128" t="s">
        <v>25</v>
      </c>
      <c r="O21" s="128" t="s">
        <v>427</v>
      </c>
      <c r="P21" s="129"/>
      <c r="Q21" s="129"/>
      <c r="R21" s="129"/>
      <c r="S21" s="129" t="s">
        <v>26</v>
      </c>
      <c r="T21" s="128" t="s">
        <v>536</v>
      </c>
      <c r="U21"/>
      <c r="V21" s="133"/>
    </row>
    <row r="22" spans="1:22" ht="15" customHeight="1">
      <c r="A22" s="127">
        <v>21</v>
      </c>
      <c r="B22" s="128" t="s">
        <v>19</v>
      </c>
      <c r="C22" s="129" t="s">
        <v>423</v>
      </c>
      <c r="D22" s="128" t="s">
        <v>20</v>
      </c>
      <c r="E22" s="128" t="s">
        <v>210</v>
      </c>
      <c r="F22" s="128" t="s">
        <v>22</v>
      </c>
      <c r="G22" s="130">
        <v>2008</v>
      </c>
      <c r="H22" s="130">
        <v>-28.048849521490499</v>
      </c>
      <c r="I22" s="130">
        <v>-51.857252090220101</v>
      </c>
      <c r="J22" s="128" t="s">
        <v>49</v>
      </c>
      <c r="K22" s="128" t="s">
        <v>430</v>
      </c>
      <c r="L22" s="128" t="s">
        <v>508</v>
      </c>
      <c r="M22" s="128" t="s">
        <v>212</v>
      </c>
      <c r="N22" s="128" t="s">
        <v>29</v>
      </c>
      <c r="O22" s="128" t="s">
        <v>427</v>
      </c>
      <c r="P22" s="129"/>
      <c r="Q22" s="129"/>
      <c r="R22" s="129"/>
      <c r="S22" s="129" t="s">
        <v>26</v>
      </c>
      <c r="T22" s="128" t="s">
        <v>536</v>
      </c>
      <c r="U22"/>
      <c r="V22" s="133"/>
    </row>
    <row r="23" spans="1:22" ht="14" customHeight="1">
      <c r="A23" s="127">
        <v>22</v>
      </c>
      <c r="B23" s="128" t="s">
        <v>19</v>
      </c>
      <c r="C23" s="129" t="s">
        <v>423</v>
      </c>
      <c r="D23" s="128" t="s">
        <v>20</v>
      </c>
      <c r="E23" s="128" t="s">
        <v>131</v>
      </c>
      <c r="F23" s="128" t="s">
        <v>22</v>
      </c>
      <c r="G23" s="130">
        <v>2008</v>
      </c>
      <c r="H23" s="130">
        <v>-28.4484539272764</v>
      </c>
      <c r="I23" s="130">
        <v>-52.196776934000098</v>
      </c>
      <c r="J23" s="128" t="s">
        <v>136</v>
      </c>
      <c r="K23" s="128" t="s">
        <v>479</v>
      </c>
      <c r="L23" s="128" t="s">
        <v>509</v>
      </c>
      <c r="M23" s="128" t="s">
        <v>135</v>
      </c>
      <c r="N23" s="128" t="s">
        <v>25</v>
      </c>
      <c r="O23" s="128" t="s">
        <v>427</v>
      </c>
      <c r="P23" s="129"/>
      <c r="Q23" s="129"/>
      <c r="R23" s="129"/>
      <c r="S23" s="129" t="s">
        <v>26</v>
      </c>
      <c r="T23" s="128" t="s">
        <v>536</v>
      </c>
      <c r="U23"/>
      <c r="V23" s="128" t="s">
        <v>510</v>
      </c>
    </row>
    <row r="24" spans="1:22" ht="14" customHeight="1">
      <c r="A24" s="127">
        <v>23</v>
      </c>
      <c r="B24" s="128" t="s">
        <v>19</v>
      </c>
      <c r="C24" s="129" t="s">
        <v>423</v>
      </c>
      <c r="D24" s="128" t="s">
        <v>20</v>
      </c>
      <c r="E24" s="128" t="s">
        <v>176</v>
      </c>
      <c r="F24" s="128" t="s">
        <v>22</v>
      </c>
      <c r="G24" s="130">
        <v>2008</v>
      </c>
      <c r="H24" s="130">
        <v>-27.9440065101962</v>
      </c>
      <c r="I24" s="130">
        <v>-51.813501913945601</v>
      </c>
      <c r="J24" s="128" t="s">
        <v>136</v>
      </c>
      <c r="K24" s="128" t="s">
        <v>479</v>
      </c>
      <c r="L24" s="128" t="s">
        <v>511</v>
      </c>
      <c r="M24" s="128" t="s">
        <v>178</v>
      </c>
      <c r="N24" s="128" t="s">
        <v>25</v>
      </c>
      <c r="O24" s="128" t="s">
        <v>427</v>
      </c>
      <c r="P24" s="129"/>
      <c r="Q24" s="129"/>
      <c r="R24" s="129"/>
      <c r="S24" s="129" t="s">
        <v>26</v>
      </c>
      <c r="T24" s="128" t="s">
        <v>536</v>
      </c>
      <c r="U24"/>
      <c r="V24" s="128" t="s">
        <v>512</v>
      </c>
    </row>
    <row r="25" spans="1:22" ht="15" customHeight="1">
      <c r="A25" s="127">
        <v>24</v>
      </c>
      <c r="B25" s="128" t="s">
        <v>19</v>
      </c>
      <c r="C25" s="129" t="s">
        <v>423</v>
      </c>
      <c r="D25" s="128" t="s">
        <v>20</v>
      </c>
      <c r="E25" s="128" t="s">
        <v>152</v>
      </c>
      <c r="F25" s="128" t="s">
        <v>22</v>
      </c>
      <c r="G25" s="130">
        <v>2009</v>
      </c>
      <c r="H25" s="130">
        <v>-29.2264491192748</v>
      </c>
      <c r="I25" s="130">
        <v>-53.683099614611002</v>
      </c>
      <c r="J25" s="128" t="s">
        <v>49</v>
      </c>
      <c r="K25" s="128" t="s">
        <v>430</v>
      </c>
      <c r="L25" s="128" t="s">
        <v>513</v>
      </c>
      <c r="M25" s="128" t="s">
        <v>239</v>
      </c>
      <c r="N25" s="128" t="s">
        <v>29</v>
      </c>
      <c r="O25" s="128" t="s">
        <v>427</v>
      </c>
      <c r="P25" s="129"/>
      <c r="Q25" s="129"/>
      <c r="R25" s="129"/>
      <c r="S25" s="129" t="s">
        <v>26</v>
      </c>
      <c r="T25" s="128" t="s">
        <v>536</v>
      </c>
      <c r="U25"/>
      <c r="V25" s="133"/>
    </row>
    <row r="26" spans="1:22" ht="15" customHeight="1">
      <c r="A26" s="127">
        <v>25</v>
      </c>
      <c r="B26" s="128" t="s">
        <v>19</v>
      </c>
      <c r="C26" s="129" t="s">
        <v>423</v>
      </c>
      <c r="D26" s="128" t="s">
        <v>20</v>
      </c>
      <c r="E26" s="128" t="s">
        <v>152</v>
      </c>
      <c r="F26" s="128" t="s">
        <v>22</v>
      </c>
      <c r="G26" s="130">
        <v>2009</v>
      </c>
      <c r="H26" s="130">
        <v>-29.2264491192748</v>
      </c>
      <c r="I26" s="130">
        <v>-53.683099614611002</v>
      </c>
      <c r="J26" s="128" t="s">
        <v>49</v>
      </c>
      <c r="K26" s="128" t="s">
        <v>430</v>
      </c>
      <c r="L26" s="128" t="s">
        <v>514</v>
      </c>
      <c r="M26" s="128" t="s">
        <v>249</v>
      </c>
      <c r="N26" s="128" t="s">
        <v>29</v>
      </c>
      <c r="O26" s="128" t="s">
        <v>427</v>
      </c>
      <c r="P26" s="129"/>
      <c r="Q26" s="129"/>
      <c r="R26" s="129"/>
      <c r="S26" s="129" t="s">
        <v>26</v>
      </c>
      <c r="T26" s="128" t="s">
        <v>536</v>
      </c>
      <c r="U26"/>
      <c r="V26" s="133"/>
    </row>
    <row r="27" spans="1:22" ht="15" customHeight="1">
      <c r="A27" s="127">
        <v>26</v>
      </c>
      <c r="B27" s="128" t="s">
        <v>19</v>
      </c>
      <c r="C27" s="129" t="s">
        <v>423</v>
      </c>
      <c r="D27" s="128" t="s">
        <v>20</v>
      </c>
      <c r="E27" s="128" t="s">
        <v>196</v>
      </c>
      <c r="F27" s="128" t="s">
        <v>22</v>
      </c>
      <c r="G27" s="130">
        <v>2009</v>
      </c>
      <c r="H27" s="130">
        <v>-31.444112473353599</v>
      </c>
      <c r="I27" s="130">
        <v>-53.1047344539721</v>
      </c>
      <c r="J27" s="128" t="s">
        <v>49</v>
      </c>
      <c r="K27" s="128" t="s">
        <v>430</v>
      </c>
      <c r="L27" s="128" t="s">
        <v>515</v>
      </c>
      <c r="M27" s="128" t="s">
        <v>224</v>
      </c>
      <c r="N27" s="128" t="s">
        <v>29</v>
      </c>
      <c r="O27" s="128" t="s">
        <v>427</v>
      </c>
      <c r="P27" s="129"/>
      <c r="Q27" s="129"/>
      <c r="R27" s="129"/>
      <c r="S27" s="129" t="s">
        <v>26</v>
      </c>
      <c r="T27" s="128" t="s">
        <v>536</v>
      </c>
      <c r="U27"/>
      <c r="V27" s="133"/>
    </row>
    <row r="28" spans="1:22" ht="14" customHeight="1">
      <c r="A28" s="127">
        <v>27</v>
      </c>
      <c r="B28" s="128" t="s">
        <v>19</v>
      </c>
      <c r="C28" s="129" t="s">
        <v>423</v>
      </c>
      <c r="D28" s="128" t="s">
        <v>20</v>
      </c>
      <c r="E28" s="128" t="s">
        <v>230</v>
      </c>
      <c r="F28" s="128" t="s">
        <v>22</v>
      </c>
      <c r="G28" s="130">
        <v>2009</v>
      </c>
      <c r="H28" s="130">
        <v>-28.4599067658751</v>
      </c>
      <c r="I28" s="130">
        <v>-52.819279492423398</v>
      </c>
      <c r="J28" s="128" t="s">
        <v>69</v>
      </c>
      <c r="K28" s="128" t="s">
        <v>479</v>
      </c>
      <c r="L28" s="128" t="s">
        <v>516</v>
      </c>
      <c r="M28" s="128" t="s">
        <v>233</v>
      </c>
      <c r="N28" s="128" t="s">
        <v>29</v>
      </c>
      <c r="O28" s="128" t="s">
        <v>427</v>
      </c>
      <c r="P28" s="129"/>
      <c r="Q28" s="129"/>
      <c r="R28" s="129"/>
      <c r="S28" s="129" t="s">
        <v>26</v>
      </c>
      <c r="T28" s="128" t="s">
        <v>536</v>
      </c>
      <c r="U28"/>
      <c r="V28" s="128" t="s">
        <v>517</v>
      </c>
    </row>
    <row r="29" spans="1:22" ht="14" customHeight="1">
      <c r="A29" s="127">
        <v>28</v>
      </c>
      <c r="B29" s="128" t="s">
        <v>19</v>
      </c>
      <c r="C29" s="129" t="s">
        <v>423</v>
      </c>
      <c r="D29" s="128" t="s">
        <v>20</v>
      </c>
      <c r="E29" s="128" t="s">
        <v>115</v>
      </c>
      <c r="F29" s="128" t="s">
        <v>22</v>
      </c>
      <c r="G29" s="130">
        <v>2009</v>
      </c>
      <c r="H29" s="130">
        <v>-28.2617671279049</v>
      </c>
      <c r="I29" s="130">
        <v>-52.407095092617197</v>
      </c>
      <c r="J29" s="128" t="s">
        <v>35</v>
      </c>
      <c r="K29" s="128" t="s">
        <v>479</v>
      </c>
      <c r="L29" s="128" t="s">
        <v>518</v>
      </c>
      <c r="M29" s="128" t="s">
        <v>221</v>
      </c>
      <c r="N29" s="128" t="s">
        <v>25</v>
      </c>
      <c r="O29" s="128" t="s">
        <v>427</v>
      </c>
      <c r="P29" s="129"/>
      <c r="Q29" s="129"/>
      <c r="R29" s="129"/>
      <c r="S29" s="129" t="s">
        <v>26</v>
      </c>
      <c r="T29" s="128" t="s">
        <v>536</v>
      </c>
      <c r="U29"/>
      <c r="V29" s="128" t="s">
        <v>519</v>
      </c>
    </row>
    <row r="30" spans="1:22" ht="14" customHeight="1">
      <c r="A30" s="127">
        <v>29</v>
      </c>
      <c r="B30" s="128" t="s">
        <v>19</v>
      </c>
      <c r="C30" s="129" t="s">
        <v>423</v>
      </c>
      <c r="D30" s="128" t="s">
        <v>20</v>
      </c>
      <c r="E30" s="128" t="s">
        <v>236</v>
      </c>
      <c r="F30" s="128" t="s">
        <v>22</v>
      </c>
      <c r="G30" s="130">
        <v>2009</v>
      </c>
      <c r="H30" s="130">
        <v>-28.061840839364301</v>
      </c>
      <c r="I30" s="130">
        <v>-52.675399446616503</v>
      </c>
      <c r="J30" s="128" t="s">
        <v>136</v>
      </c>
      <c r="K30" s="128" t="s">
        <v>479</v>
      </c>
      <c r="L30" s="128" t="s">
        <v>520</v>
      </c>
      <c r="M30" s="128" t="s">
        <v>237</v>
      </c>
      <c r="N30" s="128" t="s">
        <v>25</v>
      </c>
      <c r="O30" s="128" t="s">
        <v>427</v>
      </c>
      <c r="P30" s="129"/>
      <c r="Q30" s="129"/>
      <c r="R30" s="129"/>
      <c r="S30" s="129" t="s">
        <v>26</v>
      </c>
      <c r="T30" s="128" t="s">
        <v>536</v>
      </c>
      <c r="U30"/>
      <c r="V30" s="128" t="s">
        <v>521</v>
      </c>
    </row>
    <row r="31" spans="1:22" ht="14" customHeight="1">
      <c r="A31" s="127">
        <v>30</v>
      </c>
      <c r="B31" s="128" t="s">
        <v>19</v>
      </c>
      <c r="C31" s="129" t="s">
        <v>423</v>
      </c>
      <c r="D31" s="128" t="s">
        <v>20</v>
      </c>
      <c r="E31" s="128" t="s">
        <v>236</v>
      </c>
      <c r="F31" s="128" t="s">
        <v>22</v>
      </c>
      <c r="G31" s="130">
        <v>2009</v>
      </c>
      <c r="H31" s="130">
        <v>-28.061840839364301</v>
      </c>
      <c r="I31" s="130">
        <v>-52.675399446616503</v>
      </c>
      <c r="J31" s="128" t="s">
        <v>136</v>
      </c>
      <c r="K31" s="128" t="s">
        <v>479</v>
      </c>
      <c r="L31" s="128" t="s">
        <v>522</v>
      </c>
      <c r="M31" s="128" t="s">
        <v>238</v>
      </c>
      <c r="N31" s="128" t="s">
        <v>25</v>
      </c>
      <c r="O31" s="128" t="s">
        <v>427</v>
      </c>
      <c r="P31" s="129"/>
      <c r="Q31" s="129"/>
      <c r="R31" s="129"/>
      <c r="S31" s="129" t="s">
        <v>26</v>
      </c>
      <c r="T31" s="128" t="s">
        <v>536</v>
      </c>
      <c r="U31"/>
      <c r="V31" s="128" t="s">
        <v>523</v>
      </c>
    </row>
    <row r="32" spans="1:22" ht="15" customHeight="1">
      <c r="A32" s="127">
        <v>31</v>
      </c>
      <c r="B32" s="128" t="s">
        <v>19</v>
      </c>
      <c r="C32" s="129" t="s">
        <v>423</v>
      </c>
      <c r="D32" s="128" t="s">
        <v>20</v>
      </c>
      <c r="E32" s="128" t="s">
        <v>40</v>
      </c>
      <c r="F32" s="128" t="s">
        <v>22</v>
      </c>
      <c r="G32" s="130">
        <v>2009</v>
      </c>
      <c r="H32" s="130">
        <v>-28.502354395186401</v>
      </c>
      <c r="I32" s="130">
        <v>-50.936599164121098</v>
      </c>
      <c r="J32" s="128" t="s">
        <v>49</v>
      </c>
      <c r="K32" s="128" t="s">
        <v>430</v>
      </c>
      <c r="L32" s="128" t="s">
        <v>524</v>
      </c>
      <c r="M32" s="128" t="s">
        <v>255</v>
      </c>
      <c r="N32" s="128" t="s">
        <v>29</v>
      </c>
      <c r="O32" s="128" t="s">
        <v>427</v>
      </c>
      <c r="P32" s="129"/>
      <c r="Q32" s="129"/>
      <c r="R32" s="129"/>
      <c r="S32" s="129" t="s">
        <v>26</v>
      </c>
      <c r="T32" s="128" t="s">
        <v>536</v>
      </c>
      <c r="U32"/>
      <c r="V32" s="133"/>
    </row>
    <row r="33" spans="1:22" ht="14" customHeight="1">
      <c r="A33" s="127">
        <v>32</v>
      </c>
      <c r="B33" s="128" t="s">
        <v>19</v>
      </c>
      <c r="C33" s="129" t="s">
        <v>423</v>
      </c>
      <c r="D33" s="128" t="s">
        <v>20</v>
      </c>
      <c r="E33" s="128" t="s">
        <v>241</v>
      </c>
      <c r="F33" s="128" t="s">
        <v>22</v>
      </c>
      <c r="G33" s="130">
        <v>2009</v>
      </c>
      <c r="H33" s="130">
        <v>-28.560184625148398</v>
      </c>
      <c r="I33" s="130">
        <v>-52.747791788899903</v>
      </c>
      <c r="J33" s="128" t="s">
        <v>136</v>
      </c>
      <c r="K33" s="128" t="s">
        <v>479</v>
      </c>
      <c r="L33" s="128" t="s">
        <v>525</v>
      </c>
      <c r="M33" s="128" t="s">
        <v>242</v>
      </c>
      <c r="N33" s="128" t="s">
        <v>25</v>
      </c>
      <c r="O33" s="128" t="s">
        <v>427</v>
      </c>
      <c r="P33" s="129"/>
      <c r="Q33" s="129"/>
      <c r="R33" s="129"/>
      <c r="S33" s="129" t="s">
        <v>26</v>
      </c>
      <c r="T33" s="128" t="s">
        <v>536</v>
      </c>
      <c r="U33"/>
      <c r="V33" s="128" t="s">
        <v>526</v>
      </c>
    </row>
    <row r="34" spans="1:22" ht="14" customHeight="1">
      <c r="A34" s="127">
        <v>33</v>
      </c>
      <c r="B34" s="128" t="s">
        <v>19</v>
      </c>
      <c r="C34" s="129" t="s">
        <v>423</v>
      </c>
      <c r="D34" s="128" t="s">
        <v>20</v>
      </c>
      <c r="E34" s="128" t="s">
        <v>241</v>
      </c>
      <c r="F34" s="128" t="s">
        <v>22</v>
      </c>
      <c r="G34" s="130">
        <v>2009</v>
      </c>
      <c r="H34" s="130">
        <v>-28.560184625148398</v>
      </c>
      <c r="I34" s="130">
        <v>-52.747791788899903</v>
      </c>
      <c r="J34" s="128" t="s">
        <v>49</v>
      </c>
      <c r="K34" s="128" t="s">
        <v>479</v>
      </c>
      <c r="L34" s="128" t="s">
        <v>527</v>
      </c>
      <c r="M34" s="128" t="s">
        <v>245</v>
      </c>
      <c r="N34" s="128" t="s">
        <v>29</v>
      </c>
      <c r="O34" s="128" t="s">
        <v>427</v>
      </c>
      <c r="P34" s="129"/>
      <c r="Q34" s="129"/>
      <c r="R34" s="129"/>
      <c r="S34" s="129" t="s">
        <v>26</v>
      </c>
      <c r="T34" s="128" t="s">
        <v>536</v>
      </c>
      <c r="U34"/>
      <c r="V34" s="128" t="s">
        <v>528</v>
      </c>
    </row>
    <row r="35" spans="1:22" ht="15" customHeight="1">
      <c r="A35" s="127">
        <v>34</v>
      </c>
      <c r="B35" s="128" t="s">
        <v>19</v>
      </c>
      <c r="C35" s="129" t="s">
        <v>423</v>
      </c>
      <c r="D35" s="128" t="s">
        <v>20</v>
      </c>
      <c r="E35" s="128" t="s">
        <v>152</v>
      </c>
      <c r="F35" s="128" t="s">
        <v>22</v>
      </c>
      <c r="G35" s="130">
        <v>2009</v>
      </c>
      <c r="H35" s="130">
        <v>-29.2264491192748</v>
      </c>
      <c r="I35" s="130">
        <v>-53.683099614611002</v>
      </c>
      <c r="J35" s="128" t="s">
        <v>49</v>
      </c>
      <c r="K35" s="128" t="s">
        <v>430</v>
      </c>
      <c r="L35" s="128" t="s">
        <v>529</v>
      </c>
      <c r="M35" s="128" t="s">
        <v>248</v>
      </c>
      <c r="N35" s="128" t="s">
        <v>29</v>
      </c>
      <c r="O35" s="128" t="s">
        <v>427</v>
      </c>
      <c r="P35" s="129"/>
      <c r="Q35" s="129"/>
      <c r="R35" s="129"/>
      <c r="S35" s="129" t="s">
        <v>26</v>
      </c>
      <c r="T35" s="128" t="s">
        <v>536</v>
      </c>
      <c r="U35"/>
      <c r="V35" s="133"/>
    </row>
    <row r="36" spans="1:22" ht="15" customHeight="1">
      <c r="A36" s="127">
        <v>35</v>
      </c>
      <c r="B36" s="128" t="s">
        <v>19</v>
      </c>
      <c r="C36" s="129" t="s">
        <v>423</v>
      </c>
      <c r="D36" s="128" t="s">
        <v>20</v>
      </c>
      <c r="E36" s="128" t="s">
        <v>40</v>
      </c>
      <c r="F36" s="128" t="s">
        <v>22</v>
      </c>
      <c r="G36" s="130">
        <v>2009</v>
      </c>
      <c r="H36" s="130">
        <v>-28.502354395186401</v>
      </c>
      <c r="I36" s="130">
        <v>-50.936599164121098</v>
      </c>
      <c r="J36" s="128" t="s">
        <v>49</v>
      </c>
      <c r="K36" s="128" t="s">
        <v>430</v>
      </c>
      <c r="L36" s="128" t="s">
        <v>530</v>
      </c>
      <c r="M36" s="128" t="s">
        <v>256</v>
      </c>
      <c r="N36" s="128" t="s">
        <v>29</v>
      </c>
      <c r="O36" s="128" t="s">
        <v>427</v>
      </c>
      <c r="P36" s="129"/>
      <c r="Q36" s="129"/>
      <c r="R36" s="129"/>
      <c r="S36" s="129" t="s">
        <v>26</v>
      </c>
      <c r="T36" s="128" t="s">
        <v>536</v>
      </c>
      <c r="U36"/>
      <c r="V36" s="133"/>
    </row>
    <row r="37" spans="1:22" ht="17" customHeight="1">
      <c r="A37" s="127">
        <v>36</v>
      </c>
      <c r="B37" s="128" t="s">
        <v>19</v>
      </c>
      <c r="C37" s="129" t="s">
        <v>423</v>
      </c>
      <c r="D37" s="128" t="s">
        <v>20</v>
      </c>
      <c r="E37" s="128" t="s">
        <v>531</v>
      </c>
      <c r="F37" s="128" t="s">
        <v>532</v>
      </c>
      <c r="G37" s="129"/>
      <c r="H37" s="135">
        <v>-34.0167</v>
      </c>
      <c r="I37" s="130">
        <v>-62.2333</v>
      </c>
      <c r="J37" s="128" t="s">
        <v>49</v>
      </c>
      <c r="K37" s="128" t="s">
        <v>533</v>
      </c>
      <c r="L37" s="128" t="s">
        <v>534</v>
      </c>
      <c r="M37" s="129"/>
      <c r="N37" s="128" t="s">
        <v>29</v>
      </c>
      <c r="O37" s="128" t="s">
        <v>535</v>
      </c>
      <c r="P37" s="129"/>
      <c r="Q37" s="129"/>
      <c r="R37" s="129"/>
      <c r="S37" s="128" t="s">
        <v>536</v>
      </c>
      <c r="T37" s="129"/>
      <c r="U37"/>
      <c r="V37" s="128" t="s">
        <v>537</v>
      </c>
    </row>
    <row r="38" spans="1:22" ht="14" customHeight="1">
      <c r="A38" s="127">
        <v>37</v>
      </c>
      <c r="B38" s="128" t="s">
        <v>19</v>
      </c>
      <c r="C38" s="128" t="s">
        <v>434</v>
      </c>
      <c r="D38" s="128" t="s">
        <v>538</v>
      </c>
      <c r="E38" s="128" t="s">
        <v>539</v>
      </c>
      <c r="F38" s="128" t="s">
        <v>532</v>
      </c>
      <c r="G38" s="130">
        <v>2010</v>
      </c>
      <c r="H38" s="130">
        <v>-36.36</v>
      </c>
      <c r="I38" s="130">
        <v>-60.02</v>
      </c>
      <c r="J38" s="128" t="s">
        <v>49</v>
      </c>
      <c r="K38" s="128" t="s">
        <v>430</v>
      </c>
      <c r="L38" s="128" t="s">
        <v>540</v>
      </c>
      <c r="M38" s="128" t="s">
        <v>541</v>
      </c>
      <c r="N38" s="128" t="s">
        <v>29</v>
      </c>
      <c r="O38" s="128" t="s">
        <v>535</v>
      </c>
      <c r="P38" s="128" t="s">
        <v>39</v>
      </c>
      <c r="Q38" s="128" t="s">
        <v>542</v>
      </c>
      <c r="R38" s="128" t="s">
        <v>543</v>
      </c>
      <c r="S38" s="129" t="s">
        <v>26</v>
      </c>
      <c r="T38" s="184" t="s">
        <v>536</v>
      </c>
      <c r="U38"/>
      <c r="V38" s="129"/>
    </row>
    <row r="39" spans="1:22" ht="14" customHeight="1">
      <c r="A39" s="127">
        <v>38</v>
      </c>
      <c r="B39" s="128" t="s">
        <v>19</v>
      </c>
      <c r="C39" s="128" t="s">
        <v>434</v>
      </c>
      <c r="D39" s="128" t="s">
        <v>544</v>
      </c>
      <c r="E39" s="128" t="s">
        <v>545</v>
      </c>
      <c r="F39" s="128" t="s">
        <v>532</v>
      </c>
      <c r="G39" s="130">
        <v>2010</v>
      </c>
      <c r="H39" s="130">
        <v>-36.47</v>
      </c>
      <c r="I39" s="130">
        <v>-59.51</v>
      </c>
      <c r="J39" s="128" t="s">
        <v>49</v>
      </c>
      <c r="K39" s="128" t="s">
        <v>430</v>
      </c>
      <c r="L39" s="128" t="s">
        <v>546</v>
      </c>
      <c r="M39" s="129"/>
      <c r="N39" s="128" t="s">
        <v>29</v>
      </c>
      <c r="O39" s="128" t="s">
        <v>535</v>
      </c>
      <c r="P39" s="128" t="s">
        <v>29</v>
      </c>
      <c r="Q39" s="128" t="s">
        <v>542</v>
      </c>
      <c r="R39" s="128" t="s">
        <v>547</v>
      </c>
      <c r="S39" s="129" t="s">
        <v>26</v>
      </c>
      <c r="T39" s="184" t="s">
        <v>536</v>
      </c>
      <c r="U39"/>
      <c r="V39" s="129"/>
    </row>
    <row r="40" spans="1:22" ht="14" customHeight="1">
      <c r="A40" s="127">
        <v>39</v>
      </c>
      <c r="B40" s="128" t="s">
        <v>19</v>
      </c>
      <c r="C40" s="128" t="s">
        <v>434</v>
      </c>
      <c r="D40" s="128" t="s">
        <v>538</v>
      </c>
      <c r="E40" s="128" t="s">
        <v>545</v>
      </c>
      <c r="F40" s="128" t="s">
        <v>532</v>
      </c>
      <c r="G40" s="130">
        <v>2010</v>
      </c>
      <c r="H40" s="130">
        <v>-36.47</v>
      </c>
      <c r="I40" s="130">
        <v>-59.51</v>
      </c>
      <c r="J40" s="128" t="s">
        <v>49</v>
      </c>
      <c r="K40" s="128" t="s">
        <v>430</v>
      </c>
      <c r="L40" s="128" t="s">
        <v>548</v>
      </c>
      <c r="M40" s="129"/>
      <c r="N40" s="128" t="s">
        <v>29</v>
      </c>
      <c r="O40" s="128" t="s">
        <v>535</v>
      </c>
      <c r="P40" s="128" t="s">
        <v>549</v>
      </c>
      <c r="Q40" s="128" t="s">
        <v>542</v>
      </c>
      <c r="R40" s="128" t="s">
        <v>547</v>
      </c>
      <c r="S40" s="129" t="s">
        <v>26</v>
      </c>
      <c r="T40" s="184" t="s">
        <v>536</v>
      </c>
      <c r="U40"/>
      <c r="V40" s="129"/>
    </row>
    <row r="41" spans="1:22" ht="14" customHeight="1">
      <c r="A41" s="127">
        <v>40</v>
      </c>
      <c r="B41" s="128" t="s">
        <v>19</v>
      </c>
      <c r="C41" s="128" t="s">
        <v>434</v>
      </c>
      <c r="D41" s="128" t="s">
        <v>538</v>
      </c>
      <c r="E41" s="128" t="s">
        <v>545</v>
      </c>
      <c r="F41" s="128" t="s">
        <v>532</v>
      </c>
      <c r="G41" s="130">
        <v>2010</v>
      </c>
      <c r="H41" s="130">
        <v>-36.47</v>
      </c>
      <c r="I41" s="130">
        <v>-59.51</v>
      </c>
      <c r="J41" s="128" t="s">
        <v>49</v>
      </c>
      <c r="K41" s="128" t="s">
        <v>430</v>
      </c>
      <c r="L41" s="128" t="s">
        <v>550</v>
      </c>
      <c r="M41" s="128"/>
      <c r="N41" s="128" t="s">
        <v>29</v>
      </c>
      <c r="O41" s="128" t="s">
        <v>535</v>
      </c>
      <c r="P41" s="128" t="s">
        <v>549</v>
      </c>
      <c r="Q41" s="128" t="s">
        <v>542</v>
      </c>
      <c r="R41" s="128" t="s">
        <v>547</v>
      </c>
      <c r="S41" s="129" t="s">
        <v>26</v>
      </c>
      <c r="T41" s="184" t="s">
        <v>536</v>
      </c>
      <c r="U41"/>
      <c r="V41" s="128" t="s">
        <v>551</v>
      </c>
    </row>
    <row r="42" spans="1:22" ht="14" customHeight="1">
      <c r="A42" s="127">
        <v>41</v>
      </c>
      <c r="B42" s="128" t="s">
        <v>19</v>
      </c>
      <c r="C42" s="128" t="s">
        <v>434</v>
      </c>
      <c r="D42" s="128" t="s">
        <v>538</v>
      </c>
      <c r="E42" s="128" t="s">
        <v>545</v>
      </c>
      <c r="F42" s="128" t="s">
        <v>532</v>
      </c>
      <c r="G42" s="130">
        <v>2010</v>
      </c>
      <c r="H42" s="130">
        <v>-36.47</v>
      </c>
      <c r="I42" s="130">
        <v>-59.51</v>
      </c>
      <c r="J42" s="128" t="s">
        <v>49</v>
      </c>
      <c r="K42" s="128" t="s">
        <v>430</v>
      </c>
      <c r="L42" s="128" t="s">
        <v>552</v>
      </c>
      <c r="M42" s="129"/>
      <c r="N42" s="128" t="s">
        <v>29</v>
      </c>
      <c r="O42" s="128" t="s">
        <v>535</v>
      </c>
      <c r="P42" s="128" t="s">
        <v>549</v>
      </c>
      <c r="Q42" s="128" t="s">
        <v>542</v>
      </c>
      <c r="R42" s="128" t="s">
        <v>547</v>
      </c>
      <c r="S42" s="129" t="s">
        <v>26</v>
      </c>
      <c r="T42" s="184" t="s">
        <v>536</v>
      </c>
      <c r="U42"/>
      <c r="V42" s="129"/>
    </row>
    <row r="43" spans="1:22" ht="14" customHeight="1">
      <c r="A43" s="127">
        <v>42</v>
      </c>
      <c r="B43" s="128" t="s">
        <v>19</v>
      </c>
      <c r="C43" s="128" t="s">
        <v>434</v>
      </c>
      <c r="D43" s="128" t="s">
        <v>538</v>
      </c>
      <c r="E43" s="128" t="s">
        <v>545</v>
      </c>
      <c r="F43" s="128" t="s">
        <v>532</v>
      </c>
      <c r="G43" s="130">
        <v>2010</v>
      </c>
      <c r="H43" s="130">
        <v>-36.47</v>
      </c>
      <c r="I43" s="130">
        <v>-59.51</v>
      </c>
      <c r="J43" s="128" t="s">
        <v>49</v>
      </c>
      <c r="K43" s="128" t="s">
        <v>430</v>
      </c>
      <c r="L43" s="128" t="s">
        <v>553</v>
      </c>
      <c r="M43" s="129"/>
      <c r="N43" s="128" t="s">
        <v>29</v>
      </c>
      <c r="O43" s="128" t="s">
        <v>535</v>
      </c>
      <c r="P43" s="128" t="s">
        <v>549</v>
      </c>
      <c r="Q43" s="128" t="s">
        <v>542</v>
      </c>
      <c r="R43" s="128" t="s">
        <v>547</v>
      </c>
      <c r="S43" s="129" t="s">
        <v>26</v>
      </c>
      <c r="T43" s="184" t="s">
        <v>536</v>
      </c>
      <c r="U43"/>
      <c r="V43" s="128" t="s">
        <v>554</v>
      </c>
    </row>
    <row r="44" spans="1:22" ht="14" customHeight="1">
      <c r="A44" s="127">
        <v>43</v>
      </c>
      <c r="B44" s="128" t="s">
        <v>19</v>
      </c>
      <c r="C44" s="128" t="s">
        <v>434</v>
      </c>
      <c r="D44" s="128" t="s">
        <v>538</v>
      </c>
      <c r="E44" s="128" t="s">
        <v>555</v>
      </c>
      <c r="F44" s="128" t="s">
        <v>532</v>
      </c>
      <c r="G44" s="130">
        <v>2010</v>
      </c>
      <c r="H44" s="130">
        <v>-36.89</v>
      </c>
      <c r="I44" s="130">
        <v>-60.32</v>
      </c>
      <c r="J44" s="128" t="s">
        <v>49</v>
      </c>
      <c r="K44" s="128" t="s">
        <v>430</v>
      </c>
      <c r="L44" s="128" t="s">
        <v>556</v>
      </c>
      <c r="M44" s="128"/>
      <c r="N44" s="128" t="s">
        <v>29</v>
      </c>
      <c r="O44" s="128" t="s">
        <v>535</v>
      </c>
      <c r="P44" s="128" t="s">
        <v>549</v>
      </c>
      <c r="Q44" s="128" t="s">
        <v>542</v>
      </c>
      <c r="R44" s="128" t="s">
        <v>547</v>
      </c>
      <c r="S44" s="129" t="s">
        <v>26</v>
      </c>
      <c r="T44" s="184" t="s">
        <v>536</v>
      </c>
      <c r="U44"/>
      <c r="V44" s="128" t="s">
        <v>557</v>
      </c>
    </row>
    <row r="45" spans="1:22" ht="14" customHeight="1">
      <c r="A45" s="127">
        <v>44</v>
      </c>
      <c r="B45" s="128" t="s">
        <v>19</v>
      </c>
      <c r="C45" s="128" t="s">
        <v>434</v>
      </c>
      <c r="D45" s="128" t="s">
        <v>544</v>
      </c>
      <c r="E45" s="128" t="s">
        <v>545</v>
      </c>
      <c r="F45" s="128" t="s">
        <v>532</v>
      </c>
      <c r="G45" s="130">
        <v>2011</v>
      </c>
      <c r="H45" s="130">
        <v>-36.47</v>
      </c>
      <c r="I45" s="130">
        <v>-59.51</v>
      </c>
      <c r="J45" s="128" t="s">
        <v>49</v>
      </c>
      <c r="K45" s="128" t="s">
        <v>430</v>
      </c>
      <c r="L45" s="128" t="s">
        <v>558</v>
      </c>
      <c r="M45" s="128"/>
      <c r="N45" s="128" t="s">
        <v>29</v>
      </c>
      <c r="O45" s="128" t="s">
        <v>535</v>
      </c>
      <c r="P45" s="128" t="s">
        <v>549</v>
      </c>
      <c r="Q45" s="128" t="s">
        <v>542</v>
      </c>
      <c r="R45" s="128" t="s">
        <v>547</v>
      </c>
      <c r="S45" s="129" t="s">
        <v>26</v>
      </c>
      <c r="T45" s="184" t="s">
        <v>536</v>
      </c>
      <c r="U45"/>
      <c r="V45" s="128" t="s">
        <v>559</v>
      </c>
    </row>
    <row r="46" spans="1:22" ht="14" customHeight="1">
      <c r="A46" s="127">
        <v>45</v>
      </c>
      <c r="B46" s="128" t="s">
        <v>19</v>
      </c>
      <c r="C46" s="128" t="s">
        <v>434</v>
      </c>
      <c r="D46" s="128" t="s">
        <v>544</v>
      </c>
      <c r="E46" s="128" t="s">
        <v>545</v>
      </c>
      <c r="F46" s="128" t="s">
        <v>532</v>
      </c>
      <c r="G46" s="130">
        <v>2011</v>
      </c>
      <c r="H46" s="130">
        <v>-36.47</v>
      </c>
      <c r="I46" s="130">
        <v>-59.51</v>
      </c>
      <c r="J46" s="128" t="s">
        <v>49</v>
      </c>
      <c r="K46" s="128" t="s">
        <v>430</v>
      </c>
      <c r="L46" s="128" t="s">
        <v>560</v>
      </c>
      <c r="M46" s="128"/>
      <c r="N46" s="128" t="s">
        <v>29</v>
      </c>
      <c r="O46" s="128" t="s">
        <v>535</v>
      </c>
      <c r="P46" s="128" t="s">
        <v>29</v>
      </c>
      <c r="Q46" s="128" t="s">
        <v>542</v>
      </c>
      <c r="R46" s="128" t="s">
        <v>547</v>
      </c>
      <c r="S46" s="129" t="s">
        <v>26</v>
      </c>
      <c r="T46" s="184" t="s">
        <v>536</v>
      </c>
      <c r="U46"/>
      <c r="V46" s="128" t="s">
        <v>559</v>
      </c>
    </row>
    <row r="47" spans="1:22" ht="14" customHeight="1">
      <c r="A47" s="127">
        <v>46</v>
      </c>
      <c r="B47" s="128" t="s">
        <v>19</v>
      </c>
      <c r="C47" s="128" t="s">
        <v>434</v>
      </c>
      <c r="D47" s="128" t="s">
        <v>538</v>
      </c>
      <c r="E47" s="128" t="s">
        <v>561</v>
      </c>
      <c r="F47" s="128" t="s">
        <v>532</v>
      </c>
      <c r="G47" s="130">
        <v>2011</v>
      </c>
      <c r="H47" s="130">
        <v>-37.25</v>
      </c>
      <c r="I47" s="130">
        <v>-61.26</v>
      </c>
      <c r="J47" s="128" t="s">
        <v>49</v>
      </c>
      <c r="K47" s="128" t="s">
        <v>479</v>
      </c>
      <c r="L47" s="128" t="s">
        <v>562</v>
      </c>
      <c r="M47" s="128"/>
      <c r="N47" s="128" t="s">
        <v>29</v>
      </c>
      <c r="O47" s="128" t="s">
        <v>535</v>
      </c>
      <c r="P47" s="128" t="s">
        <v>563</v>
      </c>
      <c r="Q47" s="128" t="s">
        <v>542</v>
      </c>
      <c r="R47" s="128" t="s">
        <v>547</v>
      </c>
      <c r="S47" s="129" t="s">
        <v>26</v>
      </c>
      <c r="T47" s="184" t="s">
        <v>536</v>
      </c>
      <c r="U47"/>
      <c r="V47" s="128" t="s">
        <v>564</v>
      </c>
    </row>
    <row r="48" spans="1:22" ht="14" customHeight="1">
      <c r="A48" s="127">
        <v>47</v>
      </c>
      <c r="B48" s="128" t="s">
        <v>19</v>
      </c>
      <c r="C48" s="128" t="s">
        <v>434</v>
      </c>
      <c r="D48" s="128" t="s">
        <v>538</v>
      </c>
      <c r="E48" s="128" t="s">
        <v>565</v>
      </c>
      <c r="F48" s="128" t="s">
        <v>532</v>
      </c>
      <c r="G48" s="130">
        <v>2011</v>
      </c>
      <c r="H48" s="130">
        <v>-37.32</v>
      </c>
      <c r="I48" s="130">
        <v>-59.13</v>
      </c>
      <c r="J48" s="128" t="s">
        <v>49</v>
      </c>
      <c r="K48" s="128" t="s">
        <v>430</v>
      </c>
      <c r="L48" s="128" t="s">
        <v>566</v>
      </c>
      <c r="M48" s="128"/>
      <c r="N48" s="128" t="s">
        <v>29</v>
      </c>
      <c r="O48" s="128" t="s">
        <v>535</v>
      </c>
      <c r="P48" s="128" t="s">
        <v>29</v>
      </c>
      <c r="Q48" s="128" t="s">
        <v>542</v>
      </c>
      <c r="R48" s="128" t="s">
        <v>547</v>
      </c>
      <c r="S48" s="129" t="s">
        <v>26</v>
      </c>
      <c r="T48" s="184" t="s">
        <v>536</v>
      </c>
      <c r="U48"/>
      <c r="V48" s="129"/>
    </row>
    <row r="49" spans="1:22" ht="14" customHeight="1">
      <c r="A49" s="127">
        <v>48</v>
      </c>
      <c r="B49" s="128" t="s">
        <v>19</v>
      </c>
      <c r="C49" s="128" t="s">
        <v>434</v>
      </c>
      <c r="D49" s="128" t="s">
        <v>538</v>
      </c>
      <c r="E49" s="128" t="s">
        <v>545</v>
      </c>
      <c r="F49" s="128" t="s">
        <v>532</v>
      </c>
      <c r="G49" s="130">
        <v>2011</v>
      </c>
      <c r="H49" s="130">
        <v>-36.47</v>
      </c>
      <c r="I49" s="130">
        <v>-59.51</v>
      </c>
      <c r="J49" s="128" t="s">
        <v>49</v>
      </c>
      <c r="K49" s="128" t="s">
        <v>430</v>
      </c>
      <c r="L49" s="128" t="s">
        <v>567</v>
      </c>
      <c r="M49" s="128"/>
      <c r="N49" s="128" t="s">
        <v>29</v>
      </c>
      <c r="O49" s="128" t="s">
        <v>535</v>
      </c>
      <c r="P49" s="128" t="s">
        <v>39</v>
      </c>
      <c r="Q49" s="128" t="s">
        <v>542</v>
      </c>
      <c r="R49" s="128" t="s">
        <v>547</v>
      </c>
      <c r="S49" s="129" t="s">
        <v>26</v>
      </c>
      <c r="T49" s="184" t="s">
        <v>536</v>
      </c>
      <c r="U49"/>
      <c r="V49" s="129"/>
    </row>
    <row r="50" spans="1:22" ht="14" customHeight="1">
      <c r="A50" s="127">
        <v>49</v>
      </c>
      <c r="B50" s="128" t="s">
        <v>19</v>
      </c>
      <c r="C50" s="128" t="s">
        <v>434</v>
      </c>
      <c r="D50" s="128" t="s">
        <v>538</v>
      </c>
      <c r="E50" s="128" t="s">
        <v>545</v>
      </c>
      <c r="F50" s="128" t="s">
        <v>532</v>
      </c>
      <c r="G50" s="130">
        <v>2011</v>
      </c>
      <c r="H50" s="130">
        <v>-36.47</v>
      </c>
      <c r="I50" s="130">
        <v>-59.51</v>
      </c>
      <c r="J50" s="128" t="s">
        <v>49</v>
      </c>
      <c r="K50" s="128" t="s">
        <v>430</v>
      </c>
      <c r="L50" s="128" t="s">
        <v>568</v>
      </c>
      <c r="M50" s="128"/>
      <c r="N50" s="128" t="s">
        <v>29</v>
      </c>
      <c r="O50" s="128" t="s">
        <v>535</v>
      </c>
      <c r="P50" s="128" t="s">
        <v>549</v>
      </c>
      <c r="Q50" s="128" t="s">
        <v>542</v>
      </c>
      <c r="R50" s="128" t="s">
        <v>547</v>
      </c>
      <c r="S50" s="129" t="s">
        <v>26</v>
      </c>
      <c r="T50" s="184" t="s">
        <v>536</v>
      </c>
      <c r="U50"/>
      <c r="V50" s="129"/>
    </row>
    <row r="51" spans="1:22" ht="14" customHeight="1">
      <c r="A51" s="127">
        <v>50</v>
      </c>
      <c r="B51" s="128" t="s">
        <v>19</v>
      </c>
      <c r="C51" s="128" t="s">
        <v>434</v>
      </c>
      <c r="D51" s="128" t="s">
        <v>544</v>
      </c>
      <c r="E51" s="128" t="s">
        <v>545</v>
      </c>
      <c r="F51" s="128" t="s">
        <v>532</v>
      </c>
      <c r="G51" s="130">
        <v>2011</v>
      </c>
      <c r="H51" s="130">
        <v>-36.47</v>
      </c>
      <c r="I51" s="130">
        <v>-59.51</v>
      </c>
      <c r="J51" s="128" t="s">
        <v>49</v>
      </c>
      <c r="K51" s="128" t="s">
        <v>430</v>
      </c>
      <c r="L51" s="128" t="s">
        <v>569</v>
      </c>
      <c r="M51" s="128"/>
      <c r="N51" s="128" t="s">
        <v>29</v>
      </c>
      <c r="O51" s="128" t="s">
        <v>535</v>
      </c>
      <c r="P51" s="128" t="s">
        <v>549</v>
      </c>
      <c r="Q51" s="128" t="s">
        <v>542</v>
      </c>
      <c r="R51" s="128" t="s">
        <v>547</v>
      </c>
      <c r="S51" s="129" t="s">
        <v>26</v>
      </c>
      <c r="T51" s="184" t="s">
        <v>536</v>
      </c>
      <c r="U51"/>
      <c r="V51" s="129"/>
    </row>
    <row r="52" spans="1:22" ht="14" customHeight="1">
      <c r="A52" s="127">
        <v>51</v>
      </c>
      <c r="B52" s="128" t="s">
        <v>19</v>
      </c>
      <c r="C52" s="128" t="s">
        <v>434</v>
      </c>
      <c r="D52" s="128" t="s">
        <v>538</v>
      </c>
      <c r="E52" s="128" t="s">
        <v>545</v>
      </c>
      <c r="F52" s="128" t="s">
        <v>532</v>
      </c>
      <c r="G52" s="130">
        <v>2011</v>
      </c>
      <c r="H52" s="130">
        <v>-36.47</v>
      </c>
      <c r="I52" s="130">
        <v>-59.51</v>
      </c>
      <c r="J52" s="128" t="s">
        <v>49</v>
      </c>
      <c r="K52" s="128" t="s">
        <v>479</v>
      </c>
      <c r="L52" s="128" t="s">
        <v>570</v>
      </c>
      <c r="M52" s="128"/>
      <c r="N52" s="128" t="s">
        <v>29</v>
      </c>
      <c r="O52" s="128" t="s">
        <v>535</v>
      </c>
      <c r="P52" s="128" t="s">
        <v>549</v>
      </c>
      <c r="Q52" s="128" t="s">
        <v>542</v>
      </c>
      <c r="R52" s="128" t="s">
        <v>547</v>
      </c>
      <c r="S52" s="129" t="s">
        <v>26</v>
      </c>
      <c r="T52" s="184" t="s">
        <v>536</v>
      </c>
      <c r="U52"/>
      <c r="V52" s="128" t="s">
        <v>571</v>
      </c>
    </row>
    <row r="53" spans="1:22" ht="14" customHeight="1">
      <c r="A53" s="127">
        <v>52</v>
      </c>
      <c r="B53" s="128" t="s">
        <v>19</v>
      </c>
      <c r="C53" s="128" t="s">
        <v>434</v>
      </c>
      <c r="D53" s="128" t="s">
        <v>538</v>
      </c>
      <c r="E53" s="128" t="s">
        <v>545</v>
      </c>
      <c r="F53" s="128" t="s">
        <v>532</v>
      </c>
      <c r="G53" s="130">
        <v>2011</v>
      </c>
      <c r="H53" s="130">
        <v>-36.47</v>
      </c>
      <c r="I53" s="130">
        <v>-59.51</v>
      </c>
      <c r="J53" s="128" t="s">
        <v>49</v>
      </c>
      <c r="K53" s="128" t="s">
        <v>430</v>
      </c>
      <c r="L53" s="128" t="s">
        <v>572</v>
      </c>
      <c r="M53" s="128"/>
      <c r="N53" s="128" t="s">
        <v>29</v>
      </c>
      <c r="O53" s="128" t="s">
        <v>535</v>
      </c>
      <c r="P53" s="128" t="s">
        <v>549</v>
      </c>
      <c r="Q53" s="128" t="s">
        <v>542</v>
      </c>
      <c r="R53" s="128" t="s">
        <v>547</v>
      </c>
      <c r="S53" s="129" t="s">
        <v>26</v>
      </c>
      <c r="T53" s="184" t="s">
        <v>536</v>
      </c>
      <c r="U53"/>
      <c r="V53" s="129"/>
    </row>
    <row r="54" spans="1:22" ht="14" customHeight="1">
      <c r="A54" s="127">
        <v>53</v>
      </c>
      <c r="B54" s="128" t="s">
        <v>19</v>
      </c>
      <c r="C54" s="128" t="s">
        <v>434</v>
      </c>
      <c r="D54" s="128" t="s">
        <v>538</v>
      </c>
      <c r="E54" s="128" t="s">
        <v>545</v>
      </c>
      <c r="F54" s="128" t="s">
        <v>532</v>
      </c>
      <c r="G54" s="130">
        <v>2011</v>
      </c>
      <c r="H54" s="130">
        <v>-36.47</v>
      </c>
      <c r="I54" s="130">
        <v>-59.51</v>
      </c>
      <c r="J54" s="128" t="s">
        <v>49</v>
      </c>
      <c r="K54" s="128" t="s">
        <v>430</v>
      </c>
      <c r="L54" s="128" t="s">
        <v>573</v>
      </c>
      <c r="M54" s="128"/>
      <c r="N54" s="128" t="s">
        <v>29</v>
      </c>
      <c r="O54" s="128" t="s">
        <v>535</v>
      </c>
      <c r="P54" s="128" t="s">
        <v>29</v>
      </c>
      <c r="Q54" s="128" t="s">
        <v>542</v>
      </c>
      <c r="R54" s="128" t="s">
        <v>547</v>
      </c>
      <c r="S54" s="129" t="s">
        <v>26</v>
      </c>
      <c r="T54" s="184" t="s">
        <v>536</v>
      </c>
      <c r="U54"/>
      <c r="V54" s="129"/>
    </row>
    <row r="55" spans="1:22" ht="14" customHeight="1">
      <c r="A55" s="127">
        <v>54</v>
      </c>
      <c r="B55" s="128" t="s">
        <v>19</v>
      </c>
      <c r="C55" s="128" t="s">
        <v>434</v>
      </c>
      <c r="D55" s="128" t="s">
        <v>538</v>
      </c>
      <c r="E55" s="128" t="s">
        <v>565</v>
      </c>
      <c r="F55" s="128" t="s">
        <v>532</v>
      </c>
      <c r="G55" s="130">
        <v>2011</v>
      </c>
      <c r="H55" s="130">
        <v>-37.32</v>
      </c>
      <c r="I55" s="130">
        <v>-59.13</v>
      </c>
      <c r="J55" s="128" t="s">
        <v>49</v>
      </c>
      <c r="K55" s="128" t="s">
        <v>430</v>
      </c>
      <c r="L55" s="128" t="s">
        <v>574</v>
      </c>
      <c r="M55" s="128"/>
      <c r="N55" s="128" t="s">
        <v>29</v>
      </c>
      <c r="O55" s="128" t="s">
        <v>535</v>
      </c>
      <c r="P55" s="128" t="s">
        <v>549</v>
      </c>
      <c r="Q55" s="128" t="s">
        <v>542</v>
      </c>
      <c r="R55" s="128" t="s">
        <v>547</v>
      </c>
      <c r="S55" s="129" t="s">
        <v>26</v>
      </c>
      <c r="T55" s="184" t="s">
        <v>536</v>
      </c>
      <c r="U55"/>
      <c r="V55" s="129"/>
    </row>
    <row r="56" spans="1:22" ht="14" customHeight="1">
      <c r="A56" s="127">
        <v>55</v>
      </c>
      <c r="B56" s="128" t="s">
        <v>19</v>
      </c>
      <c r="C56" s="128" t="s">
        <v>434</v>
      </c>
      <c r="D56" s="128" t="s">
        <v>538</v>
      </c>
      <c r="E56" s="128" t="s">
        <v>565</v>
      </c>
      <c r="F56" s="128" t="s">
        <v>532</v>
      </c>
      <c r="G56" s="130">
        <v>2011</v>
      </c>
      <c r="H56" s="130">
        <v>-37.32</v>
      </c>
      <c r="I56" s="130">
        <v>-59.13</v>
      </c>
      <c r="J56" s="128" t="s">
        <v>49</v>
      </c>
      <c r="K56" s="128" t="s">
        <v>479</v>
      </c>
      <c r="L56" s="128" t="s">
        <v>575</v>
      </c>
      <c r="M56" s="128"/>
      <c r="N56" s="128" t="s">
        <v>29</v>
      </c>
      <c r="O56" s="128" t="s">
        <v>535</v>
      </c>
      <c r="P56" s="128" t="s">
        <v>563</v>
      </c>
      <c r="Q56" s="128" t="s">
        <v>542</v>
      </c>
      <c r="R56" s="128" t="s">
        <v>547</v>
      </c>
      <c r="S56" s="129" t="s">
        <v>26</v>
      </c>
      <c r="T56" s="184" t="s">
        <v>536</v>
      </c>
      <c r="U56"/>
      <c r="V56" s="128" t="s">
        <v>576</v>
      </c>
    </row>
    <row r="57" spans="1:22" ht="14" customHeight="1">
      <c r="A57" s="127">
        <v>56</v>
      </c>
      <c r="B57" s="128" t="s">
        <v>19</v>
      </c>
      <c r="C57" s="128" t="s">
        <v>434</v>
      </c>
      <c r="D57" s="128" t="s">
        <v>538</v>
      </c>
      <c r="E57" s="128" t="s">
        <v>555</v>
      </c>
      <c r="F57" s="128" t="s">
        <v>532</v>
      </c>
      <c r="G57" s="130">
        <v>2011</v>
      </c>
      <c r="H57" s="130">
        <v>-36.89</v>
      </c>
      <c r="I57" s="130">
        <v>-60.32</v>
      </c>
      <c r="J57" s="128" t="s">
        <v>49</v>
      </c>
      <c r="K57" s="128" t="s">
        <v>430</v>
      </c>
      <c r="L57" s="128" t="s">
        <v>577</v>
      </c>
      <c r="M57" s="128"/>
      <c r="N57" s="128" t="s">
        <v>29</v>
      </c>
      <c r="O57" s="128" t="s">
        <v>535</v>
      </c>
      <c r="P57" s="128" t="s">
        <v>549</v>
      </c>
      <c r="Q57" s="128" t="s">
        <v>542</v>
      </c>
      <c r="R57" s="128" t="s">
        <v>547</v>
      </c>
      <c r="S57" s="129" t="s">
        <v>26</v>
      </c>
      <c r="T57" s="184" t="s">
        <v>536</v>
      </c>
      <c r="U57"/>
      <c r="V57" s="128" t="s">
        <v>578</v>
      </c>
    </row>
    <row r="58" spans="1:22" ht="14" customHeight="1">
      <c r="A58" s="127">
        <v>57</v>
      </c>
      <c r="B58" s="128" t="s">
        <v>19</v>
      </c>
      <c r="C58" s="128" t="s">
        <v>434</v>
      </c>
      <c r="D58" s="128" t="s">
        <v>538</v>
      </c>
      <c r="E58" s="128" t="s">
        <v>555</v>
      </c>
      <c r="F58" s="128" t="s">
        <v>532</v>
      </c>
      <c r="G58" s="130">
        <v>2011</v>
      </c>
      <c r="H58" s="130">
        <v>-36.89</v>
      </c>
      <c r="I58" s="130">
        <v>-60.32</v>
      </c>
      <c r="J58" s="128" t="s">
        <v>49</v>
      </c>
      <c r="K58" s="128" t="s">
        <v>430</v>
      </c>
      <c r="L58" s="128" t="s">
        <v>579</v>
      </c>
      <c r="M58" s="128"/>
      <c r="N58" s="128" t="s">
        <v>29</v>
      </c>
      <c r="O58" s="128" t="s">
        <v>535</v>
      </c>
      <c r="P58" s="128" t="s">
        <v>549</v>
      </c>
      <c r="Q58" s="128" t="s">
        <v>542</v>
      </c>
      <c r="R58" s="128" t="s">
        <v>547</v>
      </c>
      <c r="S58" s="129" t="s">
        <v>26</v>
      </c>
      <c r="T58" s="184" t="s">
        <v>536</v>
      </c>
      <c r="U58"/>
      <c r="V58" s="129"/>
    </row>
    <row r="59" spans="1:22" ht="14" customHeight="1">
      <c r="A59" s="127">
        <v>58</v>
      </c>
      <c r="B59" s="128" t="s">
        <v>19</v>
      </c>
      <c r="C59" s="128" t="s">
        <v>434</v>
      </c>
      <c r="D59" s="128" t="s">
        <v>538</v>
      </c>
      <c r="E59" s="128" t="s">
        <v>555</v>
      </c>
      <c r="F59" s="128" t="s">
        <v>532</v>
      </c>
      <c r="G59" s="130">
        <v>2011</v>
      </c>
      <c r="H59" s="130">
        <v>-36.89</v>
      </c>
      <c r="I59" s="130">
        <v>-60.32</v>
      </c>
      <c r="J59" s="128" t="s">
        <v>49</v>
      </c>
      <c r="K59" s="128" t="s">
        <v>430</v>
      </c>
      <c r="L59" s="128" t="s">
        <v>580</v>
      </c>
      <c r="M59" s="128"/>
      <c r="N59" s="128" t="s">
        <v>29</v>
      </c>
      <c r="O59" s="128" t="s">
        <v>535</v>
      </c>
      <c r="P59" s="128" t="s">
        <v>29</v>
      </c>
      <c r="Q59" s="128" t="s">
        <v>542</v>
      </c>
      <c r="R59" s="128" t="s">
        <v>547</v>
      </c>
      <c r="S59" s="129" t="s">
        <v>26</v>
      </c>
      <c r="T59" s="184" t="s">
        <v>536</v>
      </c>
      <c r="U59"/>
      <c r="V59" s="129"/>
    </row>
    <row r="60" spans="1:22" ht="14" customHeight="1">
      <c r="A60" s="127">
        <v>59</v>
      </c>
      <c r="B60" s="128" t="s">
        <v>19</v>
      </c>
      <c r="C60" s="128" t="s">
        <v>434</v>
      </c>
      <c r="D60" s="128" t="s">
        <v>538</v>
      </c>
      <c r="E60" s="128" t="s">
        <v>545</v>
      </c>
      <c r="F60" s="128" t="s">
        <v>532</v>
      </c>
      <c r="G60" s="130">
        <v>2011</v>
      </c>
      <c r="H60" s="130">
        <v>-36.47</v>
      </c>
      <c r="I60" s="130">
        <v>-59.51</v>
      </c>
      <c r="J60" s="128" t="s">
        <v>49</v>
      </c>
      <c r="K60" s="128" t="s">
        <v>430</v>
      </c>
      <c r="L60" s="128" t="s">
        <v>581</v>
      </c>
      <c r="M60" s="128"/>
      <c r="N60" s="128" t="s">
        <v>29</v>
      </c>
      <c r="O60" s="128" t="s">
        <v>535</v>
      </c>
      <c r="P60" s="128" t="s">
        <v>29</v>
      </c>
      <c r="Q60" s="128" t="s">
        <v>542</v>
      </c>
      <c r="R60" s="128" t="s">
        <v>547</v>
      </c>
      <c r="S60" s="129" t="s">
        <v>26</v>
      </c>
      <c r="T60" s="184" t="s">
        <v>536</v>
      </c>
      <c r="U60"/>
      <c r="V60" s="128" t="s">
        <v>582</v>
      </c>
    </row>
    <row r="61" spans="1:22" ht="14" customHeight="1">
      <c r="A61" s="127">
        <v>60</v>
      </c>
      <c r="B61" s="128" t="s">
        <v>19</v>
      </c>
      <c r="C61" s="128" t="s">
        <v>434</v>
      </c>
      <c r="D61" s="128" t="s">
        <v>538</v>
      </c>
      <c r="E61" s="128" t="s">
        <v>545</v>
      </c>
      <c r="F61" s="128" t="s">
        <v>532</v>
      </c>
      <c r="G61" s="130">
        <v>2011</v>
      </c>
      <c r="H61" s="130">
        <v>-36.47</v>
      </c>
      <c r="I61" s="130">
        <v>-59.51</v>
      </c>
      <c r="J61" s="128" t="s">
        <v>49</v>
      </c>
      <c r="K61" s="128" t="s">
        <v>430</v>
      </c>
      <c r="L61" s="128" t="s">
        <v>583</v>
      </c>
      <c r="M61" s="128"/>
      <c r="N61" s="128" t="s">
        <v>29</v>
      </c>
      <c r="O61" s="128" t="s">
        <v>535</v>
      </c>
      <c r="P61" s="128" t="s">
        <v>549</v>
      </c>
      <c r="Q61" s="128" t="s">
        <v>542</v>
      </c>
      <c r="R61" s="128" t="s">
        <v>547</v>
      </c>
      <c r="S61" s="129" t="s">
        <v>26</v>
      </c>
      <c r="T61" s="184" t="s">
        <v>536</v>
      </c>
      <c r="U61"/>
      <c r="V61" s="128" t="s">
        <v>582</v>
      </c>
    </row>
    <row r="62" spans="1:22" ht="14" customHeight="1">
      <c r="A62" s="127">
        <v>61</v>
      </c>
      <c r="B62" s="128" t="s">
        <v>19</v>
      </c>
      <c r="C62" s="128" t="s">
        <v>434</v>
      </c>
      <c r="D62" s="128" t="s">
        <v>538</v>
      </c>
      <c r="E62" s="128" t="s">
        <v>545</v>
      </c>
      <c r="F62" s="128" t="s">
        <v>532</v>
      </c>
      <c r="G62" s="130">
        <v>2011</v>
      </c>
      <c r="H62" s="130">
        <v>-36.47</v>
      </c>
      <c r="I62" s="130">
        <v>-59.51</v>
      </c>
      <c r="J62" s="128" t="s">
        <v>49</v>
      </c>
      <c r="K62" s="128" t="s">
        <v>430</v>
      </c>
      <c r="L62" s="128" t="s">
        <v>584</v>
      </c>
      <c r="M62" s="128"/>
      <c r="N62" s="128" t="s">
        <v>29</v>
      </c>
      <c r="O62" s="128" t="s">
        <v>535</v>
      </c>
      <c r="P62" s="128" t="s">
        <v>549</v>
      </c>
      <c r="Q62" s="128" t="s">
        <v>542</v>
      </c>
      <c r="R62" s="128" t="s">
        <v>547</v>
      </c>
      <c r="S62" s="129" t="s">
        <v>26</v>
      </c>
      <c r="T62" s="184" t="s">
        <v>536</v>
      </c>
      <c r="U62"/>
      <c r="V62" s="129"/>
    </row>
    <row r="63" spans="1:22" ht="14" customHeight="1">
      <c r="A63" s="127">
        <v>62</v>
      </c>
      <c r="B63" s="128" t="s">
        <v>19</v>
      </c>
      <c r="C63" s="128" t="s">
        <v>434</v>
      </c>
      <c r="D63" s="128" t="s">
        <v>538</v>
      </c>
      <c r="E63" s="128" t="s">
        <v>545</v>
      </c>
      <c r="F63" s="128" t="s">
        <v>532</v>
      </c>
      <c r="G63" s="130">
        <v>2011</v>
      </c>
      <c r="H63" s="130">
        <v>-36.47</v>
      </c>
      <c r="I63" s="130">
        <v>-59.51</v>
      </c>
      <c r="J63" s="128" t="s">
        <v>49</v>
      </c>
      <c r="K63" s="128" t="s">
        <v>430</v>
      </c>
      <c r="L63" s="128" t="s">
        <v>585</v>
      </c>
      <c r="M63" s="128"/>
      <c r="N63" s="128" t="s">
        <v>29</v>
      </c>
      <c r="O63" s="128" t="s">
        <v>535</v>
      </c>
      <c r="P63" s="128" t="s">
        <v>29</v>
      </c>
      <c r="Q63" s="128" t="s">
        <v>542</v>
      </c>
      <c r="R63" s="128" t="s">
        <v>547</v>
      </c>
      <c r="S63" s="129" t="s">
        <v>26</v>
      </c>
      <c r="T63" s="184" t="s">
        <v>536</v>
      </c>
      <c r="U63"/>
      <c r="V63" s="129"/>
    </row>
    <row r="64" spans="1:22" ht="14" customHeight="1">
      <c r="A64" s="127">
        <v>63</v>
      </c>
      <c r="B64" s="128" t="s">
        <v>19</v>
      </c>
      <c r="C64" s="128" t="s">
        <v>434</v>
      </c>
      <c r="D64" s="128" t="s">
        <v>538</v>
      </c>
      <c r="E64" s="128" t="s">
        <v>555</v>
      </c>
      <c r="F64" s="128" t="s">
        <v>532</v>
      </c>
      <c r="G64" s="130">
        <v>2011</v>
      </c>
      <c r="H64" s="130">
        <v>-36.89</v>
      </c>
      <c r="I64" s="130">
        <v>-60.32</v>
      </c>
      <c r="J64" s="128" t="s">
        <v>49</v>
      </c>
      <c r="K64" s="128" t="s">
        <v>430</v>
      </c>
      <c r="L64" s="128" t="s">
        <v>586</v>
      </c>
      <c r="M64" s="128"/>
      <c r="N64" s="128" t="s">
        <v>29</v>
      </c>
      <c r="O64" s="128" t="s">
        <v>535</v>
      </c>
      <c r="P64" s="128" t="s">
        <v>549</v>
      </c>
      <c r="Q64" s="128" t="s">
        <v>542</v>
      </c>
      <c r="R64" s="128" t="s">
        <v>547</v>
      </c>
      <c r="S64" s="129" t="s">
        <v>26</v>
      </c>
      <c r="T64" s="184" t="s">
        <v>536</v>
      </c>
      <c r="U64"/>
      <c r="V64" s="128" t="s">
        <v>578</v>
      </c>
    </row>
    <row r="65" spans="1:22" ht="14" customHeight="1">
      <c r="A65" s="127">
        <v>64</v>
      </c>
      <c r="B65" s="128" t="s">
        <v>19</v>
      </c>
      <c r="C65" s="128" t="s">
        <v>434</v>
      </c>
      <c r="D65" s="128" t="s">
        <v>544</v>
      </c>
      <c r="E65" s="128" t="s">
        <v>545</v>
      </c>
      <c r="F65" s="128" t="s">
        <v>532</v>
      </c>
      <c r="G65" s="130">
        <v>2011</v>
      </c>
      <c r="H65" s="130">
        <v>-36.47</v>
      </c>
      <c r="I65" s="130">
        <v>-59.51</v>
      </c>
      <c r="J65" s="128" t="s">
        <v>49</v>
      </c>
      <c r="K65" s="128" t="s">
        <v>430</v>
      </c>
      <c r="L65" s="128" t="s">
        <v>587</v>
      </c>
      <c r="M65" s="128"/>
      <c r="N65" s="128" t="s">
        <v>29</v>
      </c>
      <c r="O65" s="128" t="s">
        <v>535</v>
      </c>
      <c r="P65" s="128" t="s">
        <v>549</v>
      </c>
      <c r="Q65" s="128" t="s">
        <v>542</v>
      </c>
      <c r="R65" s="128" t="s">
        <v>547</v>
      </c>
      <c r="S65" s="129" t="s">
        <v>26</v>
      </c>
      <c r="T65" s="184" t="s">
        <v>536</v>
      </c>
      <c r="U65"/>
      <c r="V65" s="129"/>
    </row>
    <row r="66" spans="1:22" ht="14" customHeight="1">
      <c r="A66" s="127">
        <v>65</v>
      </c>
      <c r="B66" s="128" t="s">
        <v>19</v>
      </c>
      <c r="C66" s="128" t="s">
        <v>434</v>
      </c>
      <c r="D66" s="128" t="s">
        <v>544</v>
      </c>
      <c r="E66" s="128" t="s">
        <v>545</v>
      </c>
      <c r="F66" s="128" t="s">
        <v>532</v>
      </c>
      <c r="G66" s="130">
        <v>2011</v>
      </c>
      <c r="H66" s="130">
        <v>-36.47</v>
      </c>
      <c r="I66" s="130">
        <v>-59.51</v>
      </c>
      <c r="J66" s="128" t="s">
        <v>49</v>
      </c>
      <c r="K66" s="128" t="s">
        <v>430</v>
      </c>
      <c r="L66" s="128" t="s">
        <v>588</v>
      </c>
      <c r="M66" s="128"/>
      <c r="N66" s="128" t="s">
        <v>29</v>
      </c>
      <c r="O66" s="128" t="s">
        <v>535</v>
      </c>
      <c r="P66" s="128" t="s">
        <v>39</v>
      </c>
      <c r="Q66" s="128" t="s">
        <v>542</v>
      </c>
      <c r="R66" s="128" t="s">
        <v>547</v>
      </c>
      <c r="S66" s="129" t="s">
        <v>26</v>
      </c>
      <c r="T66" s="184" t="s">
        <v>536</v>
      </c>
      <c r="U66"/>
      <c r="V66" s="129"/>
    </row>
    <row r="67" spans="1:22" ht="14" customHeight="1">
      <c r="A67" s="127">
        <v>66</v>
      </c>
      <c r="B67" s="128" t="s">
        <v>19</v>
      </c>
      <c r="C67" s="128" t="s">
        <v>434</v>
      </c>
      <c r="D67" s="128" t="s">
        <v>544</v>
      </c>
      <c r="E67" s="128" t="s">
        <v>545</v>
      </c>
      <c r="F67" s="128" t="s">
        <v>532</v>
      </c>
      <c r="G67" s="130">
        <v>2011</v>
      </c>
      <c r="H67" s="130">
        <v>-36.47</v>
      </c>
      <c r="I67" s="130">
        <v>-59.51</v>
      </c>
      <c r="J67" s="128" t="s">
        <v>49</v>
      </c>
      <c r="K67" s="128" t="s">
        <v>430</v>
      </c>
      <c r="L67" s="128" t="s">
        <v>589</v>
      </c>
      <c r="M67" s="128"/>
      <c r="N67" s="128" t="s">
        <v>29</v>
      </c>
      <c r="O67" s="128" t="s">
        <v>535</v>
      </c>
      <c r="P67" s="128" t="s">
        <v>39</v>
      </c>
      <c r="Q67" s="128" t="s">
        <v>542</v>
      </c>
      <c r="R67" s="128" t="s">
        <v>547</v>
      </c>
      <c r="S67" s="129" t="s">
        <v>26</v>
      </c>
      <c r="T67" s="184" t="s">
        <v>536</v>
      </c>
      <c r="U67"/>
      <c r="V67" s="129"/>
    </row>
    <row r="68" spans="1:22" ht="14" customHeight="1">
      <c r="A68" s="127">
        <v>67</v>
      </c>
      <c r="B68" s="128" t="s">
        <v>19</v>
      </c>
      <c r="C68" s="128" t="s">
        <v>434</v>
      </c>
      <c r="D68" s="128" t="s">
        <v>544</v>
      </c>
      <c r="E68" s="128" t="s">
        <v>545</v>
      </c>
      <c r="F68" s="128" t="s">
        <v>532</v>
      </c>
      <c r="G68" s="130">
        <v>2011</v>
      </c>
      <c r="H68" s="130">
        <v>-36.47</v>
      </c>
      <c r="I68" s="130">
        <v>-59.51</v>
      </c>
      <c r="J68" s="128" t="s">
        <v>49</v>
      </c>
      <c r="K68" s="128" t="s">
        <v>430</v>
      </c>
      <c r="L68" s="128" t="s">
        <v>590</v>
      </c>
      <c r="M68" s="128"/>
      <c r="N68" s="128" t="s">
        <v>29</v>
      </c>
      <c r="O68" s="128" t="s">
        <v>535</v>
      </c>
      <c r="P68" s="128" t="s">
        <v>549</v>
      </c>
      <c r="Q68" s="128" t="s">
        <v>542</v>
      </c>
      <c r="R68" s="128" t="s">
        <v>547</v>
      </c>
      <c r="S68" s="129" t="s">
        <v>26</v>
      </c>
      <c r="T68" s="184" t="s">
        <v>536</v>
      </c>
      <c r="U68"/>
      <c r="V68" s="129"/>
    </row>
    <row r="69" spans="1:22" ht="14" customHeight="1">
      <c r="A69" s="127">
        <v>68</v>
      </c>
      <c r="B69" s="128" t="s">
        <v>19</v>
      </c>
      <c r="C69" s="128" t="s">
        <v>434</v>
      </c>
      <c r="D69" s="128" t="s">
        <v>538</v>
      </c>
      <c r="E69" s="128" t="s">
        <v>565</v>
      </c>
      <c r="F69" s="128" t="s">
        <v>532</v>
      </c>
      <c r="G69" s="130">
        <v>2011</v>
      </c>
      <c r="H69" s="130">
        <v>-37.32</v>
      </c>
      <c r="I69" s="130">
        <v>-59.13</v>
      </c>
      <c r="J69" s="128" t="s">
        <v>49</v>
      </c>
      <c r="K69" s="128" t="s">
        <v>430</v>
      </c>
      <c r="L69" s="128" t="s">
        <v>591</v>
      </c>
      <c r="M69" s="128"/>
      <c r="N69" s="128" t="s">
        <v>29</v>
      </c>
      <c r="O69" s="128" t="s">
        <v>535</v>
      </c>
      <c r="P69" s="128" t="s">
        <v>549</v>
      </c>
      <c r="Q69" s="128" t="s">
        <v>542</v>
      </c>
      <c r="R69" s="128" t="s">
        <v>547</v>
      </c>
      <c r="S69" s="129" t="s">
        <v>26</v>
      </c>
      <c r="T69" s="184" t="s">
        <v>536</v>
      </c>
      <c r="U69"/>
      <c r="V69" s="129"/>
    </row>
    <row r="70" spans="1:22" ht="14" customHeight="1">
      <c r="A70" s="127">
        <v>69</v>
      </c>
      <c r="B70" s="128" t="s">
        <v>19</v>
      </c>
      <c r="C70" s="128" t="s">
        <v>434</v>
      </c>
      <c r="D70" s="128" t="s">
        <v>538</v>
      </c>
      <c r="E70" s="128" t="s">
        <v>565</v>
      </c>
      <c r="F70" s="128" t="s">
        <v>532</v>
      </c>
      <c r="G70" s="130">
        <v>2011</v>
      </c>
      <c r="H70" s="130">
        <v>-37.32</v>
      </c>
      <c r="I70" s="130">
        <v>-59.13</v>
      </c>
      <c r="J70" s="128" t="s">
        <v>49</v>
      </c>
      <c r="K70" s="128" t="s">
        <v>430</v>
      </c>
      <c r="L70" s="128" t="s">
        <v>592</v>
      </c>
      <c r="M70" s="128"/>
      <c r="N70" s="128" t="s">
        <v>29</v>
      </c>
      <c r="O70" s="128" t="s">
        <v>535</v>
      </c>
      <c r="P70" s="128" t="s">
        <v>549</v>
      </c>
      <c r="Q70" s="128" t="s">
        <v>542</v>
      </c>
      <c r="R70" s="128" t="s">
        <v>547</v>
      </c>
      <c r="S70" s="129" t="s">
        <v>26</v>
      </c>
      <c r="T70" s="184" t="s">
        <v>536</v>
      </c>
      <c r="U70"/>
      <c r="V70" s="129"/>
    </row>
    <row r="71" spans="1:22" ht="14" customHeight="1">
      <c r="A71" s="127">
        <v>70</v>
      </c>
      <c r="B71" s="128" t="s">
        <v>19</v>
      </c>
      <c r="C71" s="128" t="s">
        <v>434</v>
      </c>
      <c r="D71" s="128" t="s">
        <v>538</v>
      </c>
      <c r="E71" s="128" t="s">
        <v>565</v>
      </c>
      <c r="F71" s="128" t="s">
        <v>532</v>
      </c>
      <c r="G71" s="130">
        <v>2011</v>
      </c>
      <c r="H71" s="130">
        <v>-37.32</v>
      </c>
      <c r="I71" s="130">
        <v>-59.13</v>
      </c>
      <c r="J71" s="128" t="s">
        <v>49</v>
      </c>
      <c r="K71" s="128" t="s">
        <v>430</v>
      </c>
      <c r="L71" s="128" t="s">
        <v>593</v>
      </c>
      <c r="M71" s="128"/>
      <c r="N71" s="128" t="s">
        <v>29</v>
      </c>
      <c r="O71" s="128" t="s">
        <v>535</v>
      </c>
      <c r="P71" s="128" t="s">
        <v>549</v>
      </c>
      <c r="Q71" s="128" t="s">
        <v>542</v>
      </c>
      <c r="R71" s="128" t="s">
        <v>547</v>
      </c>
      <c r="S71" s="129" t="s">
        <v>26</v>
      </c>
      <c r="T71" s="184" t="s">
        <v>536</v>
      </c>
      <c r="U71"/>
      <c r="V71" s="129"/>
    </row>
    <row r="72" spans="1:22" ht="14" customHeight="1">
      <c r="A72" s="127">
        <v>71</v>
      </c>
      <c r="B72" s="128" t="s">
        <v>19</v>
      </c>
      <c r="C72" s="128" t="s">
        <v>434</v>
      </c>
      <c r="D72" s="128" t="s">
        <v>538</v>
      </c>
      <c r="E72" s="128" t="s">
        <v>545</v>
      </c>
      <c r="F72" s="128" t="s">
        <v>532</v>
      </c>
      <c r="G72" s="130">
        <v>2011</v>
      </c>
      <c r="H72" s="130">
        <v>-36.47</v>
      </c>
      <c r="I72" s="130">
        <v>-59.51</v>
      </c>
      <c r="J72" s="128" t="s">
        <v>49</v>
      </c>
      <c r="K72" s="128" t="s">
        <v>430</v>
      </c>
      <c r="L72" s="128" t="s">
        <v>594</v>
      </c>
      <c r="M72" s="128"/>
      <c r="N72" s="128" t="s">
        <v>29</v>
      </c>
      <c r="O72" s="128" t="s">
        <v>535</v>
      </c>
      <c r="P72" s="128" t="s">
        <v>29</v>
      </c>
      <c r="Q72" s="128" t="s">
        <v>542</v>
      </c>
      <c r="R72" s="128" t="s">
        <v>547</v>
      </c>
      <c r="S72" s="129" t="s">
        <v>26</v>
      </c>
      <c r="T72" s="184" t="s">
        <v>536</v>
      </c>
      <c r="U72"/>
      <c r="V72" s="128" t="s">
        <v>595</v>
      </c>
    </row>
    <row r="73" spans="1:22" ht="14" customHeight="1">
      <c r="A73" s="127">
        <v>72</v>
      </c>
      <c r="B73" s="128" t="s">
        <v>19</v>
      </c>
      <c r="C73" s="128" t="s">
        <v>434</v>
      </c>
      <c r="D73" s="128" t="s">
        <v>538</v>
      </c>
      <c r="E73" s="128" t="s">
        <v>545</v>
      </c>
      <c r="F73" s="128" t="s">
        <v>532</v>
      </c>
      <c r="G73" s="130">
        <v>2011</v>
      </c>
      <c r="H73" s="130">
        <v>-36.47</v>
      </c>
      <c r="I73" s="130">
        <v>-59.51</v>
      </c>
      <c r="J73" s="128" t="s">
        <v>49</v>
      </c>
      <c r="K73" s="128" t="s">
        <v>430</v>
      </c>
      <c r="L73" s="128" t="s">
        <v>596</v>
      </c>
      <c r="M73" s="128"/>
      <c r="N73" s="128" t="s">
        <v>29</v>
      </c>
      <c r="O73" s="128" t="s">
        <v>535</v>
      </c>
      <c r="P73" s="128" t="s">
        <v>39</v>
      </c>
      <c r="Q73" s="128" t="s">
        <v>542</v>
      </c>
      <c r="R73" s="128" t="s">
        <v>547</v>
      </c>
      <c r="S73" s="129" t="s">
        <v>26</v>
      </c>
      <c r="T73" s="184" t="s">
        <v>536</v>
      </c>
      <c r="U73"/>
      <c r="V73" s="129"/>
    </row>
    <row r="74" spans="1:22" ht="14" customHeight="1">
      <c r="A74" s="127">
        <v>73</v>
      </c>
      <c r="B74" s="128" t="s">
        <v>19</v>
      </c>
      <c r="C74" s="128" t="s">
        <v>434</v>
      </c>
      <c r="D74" s="128" t="s">
        <v>538</v>
      </c>
      <c r="E74" s="128" t="s">
        <v>545</v>
      </c>
      <c r="F74" s="128" t="s">
        <v>532</v>
      </c>
      <c r="G74" s="130">
        <v>2011</v>
      </c>
      <c r="H74" s="130">
        <v>-36.47</v>
      </c>
      <c r="I74" s="130">
        <v>-59.51</v>
      </c>
      <c r="J74" s="128" t="s">
        <v>49</v>
      </c>
      <c r="K74" s="128" t="s">
        <v>430</v>
      </c>
      <c r="L74" s="128" t="s">
        <v>597</v>
      </c>
      <c r="M74" s="128"/>
      <c r="N74" s="128" t="s">
        <v>29</v>
      </c>
      <c r="O74" s="128" t="s">
        <v>535</v>
      </c>
      <c r="P74" s="128" t="s">
        <v>549</v>
      </c>
      <c r="Q74" s="128" t="s">
        <v>542</v>
      </c>
      <c r="R74" s="128" t="s">
        <v>547</v>
      </c>
      <c r="S74" s="129" t="s">
        <v>26</v>
      </c>
      <c r="T74" s="184" t="s">
        <v>536</v>
      </c>
      <c r="U74"/>
      <c r="V74" s="129"/>
    </row>
    <row r="75" spans="1:22" ht="14" customHeight="1">
      <c r="A75" s="127">
        <v>74</v>
      </c>
      <c r="B75" s="128" t="s">
        <v>19</v>
      </c>
      <c r="C75" s="128" t="s">
        <v>434</v>
      </c>
      <c r="D75" s="128" t="s">
        <v>538</v>
      </c>
      <c r="E75" s="128" t="s">
        <v>545</v>
      </c>
      <c r="F75" s="128" t="s">
        <v>532</v>
      </c>
      <c r="G75" s="130">
        <v>2011</v>
      </c>
      <c r="H75" s="130">
        <v>-36.47</v>
      </c>
      <c r="I75" s="130">
        <v>-59.51</v>
      </c>
      <c r="J75" s="128" t="s">
        <v>49</v>
      </c>
      <c r="K75" s="128" t="s">
        <v>430</v>
      </c>
      <c r="L75" s="128" t="s">
        <v>598</v>
      </c>
      <c r="M75" s="128"/>
      <c r="N75" s="128" t="s">
        <v>29</v>
      </c>
      <c r="O75" s="128" t="s">
        <v>535</v>
      </c>
      <c r="P75" s="128" t="s">
        <v>549</v>
      </c>
      <c r="Q75" s="128" t="s">
        <v>542</v>
      </c>
      <c r="R75" s="128" t="s">
        <v>547</v>
      </c>
      <c r="S75" s="129" t="s">
        <v>26</v>
      </c>
      <c r="T75" s="184" t="s">
        <v>536</v>
      </c>
      <c r="U75"/>
      <c r="V75" s="129"/>
    </row>
    <row r="76" spans="1:22" ht="14" customHeight="1">
      <c r="A76" s="127">
        <v>75</v>
      </c>
      <c r="B76" s="128" t="s">
        <v>19</v>
      </c>
      <c r="C76" s="128" t="s">
        <v>434</v>
      </c>
      <c r="D76" s="128" t="s">
        <v>538</v>
      </c>
      <c r="E76" s="128" t="s">
        <v>545</v>
      </c>
      <c r="F76" s="128" t="s">
        <v>532</v>
      </c>
      <c r="G76" s="130">
        <v>2011</v>
      </c>
      <c r="H76" s="130">
        <v>-36.47</v>
      </c>
      <c r="I76" s="130">
        <v>-59.51</v>
      </c>
      <c r="J76" s="128" t="s">
        <v>49</v>
      </c>
      <c r="K76" s="128" t="s">
        <v>430</v>
      </c>
      <c r="L76" s="128" t="s">
        <v>599</v>
      </c>
      <c r="M76" s="128"/>
      <c r="N76" s="128" t="s">
        <v>29</v>
      </c>
      <c r="O76" s="128" t="s">
        <v>535</v>
      </c>
      <c r="P76" s="128" t="s">
        <v>549</v>
      </c>
      <c r="Q76" s="128" t="s">
        <v>542</v>
      </c>
      <c r="R76" s="128" t="s">
        <v>547</v>
      </c>
      <c r="S76" s="129" t="s">
        <v>26</v>
      </c>
      <c r="T76" s="184" t="s">
        <v>536</v>
      </c>
      <c r="U76"/>
      <c r="V76" s="129"/>
    </row>
    <row r="77" spans="1:22" ht="14" customHeight="1">
      <c r="A77" s="127">
        <v>76</v>
      </c>
      <c r="B77" s="128" t="s">
        <v>19</v>
      </c>
      <c r="C77" s="128" t="s">
        <v>434</v>
      </c>
      <c r="D77" s="128" t="s">
        <v>538</v>
      </c>
      <c r="E77" s="128" t="s">
        <v>565</v>
      </c>
      <c r="F77" s="128" t="s">
        <v>532</v>
      </c>
      <c r="G77" s="130">
        <v>2011</v>
      </c>
      <c r="H77" s="130">
        <v>-37.32</v>
      </c>
      <c r="I77" s="130">
        <v>-59.13</v>
      </c>
      <c r="J77" s="128" t="s">
        <v>49</v>
      </c>
      <c r="K77" s="128" t="s">
        <v>430</v>
      </c>
      <c r="L77" s="128" t="s">
        <v>600</v>
      </c>
      <c r="M77" s="128" t="s">
        <v>601</v>
      </c>
      <c r="N77" s="128" t="s">
        <v>29</v>
      </c>
      <c r="O77" s="128" t="s">
        <v>535</v>
      </c>
      <c r="P77" s="128" t="s">
        <v>29</v>
      </c>
      <c r="Q77" s="128" t="s">
        <v>542</v>
      </c>
      <c r="R77" s="128" t="s">
        <v>543</v>
      </c>
      <c r="S77" s="129" t="s">
        <v>26</v>
      </c>
      <c r="T77" s="184" t="s">
        <v>536</v>
      </c>
      <c r="U77"/>
      <c r="V77" s="129"/>
    </row>
    <row r="78" spans="1:22" ht="14" customHeight="1">
      <c r="A78" s="127">
        <v>77</v>
      </c>
      <c r="B78" s="128" t="s">
        <v>19</v>
      </c>
      <c r="C78" s="128" t="s">
        <v>434</v>
      </c>
      <c r="D78" s="128" t="s">
        <v>538</v>
      </c>
      <c r="E78" s="128" t="s">
        <v>555</v>
      </c>
      <c r="F78" s="128" t="s">
        <v>532</v>
      </c>
      <c r="G78" s="130">
        <v>2011</v>
      </c>
      <c r="H78" s="130">
        <v>-36.89</v>
      </c>
      <c r="I78" s="130">
        <v>-60.32</v>
      </c>
      <c r="J78" s="128" t="s">
        <v>49</v>
      </c>
      <c r="K78" s="128" t="s">
        <v>430</v>
      </c>
      <c r="L78" s="128" t="s">
        <v>602</v>
      </c>
      <c r="M78" s="128"/>
      <c r="N78" s="128" t="s">
        <v>29</v>
      </c>
      <c r="O78" s="128" t="s">
        <v>535</v>
      </c>
      <c r="P78" s="128" t="s">
        <v>549</v>
      </c>
      <c r="Q78" s="128" t="s">
        <v>542</v>
      </c>
      <c r="R78" s="128" t="s">
        <v>547</v>
      </c>
      <c r="S78" s="129" t="s">
        <v>26</v>
      </c>
      <c r="T78" s="184" t="s">
        <v>536</v>
      </c>
      <c r="U78"/>
      <c r="V78" s="128" t="s">
        <v>578</v>
      </c>
    </row>
    <row r="79" spans="1:22" ht="14" customHeight="1">
      <c r="A79" s="127">
        <v>78</v>
      </c>
      <c r="B79" s="128" t="s">
        <v>19</v>
      </c>
      <c r="C79" s="128" t="s">
        <v>434</v>
      </c>
      <c r="D79" s="128" t="s">
        <v>538</v>
      </c>
      <c r="E79" s="128" t="s">
        <v>545</v>
      </c>
      <c r="F79" s="128" t="s">
        <v>532</v>
      </c>
      <c r="G79" s="130">
        <v>2011</v>
      </c>
      <c r="H79" s="130">
        <v>-36.47</v>
      </c>
      <c r="I79" s="130">
        <v>-59.51</v>
      </c>
      <c r="J79" s="128" t="s">
        <v>49</v>
      </c>
      <c r="K79" s="128" t="s">
        <v>479</v>
      </c>
      <c r="L79" s="128" t="s">
        <v>603</v>
      </c>
      <c r="M79" s="128"/>
      <c r="N79" s="128" t="s">
        <v>29</v>
      </c>
      <c r="O79" s="128" t="s">
        <v>535</v>
      </c>
      <c r="P79" s="128" t="s">
        <v>563</v>
      </c>
      <c r="Q79" s="128" t="s">
        <v>542</v>
      </c>
      <c r="R79" s="128" t="s">
        <v>547</v>
      </c>
      <c r="S79" s="129" t="s">
        <v>26</v>
      </c>
      <c r="T79" s="184" t="s">
        <v>536</v>
      </c>
      <c r="U79"/>
      <c r="V79" s="128" t="s">
        <v>604</v>
      </c>
    </row>
    <row r="80" spans="1:22" ht="14" customHeight="1">
      <c r="A80" s="127">
        <v>79</v>
      </c>
      <c r="B80" s="128" t="s">
        <v>422</v>
      </c>
      <c r="C80" s="128" t="s">
        <v>434</v>
      </c>
      <c r="D80" s="128" t="s">
        <v>20</v>
      </c>
      <c r="E80" s="128" t="s">
        <v>545</v>
      </c>
      <c r="F80" s="128" t="s">
        <v>532</v>
      </c>
      <c r="G80" s="130">
        <v>2009</v>
      </c>
      <c r="H80" s="130">
        <v>-37.049999999999997</v>
      </c>
      <c r="I80" s="130">
        <v>-60.03</v>
      </c>
      <c r="J80" s="128" t="s">
        <v>49</v>
      </c>
      <c r="K80" s="128" t="s">
        <v>605</v>
      </c>
      <c r="L80" s="128" t="s">
        <v>606</v>
      </c>
      <c r="M80" s="129"/>
      <c r="N80" s="128" t="s">
        <v>29</v>
      </c>
      <c r="O80" s="128" t="s">
        <v>535</v>
      </c>
      <c r="P80" s="129"/>
      <c r="Q80" s="129"/>
      <c r="R80" s="129"/>
      <c r="S80" s="184" t="s">
        <v>536</v>
      </c>
      <c r="U80"/>
      <c r="V80" s="129"/>
    </row>
    <row r="81" spans="1:22" ht="14" customHeight="1">
      <c r="A81" s="127">
        <v>80</v>
      </c>
      <c r="B81" s="128" t="s">
        <v>422</v>
      </c>
      <c r="C81" s="128" t="s">
        <v>434</v>
      </c>
      <c r="D81" s="128" t="s">
        <v>20</v>
      </c>
      <c r="E81" s="128" t="s">
        <v>545</v>
      </c>
      <c r="F81" s="128" t="s">
        <v>532</v>
      </c>
      <c r="G81" s="130">
        <v>2010</v>
      </c>
      <c r="H81" s="130">
        <v>-37.049999999999997</v>
      </c>
      <c r="I81" s="130">
        <v>-60.03</v>
      </c>
      <c r="J81" s="128" t="s">
        <v>49</v>
      </c>
      <c r="K81" s="128" t="s">
        <v>605</v>
      </c>
      <c r="L81" s="128" t="s">
        <v>607</v>
      </c>
      <c r="M81" s="129"/>
      <c r="N81" s="128" t="s">
        <v>29</v>
      </c>
      <c r="O81" s="128" t="s">
        <v>535</v>
      </c>
      <c r="P81" s="129"/>
      <c r="Q81" s="129"/>
      <c r="R81" s="129"/>
      <c r="S81" s="184" t="s">
        <v>536</v>
      </c>
      <c r="U81"/>
      <c r="V81" s="129"/>
    </row>
    <row r="82" spans="1:22" ht="14" customHeight="1">
      <c r="A82" s="127">
        <v>81</v>
      </c>
      <c r="B82" s="128" t="s">
        <v>422</v>
      </c>
      <c r="C82" s="128" t="s">
        <v>434</v>
      </c>
      <c r="D82" s="128" t="s">
        <v>20</v>
      </c>
      <c r="E82" s="128" t="s">
        <v>545</v>
      </c>
      <c r="F82" s="128" t="s">
        <v>532</v>
      </c>
      <c r="G82" s="130">
        <v>2011</v>
      </c>
      <c r="H82" s="130">
        <v>-36.49</v>
      </c>
      <c r="I82" s="130">
        <v>-59.52</v>
      </c>
      <c r="J82" s="128" t="s">
        <v>49</v>
      </c>
      <c r="K82" s="128" t="s">
        <v>605</v>
      </c>
      <c r="L82" s="128" t="s">
        <v>608</v>
      </c>
      <c r="M82" s="129"/>
      <c r="N82" s="128" t="s">
        <v>29</v>
      </c>
      <c r="O82" s="128" t="s">
        <v>535</v>
      </c>
      <c r="P82" s="129"/>
      <c r="Q82" s="129"/>
      <c r="R82" s="129"/>
      <c r="S82" s="184" t="s">
        <v>536</v>
      </c>
      <c r="U82"/>
      <c r="V82" s="129"/>
    </row>
    <row r="83" spans="1:22" ht="14" customHeight="1">
      <c r="A83" s="127">
        <v>82</v>
      </c>
      <c r="B83" s="128" t="s">
        <v>422</v>
      </c>
      <c r="C83" s="128" t="s">
        <v>434</v>
      </c>
      <c r="D83" s="128" t="s">
        <v>20</v>
      </c>
      <c r="E83" s="128" t="s">
        <v>545</v>
      </c>
      <c r="F83" s="128" t="s">
        <v>532</v>
      </c>
      <c r="G83" s="130">
        <v>2012</v>
      </c>
      <c r="H83" s="130">
        <v>-36.32</v>
      </c>
      <c r="I83" s="130">
        <v>-59.28</v>
      </c>
      <c r="J83" s="128" t="s">
        <v>49</v>
      </c>
      <c r="K83" s="128" t="s">
        <v>605</v>
      </c>
      <c r="L83" s="128" t="s">
        <v>609</v>
      </c>
      <c r="M83" s="129"/>
      <c r="N83" s="128" t="s">
        <v>29</v>
      </c>
      <c r="O83" s="128" t="s">
        <v>535</v>
      </c>
      <c r="P83" s="129"/>
      <c r="Q83" s="129"/>
      <c r="R83" s="129"/>
      <c r="S83" s="184" t="s">
        <v>536</v>
      </c>
      <c r="U83"/>
      <c r="V83" s="129"/>
    </row>
    <row r="84" spans="1:22" ht="14" customHeight="1">
      <c r="A84" s="127">
        <v>83</v>
      </c>
      <c r="B84" s="128" t="s">
        <v>422</v>
      </c>
      <c r="C84" s="128" t="s">
        <v>434</v>
      </c>
      <c r="D84" s="128" t="s">
        <v>610</v>
      </c>
      <c r="E84" s="128" t="s">
        <v>545</v>
      </c>
      <c r="F84" s="128" t="s">
        <v>532</v>
      </c>
      <c r="G84" s="130">
        <v>2013</v>
      </c>
      <c r="H84" s="130">
        <v>-36.29</v>
      </c>
      <c r="I84" s="130">
        <v>-59.26</v>
      </c>
      <c r="J84" s="128" t="s">
        <v>49</v>
      </c>
      <c r="K84" s="128" t="s">
        <v>605</v>
      </c>
      <c r="L84" s="128" t="s">
        <v>611</v>
      </c>
      <c r="M84" s="129"/>
      <c r="N84" s="128" t="s">
        <v>29</v>
      </c>
      <c r="O84" s="128" t="s">
        <v>535</v>
      </c>
      <c r="P84" s="129"/>
      <c r="Q84" s="129"/>
      <c r="R84" s="129"/>
      <c r="S84" s="184" t="s">
        <v>536</v>
      </c>
      <c r="U84"/>
      <c r="V84" s="129"/>
    </row>
    <row r="85" spans="1:22" ht="14" customHeight="1">
      <c r="A85" s="127">
        <v>84</v>
      </c>
      <c r="B85" s="128" t="s">
        <v>422</v>
      </c>
      <c r="C85" s="128" t="s">
        <v>434</v>
      </c>
      <c r="D85" s="128" t="s">
        <v>612</v>
      </c>
      <c r="E85" s="128" t="s">
        <v>545</v>
      </c>
      <c r="F85" s="128" t="s">
        <v>532</v>
      </c>
      <c r="G85" s="130">
        <v>2014</v>
      </c>
      <c r="H85" s="130">
        <v>-36.5</v>
      </c>
      <c r="I85" s="130">
        <v>-59.53</v>
      </c>
      <c r="J85" s="128" t="s">
        <v>49</v>
      </c>
      <c r="K85" s="128" t="s">
        <v>605</v>
      </c>
      <c r="L85" s="128" t="s">
        <v>613</v>
      </c>
      <c r="M85" s="129"/>
      <c r="N85" s="128" t="s">
        <v>29</v>
      </c>
      <c r="O85" s="128" t="s">
        <v>535</v>
      </c>
      <c r="P85" s="129"/>
      <c r="Q85" s="129"/>
      <c r="R85" s="129"/>
      <c r="S85" s="184" t="s">
        <v>536</v>
      </c>
      <c r="U85"/>
      <c r="V85" s="129"/>
    </row>
    <row r="86" spans="1:22" ht="14" customHeight="1">
      <c r="A86" s="136">
        <v>85</v>
      </c>
      <c r="B86" s="137" t="s">
        <v>19</v>
      </c>
      <c r="C86" s="137"/>
      <c r="D86" s="137" t="s">
        <v>20</v>
      </c>
      <c r="E86" s="137" t="s">
        <v>614</v>
      </c>
      <c r="F86" s="137" t="s">
        <v>615</v>
      </c>
      <c r="G86" s="137">
        <v>2011</v>
      </c>
      <c r="H86" s="138">
        <v>-34.344000000000001</v>
      </c>
      <c r="I86" s="138">
        <v>-57.265000000000001</v>
      </c>
      <c r="J86" s="137" t="s">
        <v>49</v>
      </c>
      <c r="K86" s="137"/>
      <c r="L86" s="137" t="s">
        <v>616</v>
      </c>
      <c r="M86" s="137"/>
      <c r="N86" s="137" t="s">
        <v>29</v>
      </c>
      <c r="O86" s="137" t="s">
        <v>1455</v>
      </c>
      <c r="P86" s="137"/>
      <c r="Q86" s="137"/>
      <c r="R86" s="137"/>
      <c r="S86" s="184" t="s">
        <v>536</v>
      </c>
      <c r="U86"/>
      <c r="V86" s="137"/>
    </row>
    <row r="87" spans="1:22" ht="14" customHeight="1">
      <c r="A87" s="136">
        <v>86</v>
      </c>
      <c r="B87" s="137" t="s">
        <v>19</v>
      </c>
      <c r="C87" s="137"/>
      <c r="D87" s="137" t="s">
        <v>20</v>
      </c>
      <c r="E87" s="137" t="s">
        <v>614</v>
      </c>
      <c r="F87" s="137" t="s">
        <v>615</v>
      </c>
      <c r="G87" s="137">
        <v>2011</v>
      </c>
      <c r="H87" s="138">
        <v>-34.304000000000002</v>
      </c>
      <c r="I87" s="138">
        <v>-57.231000000000002</v>
      </c>
      <c r="J87" s="137" t="s">
        <v>49</v>
      </c>
      <c r="K87" s="137"/>
      <c r="L87" s="137" t="s">
        <v>617</v>
      </c>
      <c r="M87" s="137"/>
      <c r="N87" s="137" t="s">
        <v>29</v>
      </c>
      <c r="O87" s="137" t="s">
        <v>1455</v>
      </c>
      <c r="P87" s="137"/>
      <c r="Q87" s="137"/>
      <c r="R87" s="137"/>
      <c r="S87" s="184" t="s">
        <v>536</v>
      </c>
      <c r="U87"/>
      <c r="V87" s="137"/>
    </row>
    <row r="88" spans="1:22" ht="14" customHeight="1">
      <c r="A88" s="136">
        <v>87</v>
      </c>
      <c r="B88" s="137" t="s">
        <v>19</v>
      </c>
      <c r="C88" s="137"/>
      <c r="D88" s="137" t="s">
        <v>20</v>
      </c>
      <c r="E88" s="137" t="s">
        <v>614</v>
      </c>
      <c r="F88" s="137" t="s">
        <v>615</v>
      </c>
      <c r="G88" s="137">
        <v>2011</v>
      </c>
      <c r="H88" s="138">
        <v>-34.344000000000001</v>
      </c>
      <c r="I88" s="138">
        <v>-57.265000000000001</v>
      </c>
      <c r="J88" s="137" t="s">
        <v>49</v>
      </c>
      <c r="K88" s="137"/>
      <c r="L88" s="137" t="s">
        <v>618</v>
      </c>
      <c r="M88" s="137"/>
      <c r="N88" s="137" t="s">
        <v>29</v>
      </c>
      <c r="O88" s="137" t="s">
        <v>1455</v>
      </c>
      <c r="P88" s="137"/>
      <c r="Q88" s="137"/>
      <c r="R88" s="137"/>
      <c r="S88" s="184" t="s">
        <v>536</v>
      </c>
      <c r="U88"/>
      <c r="V88" s="137"/>
    </row>
    <row r="89" spans="1:22" ht="14" customHeight="1">
      <c r="A89" s="136">
        <v>88</v>
      </c>
      <c r="B89" s="137" t="s">
        <v>19</v>
      </c>
      <c r="C89" s="137"/>
      <c r="D89" s="137" t="s">
        <v>20</v>
      </c>
      <c r="E89" s="137" t="s">
        <v>614</v>
      </c>
      <c r="F89" s="137" t="s">
        <v>615</v>
      </c>
      <c r="G89" s="137">
        <v>2011</v>
      </c>
      <c r="H89" s="138">
        <v>-34.344000000000001</v>
      </c>
      <c r="I89" s="138">
        <v>-57.265000000000001</v>
      </c>
      <c r="J89" s="137" t="s">
        <v>49</v>
      </c>
      <c r="K89" s="137"/>
      <c r="L89" s="137" t="s">
        <v>619</v>
      </c>
      <c r="M89" s="137"/>
      <c r="N89" s="137" t="s">
        <v>29</v>
      </c>
      <c r="O89" s="137" t="s">
        <v>1455</v>
      </c>
      <c r="P89" s="137"/>
      <c r="Q89" s="137"/>
      <c r="R89" s="137"/>
      <c r="S89" s="184" t="s">
        <v>536</v>
      </c>
      <c r="U89"/>
      <c r="V89" s="137"/>
    </row>
    <row r="90" spans="1:22" ht="14" customHeight="1">
      <c r="A90" s="136">
        <v>89</v>
      </c>
      <c r="B90" s="137" t="s">
        <v>19</v>
      </c>
      <c r="C90" s="137"/>
      <c r="D90" s="137" t="s">
        <v>20</v>
      </c>
      <c r="E90" s="137" t="s">
        <v>614</v>
      </c>
      <c r="F90" s="137" t="s">
        <v>615</v>
      </c>
      <c r="G90" s="137">
        <v>2011</v>
      </c>
      <c r="H90" s="138">
        <v>-34.344000000000001</v>
      </c>
      <c r="I90" s="138">
        <v>-57.265000000000001</v>
      </c>
      <c r="J90" s="137" t="s">
        <v>49</v>
      </c>
      <c r="K90" s="137"/>
      <c r="L90" s="137" t="s">
        <v>620</v>
      </c>
      <c r="M90" s="137"/>
      <c r="N90" s="137" t="s">
        <v>29</v>
      </c>
      <c r="O90" s="137" t="s">
        <v>1455</v>
      </c>
      <c r="P90" s="137"/>
      <c r="Q90" s="137"/>
      <c r="R90" s="137"/>
      <c r="S90" s="184" t="s">
        <v>536</v>
      </c>
      <c r="U90"/>
      <c r="V90" s="137"/>
    </row>
    <row r="91" spans="1:22" ht="14" customHeight="1">
      <c r="A91" s="136">
        <v>90</v>
      </c>
      <c r="B91" s="137" t="s">
        <v>19</v>
      </c>
      <c r="C91" s="137"/>
      <c r="D91" s="137" t="s">
        <v>20</v>
      </c>
      <c r="E91" s="137" t="s">
        <v>614</v>
      </c>
      <c r="F91" s="137" t="s">
        <v>615</v>
      </c>
      <c r="G91" s="137">
        <v>2011</v>
      </c>
      <c r="H91" s="138">
        <v>-34.344000000000001</v>
      </c>
      <c r="I91" s="138">
        <v>-57.265000000000001</v>
      </c>
      <c r="J91" s="137" t="s">
        <v>49</v>
      </c>
      <c r="K91" s="137"/>
      <c r="L91" s="137" t="s">
        <v>621</v>
      </c>
      <c r="M91" s="137"/>
      <c r="N91" s="137" t="s">
        <v>29</v>
      </c>
      <c r="O91" s="137" t="s">
        <v>1455</v>
      </c>
      <c r="P91" s="137"/>
      <c r="Q91" s="137"/>
      <c r="R91" s="137"/>
      <c r="S91" s="184" t="s">
        <v>536</v>
      </c>
      <c r="U91"/>
      <c r="V91" s="137"/>
    </row>
    <row r="92" spans="1:22" ht="14" customHeight="1">
      <c r="A92" s="136">
        <v>91</v>
      </c>
      <c r="B92" s="137" t="s">
        <v>19</v>
      </c>
      <c r="C92" s="137"/>
      <c r="D92" s="137" t="s">
        <v>20</v>
      </c>
      <c r="E92" s="137" t="s">
        <v>614</v>
      </c>
      <c r="F92" s="137" t="s">
        <v>615</v>
      </c>
      <c r="G92" s="137">
        <v>2011</v>
      </c>
      <c r="H92" s="138">
        <v>-34.304000000000002</v>
      </c>
      <c r="I92" s="138">
        <v>-57.231000000000002</v>
      </c>
      <c r="J92" s="137" t="s">
        <v>49</v>
      </c>
      <c r="K92" s="137"/>
      <c r="L92" s="137" t="s">
        <v>622</v>
      </c>
      <c r="M92" s="137"/>
      <c r="N92" s="137" t="s">
        <v>29</v>
      </c>
      <c r="O92" s="137" t="s">
        <v>1455</v>
      </c>
      <c r="P92" s="137"/>
      <c r="Q92" s="137"/>
      <c r="R92" s="137"/>
      <c r="S92" s="184" t="s">
        <v>536</v>
      </c>
      <c r="U92"/>
      <c r="V92" s="137"/>
    </row>
    <row r="93" spans="1:22" ht="14" customHeight="1">
      <c r="A93" s="136">
        <v>92</v>
      </c>
      <c r="B93" s="137" t="s">
        <v>19</v>
      </c>
      <c r="C93" s="137"/>
      <c r="D93" s="137" t="s">
        <v>20</v>
      </c>
      <c r="E93" s="137" t="s">
        <v>614</v>
      </c>
      <c r="F93" s="137" t="s">
        <v>615</v>
      </c>
      <c r="G93" s="137">
        <v>2011</v>
      </c>
      <c r="H93" s="138">
        <v>-33.877000000000002</v>
      </c>
      <c r="I93" s="139">
        <v>-58.4</v>
      </c>
      <c r="J93" s="137" t="s">
        <v>49</v>
      </c>
      <c r="K93" s="137" t="s">
        <v>533</v>
      </c>
      <c r="L93" s="137" t="s">
        <v>623</v>
      </c>
      <c r="M93" s="137"/>
      <c r="N93" s="137" t="s">
        <v>29</v>
      </c>
      <c r="O93" s="137" t="s">
        <v>1455</v>
      </c>
      <c r="P93" s="137"/>
      <c r="Q93" s="137"/>
      <c r="R93" s="137"/>
      <c r="S93" s="184" t="s">
        <v>536</v>
      </c>
      <c r="U93"/>
      <c r="V93" s="137" t="s">
        <v>624</v>
      </c>
    </row>
    <row r="94" spans="1:22" ht="14" customHeight="1">
      <c r="A94" s="136">
        <v>93</v>
      </c>
      <c r="B94" s="137" t="s">
        <v>19</v>
      </c>
      <c r="C94" s="137"/>
      <c r="D94" s="137" t="s">
        <v>20</v>
      </c>
      <c r="E94" s="137" t="s">
        <v>614</v>
      </c>
      <c r="F94" s="137" t="s">
        <v>615</v>
      </c>
      <c r="G94" s="137">
        <v>2011</v>
      </c>
      <c r="H94" s="138">
        <v>-34.344000000000001</v>
      </c>
      <c r="I94" s="138">
        <v>-57.265000000000001</v>
      </c>
      <c r="J94" s="137" t="s">
        <v>49</v>
      </c>
      <c r="K94" s="137"/>
      <c r="L94" s="137" t="s">
        <v>625</v>
      </c>
      <c r="M94" s="137"/>
      <c r="N94" s="137" t="s">
        <v>29</v>
      </c>
      <c r="O94" s="137" t="s">
        <v>1455</v>
      </c>
      <c r="P94" s="137"/>
      <c r="Q94" s="137"/>
      <c r="R94" s="137"/>
      <c r="S94" s="184" t="s">
        <v>536</v>
      </c>
      <c r="U94"/>
      <c r="V94" s="137"/>
    </row>
    <row r="95" spans="1:22" ht="14" customHeight="1">
      <c r="A95" s="136">
        <v>94</v>
      </c>
      <c r="B95" s="137" t="s">
        <v>19</v>
      </c>
      <c r="C95" s="137"/>
      <c r="D95" s="137" t="s">
        <v>20</v>
      </c>
      <c r="E95" s="137" t="s">
        <v>614</v>
      </c>
      <c r="F95" s="137" t="s">
        <v>615</v>
      </c>
      <c r="G95" s="137">
        <v>2011</v>
      </c>
      <c r="H95" s="138">
        <v>-34.344000000000001</v>
      </c>
      <c r="I95" s="138">
        <v>-57.265000000000001</v>
      </c>
      <c r="J95" s="137" t="s">
        <v>49</v>
      </c>
      <c r="K95" s="137"/>
      <c r="L95" s="137" t="s">
        <v>626</v>
      </c>
      <c r="M95" s="137"/>
      <c r="N95" s="137" t="s">
        <v>29</v>
      </c>
      <c r="O95" s="137" t="s">
        <v>1455</v>
      </c>
      <c r="P95" s="137"/>
      <c r="Q95" s="137"/>
      <c r="R95" s="137"/>
      <c r="S95" s="184" t="s">
        <v>536</v>
      </c>
      <c r="U95"/>
      <c r="V95" s="137"/>
    </row>
    <row r="96" spans="1:22" ht="14" customHeight="1">
      <c r="A96" s="136">
        <v>95</v>
      </c>
      <c r="B96" s="137" t="s">
        <v>19</v>
      </c>
      <c r="C96" s="137"/>
      <c r="D96" s="137" t="s">
        <v>20</v>
      </c>
      <c r="E96" s="137" t="s">
        <v>614</v>
      </c>
      <c r="F96" s="137" t="s">
        <v>615</v>
      </c>
      <c r="G96" s="137">
        <v>2011</v>
      </c>
      <c r="H96" s="138">
        <v>-34.304000000000002</v>
      </c>
      <c r="I96" s="138">
        <v>-57.231000000000002</v>
      </c>
      <c r="J96" s="137" t="s">
        <v>49</v>
      </c>
      <c r="K96" s="137"/>
      <c r="L96" s="137" t="s">
        <v>627</v>
      </c>
      <c r="M96" s="137"/>
      <c r="N96" s="137" t="s">
        <v>29</v>
      </c>
      <c r="O96" s="137" t="s">
        <v>1455</v>
      </c>
      <c r="P96" s="137"/>
      <c r="Q96" s="137"/>
      <c r="R96" s="137"/>
      <c r="S96" s="184" t="s">
        <v>536</v>
      </c>
      <c r="U96"/>
      <c r="V96" s="137"/>
    </row>
    <row r="97" spans="1:22" ht="14" customHeight="1">
      <c r="A97" s="136">
        <v>96</v>
      </c>
      <c r="B97" s="137" t="s">
        <v>19</v>
      </c>
      <c r="C97" s="137"/>
      <c r="D97" s="137" t="s">
        <v>20</v>
      </c>
      <c r="E97" s="137" t="s">
        <v>614</v>
      </c>
      <c r="F97" s="137" t="s">
        <v>615</v>
      </c>
      <c r="G97" s="137">
        <v>2011</v>
      </c>
      <c r="H97" s="138">
        <v>-34.344000000000001</v>
      </c>
      <c r="I97" s="138">
        <v>-57.265000000000001</v>
      </c>
      <c r="J97" s="137" t="s">
        <v>49</v>
      </c>
      <c r="K97" s="137"/>
      <c r="L97" s="137" t="s">
        <v>628</v>
      </c>
      <c r="M97" s="137"/>
      <c r="N97" s="137" t="s">
        <v>29</v>
      </c>
      <c r="O97" s="137" t="s">
        <v>1455</v>
      </c>
      <c r="P97" s="137"/>
      <c r="Q97" s="137"/>
      <c r="R97" s="137"/>
      <c r="S97" s="184" t="s">
        <v>536</v>
      </c>
      <c r="U97"/>
      <c r="V97" s="137"/>
    </row>
    <row r="98" spans="1:22" ht="14" customHeight="1">
      <c r="A98" s="136">
        <v>97</v>
      </c>
      <c r="B98" s="137" t="s">
        <v>19</v>
      </c>
      <c r="C98" s="137"/>
      <c r="D98" s="137" t="s">
        <v>20</v>
      </c>
      <c r="E98" s="137" t="s">
        <v>614</v>
      </c>
      <c r="F98" s="137" t="s">
        <v>615</v>
      </c>
      <c r="G98" s="137">
        <v>2011</v>
      </c>
      <c r="H98" s="138">
        <v>-34.344000000000001</v>
      </c>
      <c r="I98" s="138">
        <v>-57.265000000000001</v>
      </c>
      <c r="J98" s="137" t="s">
        <v>49</v>
      </c>
      <c r="K98" s="137"/>
      <c r="L98" s="137" t="s">
        <v>629</v>
      </c>
      <c r="M98" s="137"/>
      <c r="N98" s="137" t="s">
        <v>29</v>
      </c>
      <c r="O98" s="137" t="s">
        <v>1455</v>
      </c>
      <c r="P98" s="137"/>
      <c r="Q98" s="137"/>
      <c r="R98" s="137"/>
      <c r="S98" s="184" t="s">
        <v>536</v>
      </c>
      <c r="U98"/>
      <c r="V98" s="137"/>
    </row>
    <row r="99" spans="1:22" ht="14" customHeight="1">
      <c r="A99" s="136">
        <v>98</v>
      </c>
      <c r="B99" s="137" t="s">
        <v>19</v>
      </c>
      <c r="C99" s="137"/>
      <c r="D99" s="137" t="s">
        <v>20</v>
      </c>
      <c r="E99" s="137" t="s">
        <v>614</v>
      </c>
      <c r="F99" s="137" t="s">
        <v>615</v>
      </c>
      <c r="G99" s="137">
        <v>2011</v>
      </c>
      <c r="H99" s="138">
        <v>-33.877000000000002</v>
      </c>
      <c r="I99" s="139">
        <v>-58.4</v>
      </c>
      <c r="J99" s="137" t="s">
        <v>49</v>
      </c>
      <c r="K99" s="137" t="s">
        <v>533</v>
      </c>
      <c r="L99" s="137" t="s">
        <v>630</v>
      </c>
      <c r="M99" s="137"/>
      <c r="N99" s="137" t="s">
        <v>29</v>
      </c>
      <c r="O99" s="137" t="s">
        <v>1455</v>
      </c>
      <c r="P99" s="137"/>
      <c r="Q99" s="137"/>
      <c r="R99" s="137"/>
      <c r="S99" s="184" t="s">
        <v>536</v>
      </c>
      <c r="U99"/>
      <c r="V99" s="137" t="s">
        <v>631</v>
      </c>
    </row>
    <row r="100" spans="1:22" ht="14" customHeight="1">
      <c r="A100" s="136">
        <v>99</v>
      </c>
      <c r="B100" s="137" t="s">
        <v>19</v>
      </c>
      <c r="C100" s="137"/>
      <c r="D100" s="137" t="s">
        <v>20</v>
      </c>
      <c r="E100" s="137" t="s">
        <v>614</v>
      </c>
      <c r="F100" s="137" t="s">
        <v>615</v>
      </c>
      <c r="G100" s="137">
        <v>2011</v>
      </c>
      <c r="H100" s="138">
        <v>-34.304000000000002</v>
      </c>
      <c r="I100" s="138">
        <v>-57.231000000000002</v>
      </c>
      <c r="J100" s="137" t="s">
        <v>49</v>
      </c>
      <c r="K100" s="137"/>
      <c r="L100" s="137" t="s">
        <v>632</v>
      </c>
      <c r="M100" s="137"/>
      <c r="N100" s="137" t="s">
        <v>29</v>
      </c>
      <c r="O100" s="137" t="s">
        <v>1455</v>
      </c>
      <c r="P100" s="137"/>
      <c r="Q100" s="137"/>
      <c r="R100" s="137"/>
      <c r="S100" s="184" t="s">
        <v>536</v>
      </c>
      <c r="U100"/>
      <c r="V100" s="137"/>
    </row>
    <row r="101" spans="1:22" ht="14" customHeight="1">
      <c r="A101" s="136">
        <v>100</v>
      </c>
      <c r="B101" s="137" t="s">
        <v>19</v>
      </c>
      <c r="C101" s="137"/>
      <c r="D101" s="137" t="s">
        <v>20</v>
      </c>
      <c r="E101" s="137" t="s">
        <v>614</v>
      </c>
      <c r="F101" s="137" t="s">
        <v>615</v>
      </c>
      <c r="G101" s="137">
        <v>2011</v>
      </c>
      <c r="H101" s="138">
        <v>-34.304000000000002</v>
      </c>
      <c r="I101" s="138">
        <v>-57.231000000000002</v>
      </c>
      <c r="J101" s="137" t="s">
        <v>49</v>
      </c>
      <c r="K101" s="137"/>
      <c r="L101" s="137" t="s">
        <v>633</v>
      </c>
      <c r="M101" s="137"/>
      <c r="N101" s="137" t="s">
        <v>29</v>
      </c>
      <c r="O101" s="137" t="s">
        <v>1455</v>
      </c>
      <c r="P101" s="137"/>
      <c r="Q101" s="137"/>
      <c r="R101" s="137"/>
      <c r="S101" s="184" t="s">
        <v>536</v>
      </c>
      <c r="U101"/>
      <c r="V101" s="137"/>
    </row>
    <row r="102" spans="1:22" ht="14" customHeight="1">
      <c r="A102" s="136">
        <v>101</v>
      </c>
      <c r="B102" s="137" t="s">
        <v>19</v>
      </c>
      <c r="C102" s="137"/>
      <c r="D102" s="137" t="s">
        <v>20</v>
      </c>
      <c r="E102" s="137" t="s">
        <v>614</v>
      </c>
      <c r="F102" s="137" t="s">
        <v>615</v>
      </c>
      <c r="G102" s="137">
        <v>2011</v>
      </c>
      <c r="H102" s="138">
        <v>-33.877000000000002</v>
      </c>
      <c r="I102" s="139">
        <v>-58.4</v>
      </c>
      <c r="J102" s="137" t="s">
        <v>49</v>
      </c>
      <c r="K102" s="137"/>
      <c r="L102" s="137" t="s">
        <v>634</v>
      </c>
      <c r="M102" s="137"/>
      <c r="N102" s="137" t="s">
        <v>29</v>
      </c>
      <c r="O102" s="137" t="s">
        <v>1455</v>
      </c>
      <c r="P102" s="137"/>
      <c r="Q102" s="137"/>
      <c r="R102" s="137"/>
      <c r="S102" s="184" t="s">
        <v>536</v>
      </c>
      <c r="U102"/>
      <c r="V102" s="137"/>
    </row>
    <row r="103" spans="1:22" ht="14" customHeight="1">
      <c r="A103" s="136">
        <v>102</v>
      </c>
      <c r="B103" s="137" t="s">
        <v>19</v>
      </c>
      <c r="C103" s="137"/>
      <c r="D103" s="137" t="s">
        <v>20</v>
      </c>
      <c r="E103" s="137" t="s">
        <v>614</v>
      </c>
      <c r="F103" s="137" t="s">
        <v>615</v>
      </c>
      <c r="G103" s="137">
        <v>2011</v>
      </c>
      <c r="H103" s="138">
        <v>-34.344000000000001</v>
      </c>
      <c r="I103" s="138">
        <v>-57.265000000000001</v>
      </c>
      <c r="J103" s="137" t="s">
        <v>35</v>
      </c>
      <c r="K103" s="137" t="s">
        <v>533</v>
      </c>
      <c r="L103" s="137" t="s">
        <v>635</v>
      </c>
      <c r="M103" s="137"/>
      <c r="N103" s="137" t="s">
        <v>25</v>
      </c>
      <c r="O103" s="137" t="s">
        <v>1455</v>
      </c>
      <c r="P103" s="137"/>
      <c r="Q103" s="137"/>
      <c r="R103" s="137"/>
      <c r="S103" s="184" t="s">
        <v>536</v>
      </c>
      <c r="U103"/>
      <c r="V103" s="137" t="s">
        <v>636</v>
      </c>
    </row>
    <row r="104" spans="1:22" ht="14" customHeight="1">
      <c r="A104" s="136">
        <v>103</v>
      </c>
      <c r="B104" s="137" t="s">
        <v>19</v>
      </c>
      <c r="C104" s="137"/>
      <c r="D104" s="137" t="s">
        <v>20</v>
      </c>
      <c r="E104" s="137" t="s">
        <v>614</v>
      </c>
      <c r="F104" s="137" t="s">
        <v>615</v>
      </c>
      <c r="G104" s="137">
        <v>2011</v>
      </c>
      <c r="H104" s="138">
        <v>-34.002000000000002</v>
      </c>
      <c r="I104" s="138">
        <v>-57.646000000000001</v>
      </c>
      <c r="J104" s="137" t="s">
        <v>49</v>
      </c>
      <c r="K104" s="137"/>
      <c r="L104" s="137" t="s">
        <v>637</v>
      </c>
      <c r="M104" s="137"/>
      <c r="N104" s="137" t="s">
        <v>29</v>
      </c>
      <c r="O104" s="137" t="s">
        <v>1455</v>
      </c>
      <c r="P104" s="137"/>
      <c r="Q104" s="137"/>
      <c r="R104" s="137"/>
      <c r="S104" s="184" t="s">
        <v>536</v>
      </c>
      <c r="U104"/>
      <c r="V104" s="137"/>
    </row>
    <row r="105" spans="1:22" ht="14" customHeight="1">
      <c r="A105" s="136">
        <v>104</v>
      </c>
      <c r="B105" s="137" t="s">
        <v>19</v>
      </c>
      <c r="C105" s="137"/>
      <c r="D105" s="137" t="s">
        <v>20</v>
      </c>
      <c r="E105" s="137" t="s">
        <v>614</v>
      </c>
      <c r="F105" s="137" t="s">
        <v>615</v>
      </c>
      <c r="G105" s="137">
        <v>2011</v>
      </c>
      <c r="H105" s="138">
        <v>-34.002000000000002</v>
      </c>
      <c r="I105" s="138">
        <v>-57.646000000000001</v>
      </c>
      <c r="J105" s="137" t="s">
        <v>49</v>
      </c>
      <c r="K105" s="137"/>
      <c r="L105" s="137" t="s">
        <v>638</v>
      </c>
      <c r="M105" s="137"/>
      <c r="N105" s="137" t="s">
        <v>29</v>
      </c>
      <c r="O105" s="137" t="s">
        <v>1455</v>
      </c>
      <c r="P105" s="137"/>
      <c r="Q105" s="137"/>
      <c r="R105" s="137"/>
      <c r="S105" s="184" t="s">
        <v>536</v>
      </c>
      <c r="U105"/>
      <c r="V105" s="137"/>
    </row>
    <row r="106" spans="1:22" ht="14" customHeight="1">
      <c r="A106" s="136">
        <v>105</v>
      </c>
      <c r="B106" s="137" t="s">
        <v>19</v>
      </c>
      <c r="C106" s="137"/>
      <c r="D106" s="137" t="s">
        <v>20</v>
      </c>
      <c r="E106" s="137" t="s">
        <v>614</v>
      </c>
      <c r="F106" s="137" t="s">
        <v>615</v>
      </c>
      <c r="G106" s="137">
        <v>2011</v>
      </c>
      <c r="H106" s="138">
        <v>-34.304000000000002</v>
      </c>
      <c r="I106" s="138">
        <v>-57.231000000000002</v>
      </c>
      <c r="J106" s="137" t="s">
        <v>49</v>
      </c>
      <c r="K106" s="137"/>
      <c r="L106" s="137" t="s">
        <v>639</v>
      </c>
      <c r="M106" s="137"/>
      <c r="N106" s="137" t="s">
        <v>29</v>
      </c>
      <c r="O106" s="137" t="s">
        <v>1455</v>
      </c>
      <c r="P106" s="137"/>
      <c r="Q106" s="137"/>
      <c r="R106" s="137"/>
      <c r="S106" s="184" t="s">
        <v>536</v>
      </c>
      <c r="U106"/>
      <c r="V106" s="137"/>
    </row>
    <row r="107" spans="1:22" ht="14" customHeight="1">
      <c r="A107" s="136">
        <v>106</v>
      </c>
      <c r="B107" s="137" t="s">
        <v>19</v>
      </c>
      <c r="C107" s="137"/>
      <c r="D107" s="137" t="s">
        <v>20</v>
      </c>
      <c r="E107" s="137" t="s">
        <v>614</v>
      </c>
      <c r="F107" s="137" t="s">
        <v>615</v>
      </c>
      <c r="G107" s="137">
        <v>2011</v>
      </c>
      <c r="H107" s="138">
        <v>-34.304000000000002</v>
      </c>
      <c r="I107" s="138">
        <v>-57.231000000000002</v>
      </c>
      <c r="J107" s="137" t="s">
        <v>49</v>
      </c>
      <c r="K107" s="137"/>
      <c r="L107" s="137" t="s">
        <v>640</v>
      </c>
      <c r="M107" s="137"/>
      <c r="N107" s="137" t="s">
        <v>29</v>
      </c>
      <c r="O107" s="137" t="s">
        <v>1455</v>
      </c>
      <c r="P107" s="137"/>
      <c r="Q107" s="137"/>
      <c r="R107" s="137"/>
      <c r="S107" s="184" t="s">
        <v>536</v>
      </c>
      <c r="U107"/>
      <c r="V107" s="137"/>
    </row>
    <row r="108" spans="1:22" ht="14" customHeight="1">
      <c r="A108" s="136">
        <v>107</v>
      </c>
      <c r="B108" s="137" t="s">
        <v>19</v>
      </c>
      <c r="C108" s="137"/>
      <c r="D108" s="137" t="s">
        <v>20</v>
      </c>
      <c r="E108" s="137" t="s">
        <v>614</v>
      </c>
      <c r="F108" s="137" t="s">
        <v>615</v>
      </c>
      <c r="G108" s="137">
        <v>2011</v>
      </c>
      <c r="H108" s="138">
        <v>-34.002000000000002</v>
      </c>
      <c r="I108" s="138">
        <v>-57.646000000000001</v>
      </c>
      <c r="J108" s="137" t="s">
        <v>49</v>
      </c>
      <c r="K108" s="137"/>
      <c r="L108" s="137" t="s">
        <v>641</v>
      </c>
      <c r="M108" s="137"/>
      <c r="N108" s="137" t="s">
        <v>29</v>
      </c>
      <c r="O108" s="137" t="s">
        <v>1455</v>
      </c>
      <c r="P108" s="137"/>
      <c r="Q108" s="137"/>
      <c r="R108" s="137"/>
      <c r="S108" s="184" t="s">
        <v>536</v>
      </c>
      <c r="U108"/>
      <c r="V108" s="137"/>
    </row>
    <row r="109" spans="1:22" ht="14" customHeight="1">
      <c r="A109" s="136">
        <v>108</v>
      </c>
      <c r="B109" s="137" t="s">
        <v>19</v>
      </c>
      <c r="C109" s="137"/>
      <c r="D109" s="137" t="s">
        <v>20</v>
      </c>
      <c r="E109" s="137" t="s">
        <v>614</v>
      </c>
      <c r="F109" s="137" t="s">
        <v>615</v>
      </c>
      <c r="G109" s="137">
        <v>2011</v>
      </c>
      <c r="H109" s="138">
        <v>-34.344000000000001</v>
      </c>
      <c r="I109" s="138">
        <v>-57.265000000000001</v>
      </c>
      <c r="J109" s="137" t="s">
        <v>49</v>
      </c>
      <c r="K109" s="137"/>
      <c r="L109" s="137" t="s">
        <v>642</v>
      </c>
      <c r="M109" s="137"/>
      <c r="N109" s="137" t="s">
        <v>29</v>
      </c>
      <c r="O109" s="137" t="s">
        <v>1455</v>
      </c>
      <c r="P109" s="137"/>
      <c r="Q109" s="137"/>
      <c r="R109" s="137"/>
      <c r="S109" s="184" t="s">
        <v>536</v>
      </c>
      <c r="U109"/>
      <c r="V109" s="137"/>
    </row>
    <row r="110" spans="1:22" ht="14" customHeight="1">
      <c r="A110" s="136">
        <v>109</v>
      </c>
      <c r="B110" s="137" t="s">
        <v>19</v>
      </c>
      <c r="C110" s="137"/>
      <c r="D110" s="137" t="s">
        <v>20</v>
      </c>
      <c r="E110" s="137" t="s">
        <v>614</v>
      </c>
      <c r="F110" s="137" t="s">
        <v>615</v>
      </c>
      <c r="G110" s="137">
        <v>2011</v>
      </c>
      <c r="H110" s="138">
        <v>-34.344000000000001</v>
      </c>
      <c r="I110" s="138">
        <v>-57.265000000000001</v>
      </c>
      <c r="J110" s="137" t="s">
        <v>49</v>
      </c>
      <c r="K110" s="137"/>
      <c r="L110" s="137" t="s">
        <v>643</v>
      </c>
      <c r="M110" s="137"/>
      <c r="N110" s="137" t="s">
        <v>29</v>
      </c>
      <c r="O110" s="137" t="s">
        <v>1455</v>
      </c>
      <c r="P110" s="137"/>
      <c r="Q110" s="137"/>
      <c r="R110" s="137"/>
      <c r="S110" s="184" t="s">
        <v>536</v>
      </c>
      <c r="U110"/>
      <c r="V110" s="137"/>
    </row>
    <row r="111" spans="1:22" ht="14" customHeight="1">
      <c r="A111" s="136">
        <v>110</v>
      </c>
      <c r="B111" s="137" t="s">
        <v>19</v>
      </c>
      <c r="C111" s="137"/>
      <c r="D111" s="137" t="s">
        <v>20</v>
      </c>
      <c r="E111" s="137" t="s">
        <v>614</v>
      </c>
      <c r="F111" s="137" t="s">
        <v>615</v>
      </c>
      <c r="G111" s="137">
        <v>2011</v>
      </c>
      <c r="H111" s="138">
        <v>-34.320999999999998</v>
      </c>
      <c r="I111" s="138">
        <v>-57.354999999999997</v>
      </c>
      <c r="J111" s="137" t="s">
        <v>49</v>
      </c>
      <c r="K111" s="137"/>
      <c r="L111" s="137" t="s">
        <v>644</v>
      </c>
      <c r="M111" s="137"/>
      <c r="N111" s="137" t="s">
        <v>29</v>
      </c>
      <c r="O111" s="137" t="s">
        <v>1455</v>
      </c>
      <c r="P111" s="137"/>
      <c r="Q111" s="137"/>
      <c r="R111" s="137"/>
      <c r="S111" s="184" t="s">
        <v>536</v>
      </c>
      <c r="U111"/>
      <c r="V111" s="137"/>
    </row>
    <row r="112" spans="1:22" ht="14" customHeight="1">
      <c r="A112" s="136">
        <v>111</v>
      </c>
      <c r="B112" s="137" t="s">
        <v>19</v>
      </c>
      <c r="C112" s="137"/>
      <c r="D112" s="137" t="s">
        <v>20</v>
      </c>
      <c r="E112" s="137" t="s">
        <v>614</v>
      </c>
      <c r="F112" s="137" t="s">
        <v>615</v>
      </c>
      <c r="G112" s="137">
        <v>2011</v>
      </c>
      <c r="H112" s="138">
        <v>-34.320999999999998</v>
      </c>
      <c r="I112" s="138">
        <v>-57.354999999999997</v>
      </c>
      <c r="J112" s="137" t="s">
        <v>49</v>
      </c>
      <c r="K112" s="137" t="s">
        <v>533</v>
      </c>
      <c r="L112" s="137" t="s">
        <v>645</v>
      </c>
      <c r="M112" s="137"/>
      <c r="N112" s="137" t="s">
        <v>29</v>
      </c>
      <c r="O112" s="137" t="s">
        <v>1455</v>
      </c>
      <c r="P112" s="137"/>
      <c r="Q112" s="137"/>
      <c r="R112" s="137"/>
      <c r="S112" s="184" t="s">
        <v>536</v>
      </c>
      <c r="U112"/>
      <c r="V112" s="137" t="s">
        <v>646</v>
      </c>
    </row>
    <row r="113" spans="1:22" ht="14" customHeight="1">
      <c r="A113" s="136">
        <v>112</v>
      </c>
      <c r="B113" s="137" t="s">
        <v>19</v>
      </c>
      <c r="C113" s="137"/>
      <c r="D113" s="137" t="s">
        <v>20</v>
      </c>
      <c r="E113" s="137" t="s">
        <v>614</v>
      </c>
      <c r="F113" s="137" t="s">
        <v>615</v>
      </c>
      <c r="G113" s="137">
        <v>2011</v>
      </c>
      <c r="H113" s="138">
        <v>-34.320999999999998</v>
      </c>
      <c r="I113" s="138">
        <v>-57.354999999999997</v>
      </c>
      <c r="J113" s="137" t="s">
        <v>49</v>
      </c>
      <c r="K113" s="137"/>
      <c r="L113" s="137" t="s">
        <v>647</v>
      </c>
      <c r="M113" s="137"/>
      <c r="N113" s="137" t="s">
        <v>29</v>
      </c>
      <c r="O113" s="137" t="s">
        <v>1455</v>
      </c>
      <c r="P113" s="137"/>
      <c r="Q113" s="137"/>
      <c r="R113" s="137"/>
      <c r="S113" s="184" t="s">
        <v>536</v>
      </c>
      <c r="U113"/>
      <c r="V113" s="137"/>
    </row>
    <row r="114" spans="1:22" ht="14" customHeight="1">
      <c r="A114" s="136">
        <v>113</v>
      </c>
      <c r="B114" s="137" t="s">
        <v>19</v>
      </c>
      <c r="C114" s="137"/>
      <c r="D114" s="137" t="s">
        <v>20</v>
      </c>
      <c r="E114" s="137" t="s">
        <v>614</v>
      </c>
      <c r="F114" s="137" t="s">
        <v>615</v>
      </c>
      <c r="G114" s="137">
        <v>2011</v>
      </c>
      <c r="H114" s="138">
        <v>-33.877000000000002</v>
      </c>
      <c r="I114" s="139">
        <v>-58.4</v>
      </c>
      <c r="J114" s="137" t="s">
        <v>49</v>
      </c>
      <c r="K114" s="137"/>
      <c r="L114" s="137" t="s">
        <v>648</v>
      </c>
      <c r="M114" s="137"/>
      <c r="N114" s="137" t="s">
        <v>29</v>
      </c>
      <c r="O114" s="137" t="s">
        <v>1455</v>
      </c>
      <c r="P114" s="137"/>
      <c r="Q114" s="137"/>
      <c r="R114" s="137"/>
      <c r="S114" s="184" t="s">
        <v>536</v>
      </c>
      <c r="U114"/>
      <c r="V114" s="137"/>
    </row>
    <row r="115" spans="1:22" ht="14" customHeight="1">
      <c r="A115" s="136">
        <v>114</v>
      </c>
      <c r="B115" s="137" t="s">
        <v>19</v>
      </c>
      <c r="C115" s="137"/>
      <c r="D115" s="137" t="s">
        <v>20</v>
      </c>
      <c r="E115" s="137" t="s">
        <v>614</v>
      </c>
      <c r="F115" s="137" t="s">
        <v>615</v>
      </c>
      <c r="G115" s="137">
        <v>2011</v>
      </c>
      <c r="H115" s="138">
        <v>-34.320999999999998</v>
      </c>
      <c r="I115" s="138">
        <v>-57.354999999999997</v>
      </c>
      <c r="J115" s="137" t="s">
        <v>49</v>
      </c>
      <c r="K115" s="137"/>
      <c r="L115" s="137" t="s">
        <v>649</v>
      </c>
      <c r="M115" s="137"/>
      <c r="N115" s="137" t="s">
        <v>29</v>
      </c>
      <c r="O115" s="137" t="s">
        <v>1455</v>
      </c>
      <c r="P115" s="137"/>
      <c r="Q115" s="137"/>
      <c r="R115" s="137"/>
      <c r="S115" s="184" t="s">
        <v>536</v>
      </c>
      <c r="U115"/>
      <c r="V115" s="137"/>
    </row>
    <row r="116" spans="1:22" ht="14" customHeight="1">
      <c r="A116" s="136">
        <v>115</v>
      </c>
      <c r="B116" s="137" t="s">
        <v>19</v>
      </c>
      <c r="C116" s="137"/>
      <c r="D116" s="137" t="s">
        <v>20</v>
      </c>
      <c r="E116" s="137" t="s">
        <v>614</v>
      </c>
      <c r="F116" s="137" t="s">
        <v>615</v>
      </c>
      <c r="G116" s="137">
        <v>2011</v>
      </c>
      <c r="H116" s="138">
        <v>-33.877000000000002</v>
      </c>
      <c r="I116" s="139">
        <v>-58.4</v>
      </c>
      <c r="J116" s="137" t="s">
        <v>49</v>
      </c>
      <c r="K116" s="137"/>
      <c r="L116" s="137" t="s">
        <v>650</v>
      </c>
      <c r="M116" s="137"/>
      <c r="N116" s="137" t="s">
        <v>29</v>
      </c>
      <c r="O116" s="137" t="s">
        <v>1455</v>
      </c>
      <c r="P116" s="137"/>
      <c r="Q116" s="137"/>
      <c r="R116" s="137"/>
      <c r="S116" s="184" t="s">
        <v>536</v>
      </c>
      <c r="U116"/>
      <c r="V116" s="137"/>
    </row>
    <row r="117" spans="1:22" ht="14" customHeight="1">
      <c r="A117" s="136">
        <v>116</v>
      </c>
      <c r="B117" s="137" t="s">
        <v>19</v>
      </c>
      <c r="C117" s="137"/>
      <c r="D117" s="137" t="s">
        <v>20</v>
      </c>
      <c r="E117" s="137" t="s">
        <v>614</v>
      </c>
      <c r="F117" s="137" t="s">
        <v>615</v>
      </c>
      <c r="G117" s="137">
        <v>2011</v>
      </c>
      <c r="H117" s="138">
        <v>-34.304000000000002</v>
      </c>
      <c r="I117" s="138">
        <v>-57.231000000000002</v>
      </c>
      <c r="J117" s="137" t="s">
        <v>49</v>
      </c>
      <c r="K117" s="137"/>
      <c r="L117" s="137" t="s">
        <v>651</v>
      </c>
      <c r="M117" s="137"/>
      <c r="N117" s="137" t="s">
        <v>29</v>
      </c>
      <c r="O117" s="137" t="s">
        <v>1455</v>
      </c>
      <c r="P117" s="137"/>
      <c r="Q117" s="137"/>
      <c r="R117" s="137"/>
      <c r="S117" s="184" t="s">
        <v>536</v>
      </c>
      <c r="U117"/>
      <c r="V117" s="137"/>
    </row>
    <row r="118" spans="1:22" ht="14" customHeight="1">
      <c r="A118" s="136">
        <v>117</v>
      </c>
      <c r="B118" s="137" t="s">
        <v>19</v>
      </c>
      <c r="C118" s="137"/>
      <c r="D118" s="137" t="s">
        <v>20</v>
      </c>
      <c r="E118" s="137" t="s">
        <v>614</v>
      </c>
      <c r="F118" s="137" t="s">
        <v>615</v>
      </c>
      <c r="G118" s="137">
        <v>2011</v>
      </c>
      <c r="H118" s="138">
        <v>-34.002000000000002</v>
      </c>
      <c r="I118" s="138">
        <v>-57.646000000000001</v>
      </c>
      <c r="J118" s="137" t="s">
        <v>49</v>
      </c>
      <c r="K118" s="137"/>
      <c r="L118" s="137" t="s">
        <v>652</v>
      </c>
      <c r="M118" s="137"/>
      <c r="N118" s="137" t="s">
        <v>29</v>
      </c>
      <c r="O118" s="137" t="s">
        <v>1455</v>
      </c>
      <c r="P118" s="137"/>
      <c r="Q118" s="137"/>
      <c r="R118" s="137"/>
      <c r="S118" s="184" t="s">
        <v>536</v>
      </c>
      <c r="U118"/>
      <c r="V118" s="137"/>
    </row>
    <row r="119" spans="1:22" ht="14" customHeight="1">
      <c r="A119" s="136">
        <v>118</v>
      </c>
      <c r="B119" s="137" t="s">
        <v>19</v>
      </c>
      <c r="C119" s="137"/>
      <c r="D119" s="137" t="s">
        <v>20</v>
      </c>
      <c r="E119" s="137" t="s">
        <v>614</v>
      </c>
      <c r="F119" s="137" t="s">
        <v>615</v>
      </c>
      <c r="G119" s="137">
        <v>2011</v>
      </c>
      <c r="H119" s="138">
        <v>-34.304000000000002</v>
      </c>
      <c r="I119" s="138">
        <v>-57.231000000000002</v>
      </c>
      <c r="J119" s="137" t="s">
        <v>49</v>
      </c>
      <c r="K119" s="137"/>
      <c r="L119" s="137" t="s">
        <v>653</v>
      </c>
      <c r="M119" s="137"/>
      <c r="N119" s="137" t="s">
        <v>29</v>
      </c>
      <c r="O119" s="137" t="s">
        <v>1455</v>
      </c>
      <c r="P119" s="137"/>
      <c r="Q119" s="137"/>
      <c r="R119" s="137"/>
      <c r="S119" s="184" t="s">
        <v>536</v>
      </c>
      <c r="U119"/>
      <c r="V119" s="137"/>
    </row>
    <row r="120" spans="1:22" ht="14" customHeight="1">
      <c r="A120" s="136">
        <v>119</v>
      </c>
      <c r="B120" s="137" t="s">
        <v>19</v>
      </c>
      <c r="C120" s="137"/>
      <c r="D120" s="137" t="s">
        <v>20</v>
      </c>
      <c r="E120" s="137" t="s">
        <v>614</v>
      </c>
      <c r="F120" s="137" t="s">
        <v>615</v>
      </c>
      <c r="G120" s="137">
        <v>2011</v>
      </c>
      <c r="H120" s="138">
        <v>-34.344000000000001</v>
      </c>
      <c r="I120" s="138">
        <v>-57.265000000000001</v>
      </c>
      <c r="J120" s="137" t="s">
        <v>49</v>
      </c>
      <c r="K120" s="137"/>
      <c r="L120" s="137" t="s">
        <v>654</v>
      </c>
      <c r="M120" s="137"/>
      <c r="N120" s="137" t="s">
        <v>29</v>
      </c>
      <c r="O120" s="137" t="s">
        <v>1455</v>
      </c>
      <c r="P120" s="137"/>
      <c r="Q120" s="137"/>
      <c r="R120" s="137"/>
      <c r="S120" s="184" t="s">
        <v>536</v>
      </c>
      <c r="U120"/>
      <c r="V120" s="137"/>
    </row>
    <row r="121" spans="1:22" ht="14" customHeight="1">
      <c r="A121" s="136">
        <v>120</v>
      </c>
      <c r="B121" s="137" t="s">
        <v>19</v>
      </c>
      <c r="C121" s="137"/>
      <c r="D121" s="137" t="s">
        <v>20</v>
      </c>
      <c r="E121" s="137" t="s">
        <v>614</v>
      </c>
      <c r="F121" s="137" t="s">
        <v>615</v>
      </c>
      <c r="G121" s="137">
        <v>2011</v>
      </c>
      <c r="H121" s="138">
        <v>-34.304000000000002</v>
      </c>
      <c r="I121" s="138">
        <v>-57.231000000000002</v>
      </c>
      <c r="J121" s="137" t="s">
        <v>49</v>
      </c>
      <c r="K121" s="137"/>
      <c r="L121" s="137" t="s">
        <v>655</v>
      </c>
      <c r="M121" s="137"/>
      <c r="N121" s="137" t="s">
        <v>29</v>
      </c>
      <c r="O121" s="137" t="s">
        <v>1455</v>
      </c>
      <c r="P121" s="137"/>
      <c r="Q121" s="137"/>
      <c r="R121" s="137"/>
      <c r="S121" s="184" t="s">
        <v>536</v>
      </c>
      <c r="U121"/>
      <c r="V121" s="137"/>
    </row>
    <row r="122" spans="1:22" ht="14" customHeight="1">
      <c r="A122" s="136">
        <v>121</v>
      </c>
      <c r="B122" s="137" t="s">
        <v>19</v>
      </c>
      <c r="C122" s="137"/>
      <c r="D122" s="137" t="s">
        <v>20</v>
      </c>
      <c r="E122" s="137" t="s">
        <v>614</v>
      </c>
      <c r="F122" s="137" t="s">
        <v>615</v>
      </c>
      <c r="G122" s="137">
        <v>2011</v>
      </c>
      <c r="H122" s="138">
        <v>-33.877000000000002</v>
      </c>
      <c r="I122" s="139">
        <v>-58.4</v>
      </c>
      <c r="J122" s="137" t="s">
        <v>49</v>
      </c>
      <c r="K122" s="137"/>
      <c r="L122" s="137" t="s">
        <v>656</v>
      </c>
      <c r="M122" s="137"/>
      <c r="N122" s="137" t="s">
        <v>29</v>
      </c>
      <c r="O122" s="137" t="s">
        <v>1455</v>
      </c>
      <c r="P122" s="137"/>
      <c r="Q122" s="137"/>
      <c r="R122" s="137"/>
      <c r="S122" s="184" t="s">
        <v>536</v>
      </c>
      <c r="U122"/>
      <c r="V122" s="137"/>
    </row>
    <row r="123" spans="1:22" ht="14" customHeight="1">
      <c r="A123" s="136">
        <v>122</v>
      </c>
      <c r="B123" s="137" t="s">
        <v>19</v>
      </c>
      <c r="C123" s="137"/>
      <c r="D123" s="137" t="s">
        <v>20</v>
      </c>
      <c r="E123" s="137" t="s">
        <v>614</v>
      </c>
      <c r="F123" s="137" t="s">
        <v>615</v>
      </c>
      <c r="G123" s="137">
        <v>2011</v>
      </c>
      <c r="H123" s="138">
        <v>-34.344000000000001</v>
      </c>
      <c r="I123" s="138">
        <v>-57.265000000000001</v>
      </c>
      <c r="J123" s="137" t="s">
        <v>49</v>
      </c>
      <c r="K123" s="137"/>
      <c r="L123" s="137" t="s">
        <v>657</v>
      </c>
      <c r="M123" s="137"/>
      <c r="N123" s="137" t="s">
        <v>29</v>
      </c>
      <c r="O123" s="137" t="s">
        <v>1455</v>
      </c>
      <c r="P123" s="137"/>
      <c r="Q123" s="137"/>
      <c r="R123" s="137"/>
      <c r="S123" s="184" t="s">
        <v>536</v>
      </c>
      <c r="U123"/>
      <c r="V123" s="137"/>
    </row>
    <row r="124" spans="1:22" ht="14" customHeight="1">
      <c r="A124" s="136">
        <v>123</v>
      </c>
      <c r="B124" s="137" t="s">
        <v>19</v>
      </c>
      <c r="C124" s="137"/>
      <c r="D124" s="137" t="s">
        <v>20</v>
      </c>
      <c r="E124" s="137" t="s">
        <v>614</v>
      </c>
      <c r="F124" s="137" t="s">
        <v>615</v>
      </c>
      <c r="G124" s="137">
        <v>2011</v>
      </c>
      <c r="H124" s="138">
        <v>-34.344000000000001</v>
      </c>
      <c r="I124" s="138">
        <v>-57.265000000000001</v>
      </c>
      <c r="J124" s="137" t="s">
        <v>49</v>
      </c>
      <c r="K124" s="137"/>
      <c r="L124" s="137" t="s">
        <v>658</v>
      </c>
      <c r="M124" s="137"/>
      <c r="N124" s="137" t="s">
        <v>29</v>
      </c>
      <c r="O124" s="137" t="s">
        <v>1455</v>
      </c>
      <c r="P124" s="137"/>
      <c r="Q124" s="137"/>
      <c r="R124" s="137"/>
      <c r="S124" s="184" t="s">
        <v>536</v>
      </c>
      <c r="U124"/>
      <c r="V124" s="137"/>
    </row>
    <row r="125" spans="1:22" ht="18" customHeight="1">
      <c r="S125"/>
      <c r="U125"/>
    </row>
    <row r="126" spans="1:22" ht="18" customHeight="1">
      <c r="S126"/>
      <c r="U126"/>
    </row>
    <row r="127" spans="1:22" ht="18" customHeight="1">
      <c r="U127"/>
    </row>
    <row r="128" spans="1:22" ht="18" customHeight="1">
      <c r="U128"/>
    </row>
    <row r="129" spans="21:21" ht="18" customHeight="1">
      <c r="U129"/>
    </row>
    <row r="130" spans="21:21" ht="18" customHeight="1">
      <c r="U130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90"/>
  <sheetViews>
    <sheetView showGridLines="0" topLeftCell="H1" workbookViewId="0">
      <selection activeCell="U12" sqref="U12"/>
    </sheetView>
  </sheetViews>
  <sheetFormatPr baseColWidth="10" defaultColWidth="8.83203125" defaultRowHeight="14" customHeight="1" x14ac:dyDescent="0"/>
  <cols>
    <col min="1" max="1" width="4.6640625" style="92" customWidth="1"/>
    <col min="2" max="2" width="7.33203125" style="92" customWidth="1"/>
    <col min="3" max="4" width="8.83203125" style="92" customWidth="1"/>
    <col min="5" max="5" width="15.1640625" style="92" customWidth="1"/>
    <col min="6" max="6" width="8.83203125" style="92" customWidth="1"/>
    <col min="7" max="7" width="9.33203125" style="92" customWidth="1"/>
    <col min="8" max="8" width="11.33203125" style="92" customWidth="1"/>
    <col min="9" max="9" width="10.5" style="92" customWidth="1"/>
    <col min="10" max="10" width="8.83203125" style="92" customWidth="1"/>
    <col min="11" max="11" width="11" style="92" customWidth="1"/>
    <col min="12" max="12" width="8.83203125" style="92" customWidth="1"/>
    <col min="13" max="13" width="11" style="92" customWidth="1"/>
    <col min="14" max="14" width="8.83203125" style="92" customWidth="1"/>
    <col min="15" max="15" width="11.83203125" style="92" customWidth="1"/>
    <col min="16" max="16" width="12.33203125" style="92" customWidth="1"/>
    <col min="17" max="17" width="14.1640625" style="92" customWidth="1"/>
    <col min="18" max="18" width="13.33203125" style="92" customWidth="1"/>
    <col min="19" max="20" width="13.33203125" style="106" customWidth="1"/>
    <col min="21" max="21" width="12.33203125" style="92" customWidth="1"/>
    <col min="22" max="258" width="8.83203125" style="92" customWidth="1"/>
  </cols>
  <sheetData>
    <row r="1" spans="1:22" ht="48.75" customHeight="1">
      <c r="A1" s="75" t="s">
        <v>0</v>
      </c>
      <c r="B1" s="35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258</v>
      </c>
      <c r="H1" s="37" t="s">
        <v>7</v>
      </c>
      <c r="I1" s="37" t="s">
        <v>8</v>
      </c>
      <c r="J1" s="37" t="s">
        <v>259</v>
      </c>
      <c r="K1" s="37" t="s">
        <v>10</v>
      </c>
      <c r="L1" s="37" t="s">
        <v>11</v>
      </c>
      <c r="M1" s="37" t="s">
        <v>12</v>
      </c>
      <c r="N1" s="37" t="s">
        <v>260</v>
      </c>
      <c r="O1" s="37" t="s">
        <v>14</v>
      </c>
      <c r="P1" s="37" t="s">
        <v>15</v>
      </c>
      <c r="Q1" s="35" t="s">
        <v>16</v>
      </c>
      <c r="R1" s="35" t="s">
        <v>17</v>
      </c>
      <c r="S1" s="35" t="s">
        <v>1573</v>
      </c>
      <c r="T1" s="35" t="s">
        <v>1572</v>
      </c>
      <c r="U1" s="35" t="s">
        <v>1574</v>
      </c>
      <c r="V1" s="76" t="s">
        <v>261</v>
      </c>
    </row>
    <row r="2" spans="1:22" ht="15" customHeight="1">
      <c r="A2" s="65">
        <v>1</v>
      </c>
      <c r="B2" s="93" t="s">
        <v>547</v>
      </c>
      <c r="C2" s="69" t="s">
        <v>423</v>
      </c>
      <c r="D2" s="71"/>
      <c r="E2" s="69" t="s">
        <v>659</v>
      </c>
      <c r="F2" s="69" t="s">
        <v>22</v>
      </c>
      <c r="G2" s="65">
        <v>2009</v>
      </c>
      <c r="H2" s="94">
        <v>-30.2600666451319</v>
      </c>
      <c r="I2" s="94">
        <v>-50.506051972261801</v>
      </c>
      <c r="J2" s="95" t="s">
        <v>270</v>
      </c>
      <c r="K2" s="69" t="s">
        <v>36</v>
      </c>
      <c r="L2" s="69" t="s">
        <v>660</v>
      </c>
      <c r="M2" s="69" t="s">
        <v>661</v>
      </c>
      <c r="N2" s="69" t="s">
        <v>25</v>
      </c>
      <c r="O2" s="69" t="s">
        <v>36</v>
      </c>
      <c r="P2" s="69" t="s">
        <v>25</v>
      </c>
      <c r="Q2" s="93" t="s">
        <v>662</v>
      </c>
      <c r="R2" s="93" t="s">
        <v>663</v>
      </c>
      <c r="S2" s="93" t="s">
        <v>664</v>
      </c>
      <c r="T2" s="93"/>
      <c r="V2" s="13"/>
    </row>
    <row r="3" spans="1:22" ht="15" customHeight="1">
      <c r="A3" s="65">
        <v>2</v>
      </c>
      <c r="B3" s="69" t="s">
        <v>547</v>
      </c>
      <c r="C3" s="69" t="s">
        <v>423</v>
      </c>
      <c r="D3" s="71"/>
      <c r="E3" s="69" t="s">
        <v>48</v>
      </c>
      <c r="F3" s="69" t="s">
        <v>22</v>
      </c>
      <c r="G3" s="65">
        <v>2009</v>
      </c>
      <c r="H3" s="79">
        <v>-27.900620875431901</v>
      </c>
      <c r="I3" s="79">
        <v>-53.314953910551402</v>
      </c>
      <c r="J3" s="95" t="s">
        <v>270</v>
      </c>
      <c r="K3" s="69" t="s">
        <v>36</v>
      </c>
      <c r="L3" s="69" t="s">
        <v>665</v>
      </c>
      <c r="M3" s="69" t="s">
        <v>666</v>
      </c>
      <c r="N3" s="69" t="s">
        <v>25</v>
      </c>
      <c r="O3" s="69" t="s">
        <v>36</v>
      </c>
      <c r="P3" s="69" t="s">
        <v>25</v>
      </c>
      <c r="Q3" s="69" t="s">
        <v>662</v>
      </c>
      <c r="R3" s="69" t="s">
        <v>663</v>
      </c>
      <c r="S3" s="69" t="s">
        <v>664</v>
      </c>
      <c r="T3" s="69"/>
      <c r="V3" s="13"/>
    </row>
    <row r="4" spans="1:22" ht="15" customHeight="1">
      <c r="A4" s="65">
        <v>3</v>
      </c>
      <c r="B4" s="69" t="s">
        <v>547</v>
      </c>
      <c r="C4" s="69" t="s">
        <v>423</v>
      </c>
      <c r="D4" s="71"/>
      <c r="E4" s="69" t="s">
        <v>48</v>
      </c>
      <c r="F4" s="69" t="s">
        <v>22</v>
      </c>
      <c r="G4" s="65">
        <v>2009</v>
      </c>
      <c r="H4" s="79">
        <v>-27.900620875431901</v>
      </c>
      <c r="I4" s="79">
        <v>-53.314953910551402</v>
      </c>
      <c r="J4" s="95" t="s">
        <v>270</v>
      </c>
      <c r="K4" s="69" t="s">
        <v>36</v>
      </c>
      <c r="L4" s="69" t="s">
        <v>667</v>
      </c>
      <c r="M4" s="69" t="s">
        <v>668</v>
      </c>
      <c r="N4" s="69" t="s">
        <v>25</v>
      </c>
      <c r="O4" s="69" t="s">
        <v>36</v>
      </c>
      <c r="P4" s="72"/>
      <c r="Q4" s="72"/>
      <c r="R4" s="72"/>
      <c r="S4" s="69" t="s">
        <v>664</v>
      </c>
      <c r="T4" s="72"/>
      <c r="V4" s="13"/>
    </row>
    <row r="5" spans="1:22" ht="15" customHeight="1">
      <c r="A5" s="65">
        <v>4</v>
      </c>
      <c r="B5" s="69" t="s">
        <v>547</v>
      </c>
      <c r="C5" s="69" t="s">
        <v>423</v>
      </c>
      <c r="D5" s="71"/>
      <c r="E5" s="69" t="s">
        <v>48</v>
      </c>
      <c r="F5" s="69" t="s">
        <v>22</v>
      </c>
      <c r="G5" s="65">
        <v>2009</v>
      </c>
      <c r="H5" s="79">
        <v>-27.900620875431901</v>
      </c>
      <c r="I5" s="79">
        <v>-53.314953910551402</v>
      </c>
      <c r="J5" s="95" t="s">
        <v>270</v>
      </c>
      <c r="K5" s="69" t="s">
        <v>36</v>
      </c>
      <c r="L5" s="69" t="s">
        <v>669</v>
      </c>
      <c r="M5" s="69" t="s">
        <v>670</v>
      </c>
      <c r="N5" s="69" t="s">
        <v>25</v>
      </c>
      <c r="O5" s="69" t="s">
        <v>36</v>
      </c>
      <c r="P5" s="69" t="s">
        <v>25</v>
      </c>
      <c r="Q5" s="69" t="s">
        <v>662</v>
      </c>
      <c r="R5" s="69" t="s">
        <v>663</v>
      </c>
      <c r="S5" s="69" t="s">
        <v>664</v>
      </c>
      <c r="T5" s="69"/>
      <c r="V5" s="13"/>
    </row>
    <row r="6" spans="1:22" ht="15" customHeight="1">
      <c r="A6" s="65">
        <v>5</v>
      </c>
      <c r="B6" s="69" t="s">
        <v>547</v>
      </c>
      <c r="C6" s="69" t="s">
        <v>423</v>
      </c>
      <c r="D6" s="71"/>
      <c r="E6" s="69" t="s">
        <v>48</v>
      </c>
      <c r="F6" s="69" t="s">
        <v>22</v>
      </c>
      <c r="G6" s="65">
        <v>2009</v>
      </c>
      <c r="H6" s="79">
        <v>-27.900620875431901</v>
      </c>
      <c r="I6" s="79">
        <v>-53.314953910551402</v>
      </c>
      <c r="J6" s="95" t="s">
        <v>270</v>
      </c>
      <c r="K6" s="69" t="s">
        <v>36</v>
      </c>
      <c r="L6" s="69" t="s">
        <v>671</v>
      </c>
      <c r="M6" s="69" t="s">
        <v>672</v>
      </c>
      <c r="N6" s="69" t="s">
        <v>25</v>
      </c>
      <c r="O6" s="69" t="s">
        <v>36</v>
      </c>
      <c r="P6" s="72"/>
      <c r="Q6" s="72"/>
      <c r="R6" s="72"/>
      <c r="S6" s="69" t="s">
        <v>664</v>
      </c>
      <c r="T6" s="72"/>
      <c r="V6" s="13"/>
    </row>
    <row r="7" spans="1:22" ht="15" customHeight="1">
      <c r="A7" s="65">
        <v>6</v>
      </c>
      <c r="B7" s="69" t="s">
        <v>547</v>
      </c>
      <c r="C7" s="69" t="s">
        <v>423</v>
      </c>
      <c r="D7" s="71"/>
      <c r="E7" s="69" t="s">
        <v>48</v>
      </c>
      <c r="F7" s="69" t="s">
        <v>22</v>
      </c>
      <c r="G7" s="65">
        <v>2009</v>
      </c>
      <c r="H7" s="79">
        <v>-27.900620875431901</v>
      </c>
      <c r="I7" s="79">
        <v>-53.314953910551402</v>
      </c>
      <c r="J7" s="95" t="s">
        <v>270</v>
      </c>
      <c r="K7" s="69" t="s">
        <v>36</v>
      </c>
      <c r="L7" s="69" t="s">
        <v>673</v>
      </c>
      <c r="M7" s="69" t="s">
        <v>674</v>
      </c>
      <c r="N7" s="69" t="s">
        <v>25</v>
      </c>
      <c r="O7" s="69" t="s">
        <v>36</v>
      </c>
      <c r="P7" s="72"/>
      <c r="Q7" s="72"/>
      <c r="R7" s="72"/>
      <c r="S7" s="69" t="s">
        <v>664</v>
      </c>
      <c r="T7" s="72"/>
      <c r="V7" s="13"/>
    </row>
    <row r="8" spans="1:22" ht="15" customHeight="1">
      <c r="A8" s="65">
        <v>7</v>
      </c>
      <c r="B8" s="69" t="s">
        <v>547</v>
      </c>
      <c r="C8" s="69" t="s">
        <v>423</v>
      </c>
      <c r="D8" s="71"/>
      <c r="E8" s="69" t="s">
        <v>48</v>
      </c>
      <c r="F8" s="69" t="s">
        <v>22</v>
      </c>
      <c r="G8" s="65">
        <v>2009</v>
      </c>
      <c r="H8" s="79">
        <v>-27.900620875431901</v>
      </c>
      <c r="I8" s="79">
        <v>-53.314953910551402</v>
      </c>
      <c r="J8" s="95" t="s">
        <v>270</v>
      </c>
      <c r="K8" s="69" t="s">
        <v>36</v>
      </c>
      <c r="L8" s="69" t="s">
        <v>675</v>
      </c>
      <c r="M8" s="69" t="s">
        <v>676</v>
      </c>
      <c r="N8" s="69" t="s">
        <v>25</v>
      </c>
      <c r="O8" s="69" t="s">
        <v>36</v>
      </c>
      <c r="P8" s="72"/>
      <c r="Q8" s="72"/>
      <c r="R8" s="72"/>
      <c r="S8" s="69" t="s">
        <v>664</v>
      </c>
      <c r="T8" s="72"/>
      <c r="V8" s="13"/>
    </row>
    <row r="9" spans="1:22" ht="15" customHeight="1">
      <c r="A9" s="65">
        <v>8</v>
      </c>
      <c r="B9" s="69" t="s">
        <v>547</v>
      </c>
      <c r="C9" s="69" t="s">
        <v>423</v>
      </c>
      <c r="D9" s="71"/>
      <c r="E9" s="69" t="s">
        <v>272</v>
      </c>
      <c r="F9" s="69" t="s">
        <v>22</v>
      </c>
      <c r="G9" s="65">
        <v>2010</v>
      </c>
      <c r="H9" s="79">
        <v>-29.951794846190602</v>
      </c>
      <c r="I9" s="79">
        <v>-51.764014165814601</v>
      </c>
      <c r="J9" s="95" t="s">
        <v>270</v>
      </c>
      <c r="K9" s="69" t="s">
        <v>36</v>
      </c>
      <c r="L9" s="69" t="s">
        <v>677</v>
      </c>
      <c r="M9" s="69" t="s">
        <v>678</v>
      </c>
      <c r="N9" s="69" t="s">
        <v>25</v>
      </c>
      <c r="O9" s="69" t="s">
        <v>36</v>
      </c>
      <c r="P9" s="69" t="s">
        <v>25</v>
      </c>
      <c r="Q9" s="69" t="s">
        <v>662</v>
      </c>
      <c r="R9" s="69" t="s">
        <v>663</v>
      </c>
      <c r="S9" s="69" t="s">
        <v>664</v>
      </c>
      <c r="T9" s="69"/>
      <c r="V9" s="13"/>
    </row>
    <row r="10" spans="1:22" ht="15" customHeight="1">
      <c r="A10" s="65">
        <v>9</v>
      </c>
      <c r="B10" s="69" t="s">
        <v>547</v>
      </c>
      <c r="C10" s="69" t="s">
        <v>423</v>
      </c>
      <c r="D10" s="71"/>
      <c r="E10" s="69" t="s">
        <v>272</v>
      </c>
      <c r="F10" s="69" t="s">
        <v>22</v>
      </c>
      <c r="G10" s="65">
        <v>2010</v>
      </c>
      <c r="H10" s="79">
        <v>-29.951794846190602</v>
      </c>
      <c r="I10" s="79">
        <v>-51.764014165814601</v>
      </c>
      <c r="J10" s="95" t="s">
        <v>270</v>
      </c>
      <c r="K10" s="69" t="s">
        <v>36</v>
      </c>
      <c r="L10" s="69" t="s">
        <v>679</v>
      </c>
      <c r="M10" s="69" t="s">
        <v>680</v>
      </c>
      <c r="N10" s="69" t="s">
        <v>25</v>
      </c>
      <c r="O10" s="69" t="s">
        <v>36</v>
      </c>
      <c r="P10" s="71"/>
      <c r="Q10" s="71"/>
      <c r="R10" s="71"/>
      <c r="S10" s="69" t="s">
        <v>664</v>
      </c>
      <c r="T10" s="71"/>
      <c r="V10" s="13"/>
    </row>
    <row r="11" spans="1:22" ht="15" customHeight="1">
      <c r="A11" s="65">
        <v>10</v>
      </c>
      <c r="B11" s="69" t="s">
        <v>547</v>
      </c>
      <c r="C11" s="69" t="s">
        <v>423</v>
      </c>
      <c r="D11" s="71"/>
      <c r="E11" s="69" t="s">
        <v>272</v>
      </c>
      <c r="F11" s="69" t="s">
        <v>22</v>
      </c>
      <c r="G11" s="65">
        <v>2010</v>
      </c>
      <c r="H11" s="79">
        <v>-29.951794846190602</v>
      </c>
      <c r="I11" s="79">
        <v>-51.764014165814601</v>
      </c>
      <c r="J11" s="95" t="s">
        <v>270</v>
      </c>
      <c r="K11" s="69" t="s">
        <v>36</v>
      </c>
      <c r="L11" s="69" t="s">
        <v>681</v>
      </c>
      <c r="M11" s="69" t="s">
        <v>682</v>
      </c>
      <c r="N11" s="69" t="s">
        <v>25</v>
      </c>
      <c r="O11" s="69" t="s">
        <v>36</v>
      </c>
      <c r="P11" s="71"/>
      <c r="Q11" s="71"/>
      <c r="R11" s="71"/>
      <c r="S11" s="69" t="s">
        <v>664</v>
      </c>
      <c r="T11" s="71"/>
      <c r="V11" s="13"/>
    </row>
    <row r="12" spans="1:22" ht="15" customHeight="1">
      <c r="A12" s="65">
        <v>11</v>
      </c>
      <c r="B12" s="69" t="s">
        <v>547</v>
      </c>
      <c r="C12" s="69" t="s">
        <v>423</v>
      </c>
      <c r="D12" s="71"/>
      <c r="E12" s="69" t="s">
        <v>272</v>
      </c>
      <c r="F12" s="69" t="s">
        <v>22</v>
      </c>
      <c r="G12" s="65">
        <v>2010</v>
      </c>
      <c r="H12" s="79">
        <v>-29.951794846190602</v>
      </c>
      <c r="I12" s="79">
        <v>-51.764014165814601</v>
      </c>
      <c r="J12" s="95" t="s">
        <v>270</v>
      </c>
      <c r="K12" s="69" t="s">
        <v>36</v>
      </c>
      <c r="L12" s="69" t="s">
        <v>683</v>
      </c>
      <c r="M12" s="69" t="s">
        <v>684</v>
      </c>
      <c r="N12" s="69" t="s">
        <v>25</v>
      </c>
      <c r="O12" s="69" t="s">
        <v>36</v>
      </c>
      <c r="P12" s="71"/>
      <c r="Q12" s="71"/>
      <c r="R12" s="71"/>
      <c r="S12" s="69" t="s">
        <v>664</v>
      </c>
      <c r="T12" s="71"/>
      <c r="V12" s="13"/>
    </row>
    <row r="13" spans="1:22" ht="15" customHeight="1">
      <c r="A13" s="65">
        <v>12</v>
      </c>
      <c r="B13" s="69" t="s">
        <v>547</v>
      </c>
      <c r="C13" s="69" t="s">
        <v>423</v>
      </c>
      <c r="D13" s="69" t="s">
        <v>685</v>
      </c>
      <c r="E13" s="68" t="s">
        <v>686</v>
      </c>
      <c r="F13" s="69" t="s">
        <v>22</v>
      </c>
      <c r="G13" s="65">
        <v>2012</v>
      </c>
      <c r="H13" s="94">
        <v>-30.149659662938198</v>
      </c>
      <c r="I13" s="94">
        <v>-50.508807934093397</v>
      </c>
      <c r="J13" s="95" t="s">
        <v>270</v>
      </c>
      <c r="K13" s="69" t="s">
        <v>36</v>
      </c>
      <c r="L13" s="68" t="s">
        <v>687</v>
      </c>
      <c r="M13" s="69" t="s">
        <v>688</v>
      </c>
      <c r="N13" s="69" t="s">
        <v>25</v>
      </c>
      <c r="O13" s="69" t="s">
        <v>36</v>
      </c>
      <c r="P13" s="71"/>
      <c r="Q13" s="71"/>
      <c r="R13" s="71"/>
      <c r="S13" s="69" t="s">
        <v>664</v>
      </c>
      <c r="T13" s="71"/>
      <c r="V13" s="13"/>
    </row>
    <row r="14" spans="1:22" ht="15" customHeight="1">
      <c r="A14" s="65">
        <v>13</v>
      </c>
      <c r="B14" s="69" t="s">
        <v>547</v>
      </c>
      <c r="C14" s="69" t="s">
        <v>423</v>
      </c>
      <c r="D14" s="69" t="s">
        <v>689</v>
      </c>
      <c r="E14" s="68" t="s">
        <v>686</v>
      </c>
      <c r="F14" s="69" t="s">
        <v>22</v>
      </c>
      <c r="G14" s="65">
        <v>2012</v>
      </c>
      <c r="H14" s="94">
        <v>-30.149659662938198</v>
      </c>
      <c r="I14" s="94">
        <v>-50.508807934093397</v>
      </c>
      <c r="J14" s="95" t="s">
        <v>270</v>
      </c>
      <c r="K14" s="69" t="s">
        <v>36</v>
      </c>
      <c r="L14" s="68" t="s">
        <v>690</v>
      </c>
      <c r="M14" s="69" t="s">
        <v>691</v>
      </c>
      <c r="N14" s="69" t="s">
        <v>25</v>
      </c>
      <c r="O14" s="69" t="s">
        <v>36</v>
      </c>
      <c r="P14" s="71"/>
      <c r="Q14" s="71"/>
      <c r="R14" s="71"/>
      <c r="S14" s="69" t="s">
        <v>664</v>
      </c>
      <c r="T14" s="71"/>
      <c r="V14" s="13"/>
    </row>
    <row r="15" spans="1:22" ht="15" customHeight="1">
      <c r="A15" s="65">
        <v>14</v>
      </c>
      <c r="B15" s="69" t="s">
        <v>547</v>
      </c>
      <c r="C15" s="69" t="s">
        <v>423</v>
      </c>
      <c r="D15" s="69" t="s">
        <v>689</v>
      </c>
      <c r="E15" s="68" t="s">
        <v>686</v>
      </c>
      <c r="F15" s="69" t="s">
        <v>22</v>
      </c>
      <c r="G15" s="65">
        <v>2012</v>
      </c>
      <c r="H15" s="94">
        <v>-30.149659662938198</v>
      </c>
      <c r="I15" s="94">
        <v>-50.508807934093397</v>
      </c>
      <c r="J15" s="95" t="s">
        <v>270</v>
      </c>
      <c r="K15" s="69" t="s">
        <v>36</v>
      </c>
      <c r="L15" s="68" t="s">
        <v>692</v>
      </c>
      <c r="M15" s="69" t="s">
        <v>693</v>
      </c>
      <c r="N15" s="69" t="s">
        <v>25</v>
      </c>
      <c r="O15" s="69" t="s">
        <v>36</v>
      </c>
      <c r="P15" s="71"/>
      <c r="Q15" s="71"/>
      <c r="R15" s="71"/>
      <c r="S15" s="69" t="s">
        <v>664</v>
      </c>
      <c r="T15" s="71"/>
      <c r="V15" s="13"/>
    </row>
    <row r="16" spans="1:22" ht="15" customHeight="1">
      <c r="A16" s="65">
        <v>15</v>
      </c>
      <c r="B16" s="69" t="s">
        <v>547</v>
      </c>
      <c r="C16" s="69" t="s">
        <v>423</v>
      </c>
      <c r="D16" s="69" t="s">
        <v>689</v>
      </c>
      <c r="E16" s="68" t="s">
        <v>272</v>
      </c>
      <c r="F16" s="69" t="s">
        <v>22</v>
      </c>
      <c r="G16" s="65">
        <v>2012</v>
      </c>
      <c r="H16" s="79">
        <v>-29.951794846190602</v>
      </c>
      <c r="I16" s="79">
        <v>-51.764014165814601</v>
      </c>
      <c r="J16" s="95" t="s">
        <v>270</v>
      </c>
      <c r="K16" s="69" t="s">
        <v>36</v>
      </c>
      <c r="L16" s="68" t="s">
        <v>694</v>
      </c>
      <c r="M16" s="69" t="s">
        <v>695</v>
      </c>
      <c r="N16" s="69" t="s">
        <v>25</v>
      </c>
      <c r="O16" s="69" t="s">
        <v>36</v>
      </c>
      <c r="P16" s="71"/>
      <c r="Q16" s="71"/>
      <c r="R16" s="71"/>
      <c r="S16" s="69" t="s">
        <v>664</v>
      </c>
      <c r="T16" s="71"/>
      <c r="V16" s="13"/>
    </row>
    <row r="17" spans="1:22" ht="15" customHeight="1">
      <c r="A17" s="65">
        <v>16</v>
      </c>
      <c r="B17" s="69" t="s">
        <v>547</v>
      </c>
      <c r="C17" s="69" t="s">
        <v>423</v>
      </c>
      <c r="D17" s="69" t="s">
        <v>685</v>
      </c>
      <c r="E17" s="68" t="s">
        <v>686</v>
      </c>
      <c r="F17" s="69" t="s">
        <v>22</v>
      </c>
      <c r="G17" s="65">
        <v>2012</v>
      </c>
      <c r="H17" s="94">
        <v>-30.149659662938198</v>
      </c>
      <c r="I17" s="94">
        <v>-50.508807934093397</v>
      </c>
      <c r="J17" s="95" t="s">
        <v>270</v>
      </c>
      <c r="K17" s="69" t="s">
        <v>36</v>
      </c>
      <c r="L17" s="68" t="s">
        <v>696</v>
      </c>
      <c r="M17" s="69" t="s">
        <v>697</v>
      </c>
      <c r="N17" s="69" t="s">
        <v>25</v>
      </c>
      <c r="O17" s="69" t="s">
        <v>36</v>
      </c>
      <c r="P17" s="71"/>
      <c r="Q17" s="71"/>
      <c r="R17" s="71"/>
      <c r="S17" s="69" t="s">
        <v>664</v>
      </c>
      <c r="T17" s="71"/>
      <c r="V17" s="13"/>
    </row>
    <row r="18" spans="1:22" ht="15" customHeight="1">
      <c r="A18" s="65">
        <v>17</v>
      </c>
      <c r="B18" s="69" t="s">
        <v>547</v>
      </c>
      <c r="C18" s="69" t="s">
        <v>423</v>
      </c>
      <c r="D18" s="69" t="s">
        <v>685</v>
      </c>
      <c r="E18" s="68" t="s">
        <v>686</v>
      </c>
      <c r="F18" s="69" t="s">
        <v>22</v>
      </c>
      <c r="G18" s="65">
        <v>2012</v>
      </c>
      <c r="H18" s="94">
        <v>-30.149659662938198</v>
      </c>
      <c r="I18" s="94">
        <v>-50.508807934093397</v>
      </c>
      <c r="J18" s="95" t="s">
        <v>270</v>
      </c>
      <c r="K18" s="69" t="s">
        <v>36</v>
      </c>
      <c r="L18" s="68" t="s">
        <v>698</v>
      </c>
      <c r="M18" s="69" t="s">
        <v>699</v>
      </c>
      <c r="N18" s="69" t="s">
        <v>25</v>
      </c>
      <c r="O18" s="69" t="s">
        <v>36</v>
      </c>
      <c r="P18" s="71"/>
      <c r="Q18" s="71"/>
      <c r="R18" s="71"/>
      <c r="S18" s="69" t="s">
        <v>664</v>
      </c>
      <c r="T18" s="71"/>
      <c r="V18" s="13"/>
    </row>
    <row r="19" spans="1:22" ht="15" customHeight="1">
      <c r="A19" s="65">
        <v>18</v>
      </c>
      <c r="B19" s="69" t="s">
        <v>547</v>
      </c>
      <c r="C19" s="69" t="s">
        <v>423</v>
      </c>
      <c r="D19" s="69" t="s">
        <v>689</v>
      </c>
      <c r="E19" s="68" t="s">
        <v>686</v>
      </c>
      <c r="F19" s="69" t="s">
        <v>22</v>
      </c>
      <c r="G19" s="65">
        <v>2012</v>
      </c>
      <c r="H19" s="94">
        <v>-30.149659662938198</v>
      </c>
      <c r="I19" s="94">
        <v>-50.508807934093397</v>
      </c>
      <c r="J19" s="95" t="s">
        <v>270</v>
      </c>
      <c r="K19" s="69" t="s">
        <v>36</v>
      </c>
      <c r="L19" s="68" t="s">
        <v>700</v>
      </c>
      <c r="M19" s="69" t="s">
        <v>701</v>
      </c>
      <c r="N19" s="69" t="s">
        <v>25</v>
      </c>
      <c r="O19" s="69" t="s">
        <v>36</v>
      </c>
      <c r="P19" s="71"/>
      <c r="Q19" s="71"/>
      <c r="R19" s="71"/>
      <c r="S19" s="69" t="s">
        <v>664</v>
      </c>
      <c r="T19" s="71"/>
      <c r="V19" s="13"/>
    </row>
    <row r="20" spans="1:22" ht="15" customHeight="1">
      <c r="A20" s="65">
        <v>19</v>
      </c>
      <c r="B20" s="69" t="s">
        <v>547</v>
      </c>
      <c r="C20" s="69" t="s">
        <v>423</v>
      </c>
      <c r="D20" s="69" t="s">
        <v>689</v>
      </c>
      <c r="E20" s="68" t="s">
        <v>686</v>
      </c>
      <c r="F20" s="69" t="s">
        <v>22</v>
      </c>
      <c r="G20" s="65">
        <v>2012</v>
      </c>
      <c r="H20" s="94">
        <v>-30.149659662938198</v>
      </c>
      <c r="I20" s="94">
        <v>-50.508807934093397</v>
      </c>
      <c r="J20" s="95" t="s">
        <v>270</v>
      </c>
      <c r="K20" s="69" t="s">
        <v>36</v>
      </c>
      <c r="L20" s="68" t="s">
        <v>702</v>
      </c>
      <c r="M20" s="69" t="s">
        <v>703</v>
      </c>
      <c r="N20" s="69" t="s">
        <v>25</v>
      </c>
      <c r="O20" s="69" t="s">
        <v>36</v>
      </c>
      <c r="P20" s="71"/>
      <c r="Q20" s="71"/>
      <c r="R20" s="71"/>
      <c r="S20" s="69" t="s">
        <v>664</v>
      </c>
      <c r="T20" s="71"/>
      <c r="V20" s="13"/>
    </row>
    <row r="21" spans="1:22" ht="15" customHeight="1">
      <c r="A21" s="65">
        <v>20</v>
      </c>
      <c r="B21" s="69" t="s">
        <v>547</v>
      </c>
      <c r="C21" s="69" t="s">
        <v>423</v>
      </c>
      <c r="D21" s="69" t="s">
        <v>689</v>
      </c>
      <c r="E21" s="68" t="s">
        <v>686</v>
      </c>
      <c r="F21" s="69" t="s">
        <v>22</v>
      </c>
      <c r="G21" s="65">
        <v>2012</v>
      </c>
      <c r="H21" s="94">
        <v>-30.149659662938198</v>
      </c>
      <c r="I21" s="94">
        <v>-50.508807934093397</v>
      </c>
      <c r="J21" s="95" t="s">
        <v>270</v>
      </c>
      <c r="K21" s="69" t="s">
        <v>36</v>
      </c>
      <c r="L21" s="68" t="s">
        <v>704</v>
      </c>
      <c r="M21" s="69" t="s">
        <v>705</v>
      </c>
      <c r="N21" s="69" t="s">
        <v>25</v>
      </c>
      <c r="O21" s="69" t="s">
        <v>36</v>
      </c>
      <c r="P21" s="71"/>
      <c r="Q21" s="71"/>
      <c r="R21" s="71"/>
      <c r="S21" s="69" t="s">
        <v>664</v>
      </c>
      <c r="T21" s="71"/>
      <c r="V21" s="13"/>
    </row>
    <row r="22" spans="1:22" ht="15" customHeight="1">
      <c r="A22" s="65">
        <v>21</v>
      </c>
      <c r="B22" s="69" t="s">
        <v>547</v>
      </c>
      <c r="C22" s="69" t="s">
        <v>423</v>
      </c>
      <c r="D22" s="69" t="s">
        <v>689</v>
      </c>
      <c r="E22" s="68" t="s">
        <v>706</v>
      </c>
      <c r="F22" s="69" t="s">
        <v>22</v>
      </c>
      <c r="G22" s="65">
        <v>2012</v>
      </c>
      <c r="H22" s="94">
        <v>-29.7598231720144</v>
      </c>
      <c r="I22" s="94">
        <v>-57.081824909022899</v>
      </c>
      <c r="J22" s="95" t="s">
        <v>270</v>
      </c>
      <c r="K22" s="69" t="s">
        <v>36</v>
      </c>
      <c r="L22" s="68" t="s">
        <v>707</v>
      </c>
      <c r="M22" s="69" t="s">
        <v>708</v>
      </c>
      <c r="N22" s="69" t="s">
        <v>25</v>
      </c>
      <c r="O22" s="69" t="s">
        <v>36</v>
      </c>
      <c r="P22" s="69" t="s">
        <v>25</v>
      </c>
      <c r="Q22" s="69" t="s">
        <v>662</v>
      </c>
      <c r="R22" s="69" t="s">
        <v>663</v>
      </c>
      <c r="S22" s="69" t="s">
        <v>664</v>
      </c>
      <c r="T22" s="69"/>
      <c r="V22" s="13"/>
    </row>
    <row r="23" spans="1:22" ht="15" customHeight="1">
      <c r="A23" s="65">
        <v>22</v>
      </c>
      <c r="B23" s="69" t="s">
        <v>547</v>
      </c>
      <c r="C23" s="69" t="s">
        <v>423</v>
      </c>
      <c r="D23" s="69" t="s">
        <v>689</v>
      </c>
      <c r="E23" s="68" t="s">
        <v>706</v>
      </c>
      <c r="F23" s="69" t="s">
        <v>22</v>
      </c>
      <c r="G23" s="65">
        <v>2012</v>
      </c>
      <c r="H23" s="94">
        <v>-29.7598231720144</v>
      </c>
      <c r="I23" s="94">
        <v>-57.081824909022899</v>
      </c>
      <c r="J23" s="95" t="s">
        <v>270</v>
      </c>
      <c r="K23" s="69" t="s">
        <v>36</v>
      </c>
      <c r="L23" s="68" t="s">
        <v>709</v>
      </c>
      <c r="M23" s="69" t="s">
        <v>710</v>
      </c>
      <c r="N23" s="69" t="s">
        <v>25</v>
      </c>
      <c r="O23" s="69" t="s">
        <v>36</v>
      </c>
      <c r="P23" s="71"/>
      <c r="Q23" s="71"/>
      <c r="R23" s="71"/>
      <c r="S23" s="69" t="s">
        <v>664</v>
      </c>
      <c r="T23" s="71"/>
      <c r="V23" s="13"/>
    </row>
    <row r="24" spans="1:22" ht="15" customHeight="1">
      <c r="A24" s="65">
        <v>23</v>
      </c>
      <c r="B24" s="69" t="s">
        <v>547</v>
      </c>
      <c r="C24" s="69" t="s">
        <v>423</v>
      </c>
      <c r="D24" s="69" t="s">
        <v>689</v>
      </c>
      <c r="E24" s="68" t="s">
        <v>706</v>
      </c>
      <c r="F24" s="69" t="s">
        <v>22</v>
      </c>
      <c r="G24" s="65">
        <v>2012</v>
      </c>
      <c r="H24" s="94">
        <v>-29.7598231720144</v>
      </c>
      <c r="I24" s="94">
        <v>-57.081824909022899</v>
      </c>
      <c r="J24" s="95" t="s">
        <v>270</v>
      </c>
      <c r="K24" s="69" t="s">
        <v>36</v>
      </c>
      <c r="L24" s="68" t="s">
        <v>711</v>
      </c>
      <c r="M24" s="69" t="s">
        <v>712</v>
      </c>
      <c r="N24" s="69" t="s">
        <v>25</v>
      </c>
      <c r="O24" s="69" t="s">
        <v>36</v>
      </c>
      <c r="P24" s="71"/>
      <c r="Q24" s="71"/>
      <c r="R24" s="71"/>
      <c r="S24" s="69" t="s">
        <v>664</v>
      </c>
      <c r="T24" s="71"/>
      <c r="V24" s="13"/>
    </row>
    <row r="25" spans="1:22" ht="15" customHeight="1">
      <c r="A25" s="65">
        <v>24</v>
      </c>
      <c r="B25" s="69" t="s">
        <v>547</v>
      </c>
      <c r="C25" s="69" t="s">
        <v>423</v>
      </c>
      <c r="D25" s="69" t="s">
        <v>685</v>
      </c>
      <c r="E25" s="68" t="s">
        <v>686</v>
      </c>
      <c r="F25" s="69" t="s">
        <v>22</v>
      </c>
      <c r="G25" s="65">
        <v>2012</v>
      </c>
      <c r="H25" s="94">
        <v>-30.149659662938198</v>
      </c>
      <c r="I25" s="94">
        <v>-50.508807934093397</v>
      </c>
      <c r="J25" s="95" t="s">
        <v>270</v>
      </c>
      <c r="K25" s="69" t="s">
        <v>36</v>
      </c>
      <c r="L25" s="68" t="s">
        <v>713</v>
      </c>
      <c r="M25" s="69" t="s">
        <v>714</v>
      </c>
      <c r="N25" s="69" t="s">
        <v>25</v>
      </c>
      <c r="O25" s="69" t="s">
        <v>36</v>
      </c>
      <c r="P25" s="71"/>
      <c r="Q25" s="71"/>
      <c r="R25" s="71"/>
      <c r="S25" s="69" t="s">
        <v>664</v>
      </c>
      <c r="T25" s="71"/>
      <c r="V25" s="13"/>
    </row>
    <row r="26" spans="1:22" ht="15" customHeight="1">
      <c r="A26" s="65">
        <v>25</v>
      </c>
      <c r="B26" s="69" t="s">
        <v>547</v>
      </c>
      <c r="C26" s="69" t="s">
        <v>423</v>
      </c>
      <c r="D26" s="69" t="s">
        <v>685</v>
      </c>
      <c r="E26" s="68" t="s">
        <v>686</v>
      </c>
      <c r="F26" s="69" t="s">
        <v>22</v>
      </c>
      <c r="G26" s="65">
        <v>2012</v>
      </c>
      <c r="H26" s="94">
        <v>-30.149659662938198</v>
      </c>
      <c r="I26" s="94">
        <v>-50.508807934093397</v>
      </c>
      <c r="J26" s="95" t="s">
        <v>270</v>
      </c>
      <c r="K26" s="69" t="s">
        <v>36</v>
      </c>
      <c r="L26" s="68" t="s">
        <v>715</v>
      </c>
      <c r="M26" s="69" t="s">
        <v>716</v>
      </c>
      <c r="N26" s="69" t="s">
        <v>25</v>
      </c>
      <c r="O26" s="69" t="s">
        <v>36</v>
      </c>
      <c r="P26" s="71"/>
      <c r="Q26" s="71"/>
      <c r="R26" s="71"/>
      <c r="S26" s="69" t="s">
        <v>664</v>
      </c>
      <c r="T26" s="71"/>
      <c r="V26" s="13"/>
    </row>
    <row r="27" spans="1:22" ht="15" customHeight="1">
      <c r="A27" s="65">
        <v>26</v>
      </c>
      <c r="B27" s="69" t="s">
        <v>547</v>
      </c>
      <c r="C27" s="69" t="s">
        <v>423</v>
      </c>
      <c r="D27" s="69" t="s">
        <v>689</v>
      </c>
      <c r="E27" s="68" t="s">
        <v>706</v>
      </c>
      <c r="F27" s="69" t="s">
        <v>22</v>
      </c>
      <c r="G27" s="65">
        <v>2012</v>
      </c>
      <c r="H27" s="94">
        <v>-29.7598231720144</v>
      </c>
      <c r="I27" s="94">
        <v>-57.081824909022899</v>
      </c>
      <c r="J27" s="95" t="s">
        <v>270</v>
      </c>
      <c r="K27" s="69" t="s">
        <v>36</v>
      </c>
      <c r="L27" s="68" t="s">
        <v>717</v>
      </c>
      <c r="M27" s="69" t="s">
        <v>718</v>
      </c>
      <c r="N27" s="69" t="s">
        <v>25</v>
      </c>
      <c r="O27" s="69" t="s">
        <v>36</v>
      </c>
      <c r="P27" s="69" t="s">
        <v>25</v>
      </c>
      <c r="Q27" s="69" t="s">
        <v>662</v>
      </c>
      <c r="R27" s="69" t="s">
        <v>663</v>
      </c>
      <c r="S27" s="69" t="s">
        <v>664</v>
      </c>
      <c r="T27" s="69"/>
      <c r="V27" s="13"/>
    </row>
    <row r="28" spans="1:22" ht="15" customHeight="1">
      <c r="A28" s="65">
        <v>27</v>
      </c>
      <c r="B28" s="69" t="s">
        <v>547</v>
      </c>
      <c r="C28" s="69" t="s">
        <v>423</v>
      </c>
      <c r="D28" s="69" t="s">
        <v>685</v>
      </c>
      <c r="E28" s="68" t="s">
        <v>187</v>
      </c>
      <c r="F28" s="69" t="s">
        <v>22</v>
      </c>
      <c r="G28" s="65">
        <v>2012</v>
      </c>
      <c r="H28" s="79">
        <v>-30.981267056751101</v>
      </c>
      <c r="I28" s="79">
        <v>-54.674130183823699</v>
      </c>
      <c r="J28" s="95" t="s">
        <v>270</v>
      </c>
      <c r="K28" s="69" t="s">
        <v>36</v>
      </c>
      <c r="L28" s="68" t="s">
        <v>719</v>
      </c>
      <c r="M28" s="69" t="s">
        <v>720</v>
      </c>
      <c r="N28" s="69" t="s">
        <v>25</v>
      </c>
      <c r="O28" s="69" t="s">
        <v>36</v>
      </c>
      <c r="P28" s="71"/>
      <c r="Q28" s="71"/>
      <c r="R28" s="71"/>
      <c r="S28" s="69" t="s">
        <v>664</v>
      </c>
      <c r="T28" s="71"/>
      <c r="V28" s="13"/>
    </row>
    <row r="29" spans="1:22" ht="15" customHeight="1">
      <c r="A29" s="65">
        <v>28</v>
      </c>
      <c r="B29" s="69" t="s">
        <v>547</v>
      </c>
      <c r="C29" s="69" t="s">
        <v>423</v>
      </c>
      <c r="D29" s="69" t="s">
        <v>685</v>
      </c>
      <c r="E29" s="68" t="s">
        <v>187</v>
      </c>
      <c r="F29" s="69" t="s">
        <v>22</v>
      </c>
      <c r="G29" s="65">
        <v>2012</v>
      </c>
      <c r="H29" s="79">
        <v>-30.981267056751101</v>
      </c>
      <c r="I29" s="79">
        <v>-54.674130183823699</v>
      </c>
      <c r="J29" s="95" t="s">
        <v>270</v>
      </c>
      <c r="K29" s="69" t="s">
        <v>36</v>
      </c>
      <c r="L29" s="68" t="s">
        <v>721</v>
      </c>
      <c r="M29" s="69" t="s">
        <v>722</v>
      </c>
      <c r="N29" s="69" t="s">
        <v>25</v>
      </c>
      <c r="O29" s="69" t="s">
        <v>36</v>
      </c>
      <c r="P29" s="71"/>
      <c r="Q29" s="71"/>
      <c r="R29" s="71"/>
      <c r="S29" s="69" t="s">
        <v>664</v>
      </c>
      <c r="T29" s="71"/>
      <c r="V29" s="13"/>
    </row>
    <row r="30" spans="1:22" ht="15" customHeight="1">
      <c r="A30" s="65">
        <v>29</v>
      </c>
      <c r="B30" s="69" t="s">
        <v>547</v>
      </c>
      <c r="C30" s="69" t="s">
        <v>423</v>
      </c>
      <c r="D30" s="69" t="s">
        <v>689</v>
      </c>
      <c r="E30" s="68" t="s">
        <v>706</v>
      </c>
      <c r="F30" s="69" t="s">
        <v>22</v>
      </c>
      <c r="G30" s="65">
        <v>2012</v>
      </c>
      <c r="H30" s="94">
        <v>-29.7598231720144</v>
      </c>
      <c r="I30" s="94">
        <v>-57.081824909022899</v>
      </c>
      <c r="J30" s="95" t="s">
        <v>270</v>
      </c>
      <c r="K30" s="69" t="s">
        <v>36</v>
      </c>
      <c r="L30" s="68" t="s">
        <v>723</v>
      </c>
      <c r="M30" s="69" t="s">
        <v>724</v>
      </c>
      <c r="N30" s="69" t="s">
        <v>25</v>
      </c>
      <c r="O30" s="69" t="s">
        <v>36</v>
      </c>
      <c r="P30" s="71"/>
      <c r="Q30" s="71"/>
      <c r="R30" s="71"/>
      <c r="S30" s="69" t="s">
        <v>664</v>
      </c>
      <c r="T30" s="71"/>
      <c r="V30" s="13"/>
    </row>
    <row r="31" spans="1:22" ht="15" customHeight="1">
      <c r="A31" s="69" t="s">
        <v>725</v>
      </c>
      <c r="B31" s="69" t="s">
        <v>547</v>
      </c>
      <c r="C31" s="69" t="s">
        <v>423</v>
      </c>
      <c r="D31" s="69" t="s">
        <v>685</v>
      </c>
      <c r="E31" s="68" t="s">
        <v>187</v>
      </c>
      <c r="F31" s="69" t="s">
        <v>22</v>
      </c>
      <c r="G31" s="65">
        <v>2012</v>
      </c>
      <c r="H31" s="79">
        <v>-30.981267056751101</v>
      </c>
      <c r="I31" s="79">
        <v>-54.674130183823699</v>
      </c>
      <c r="J31" s="95" t="s">
        <v>270</v>
      </c>
      <c r="K31" s="69" t="s">
        <v>36</v>
      </c>
      <c r="L31" s="68" t="s">
        <v>726</v>
      </c>
      <c r="M31" s="69" t="s">
        <v>727</v>
      </c>
      <c r="N31" s="69" t="s">
        <v>25</v>
      </c>
      <c r="O31" s="69" t="s">
        <v>36</v>
      </c>
      <c r="P31" s="71"/>
      <c r="Q31" s="71"/>
      <c r="R31" s="71"/>
      <c r="S31" s="69" t="s">
        <v>664</v>
      </c>
      <c r="T31" s="71"/>
      <c r="V31" s="13"/>
    </row>
    <row r="32" spans="1:22" ht="15" customHeight="1">
      <c r="A32" s="69" t="s">
        <v>728</v>
      </c>
      <c r="B32" s="69" t="s">
        <v>547</v>
      </c>
      <c r="C32" s="69" t="s">
        <v>423</v>
      </c>
      <c r="D32" s="69" t="s">
        <v>685</v>
      </c>
      <c r="E32" s="68" t="s">
        <v>187</v>
      </c>
      <c r="F32" s="69" t="s">
        <v>22</v>
      </c>
      <c r="G32" s="65">
        <v>2012</v>
      </c>
      <c r="H32" s="79">
        <v>-30.981267056751101</v>
      </c>
      <c r="I32" s="79">
        <v>-54.674130183823699</v>
      </c>
      <c r="J32" s="95" t="s">
        <v>270</v>
      </c>
      <c r="K32" s="69" t="s">
        <v>36</v>
      </c>
      <c r="L32" s="68" t="s">
        <v>729</v>
      </c>
      <c r="M32" s="69" t="s">
        <v>730</v>
      </c>
      <c r="N32" s="69" t="s">
        <v>25</v>
      </c>
      <c r="O32" s="69" t="s">
        <v>36</v>
      </c>
      <c r="P32" s="71"/>
      <c r="Q32" s="71"/>
      <c r="R32" s="71"/>
      <c r="S32" s="69" t="s">
        <v>664</v>
      </c>
      <c r="T32" s="71"/>
      <c r="V32" s="13"/>
    </row>
    <row r="33" spans="1:22" ht="15" customHeight="1">
      <c r="A33" s="65">
        <v>32</v>
      </c>
      <c r="B33" s="69" t="s">
        <v>547</v>
      </c>
      <c r="C33" s="69" t="s">
        <v>423</v>
      </c>
      <c r="D33" s="69" t="s">
        <v>685</v>
      </c>
      <c r="E33" s="68" t="s">
        <v>187</v>
      </c>
      <c r="F33" s="69" t="s">
        <v>22</v>
      </c>
      <c r="G33" s="65">
        <v>2012</v>
      </c>
      <c r="H33" s="79">
        <v>-30.981267056751101</v>
      </c>
      <c r="I33" s="79">
        <v>-54.674130183823699</v>
      </c>
      <c r="J33" s="95" t="s">
        <v>270</v>
      </c>
      <c r="K33" s="69" t="s">
        <v>36</v>
      </c>
      <c r="L33" s="68" t="s">
        <v>731</v>
      </c>
      <c r="M33" s="69" t="s">
        <v>732</v>
      </c>
      <c r="N33" s="69" t="s">
        <v>25</v>
      </c>
      <c r="O33" s="69" t="s">
        <v>36</v>
      </c>
      <c r="P33" s="71"/>
      <c r="Q33" s="71"/>
      <c r="R33" s="71"/>
      <c r="S33" s="69" t="s">
        <v>664</v>
      </c>
      <c r="T33" s="71"/>
      <c r="V33" s="13"/>
    </row>
    <row r="34" spans="1:22" ht="15" customHeight="1">
      <c r="A34" s="65">
        <v>33</v>
      </c>
      <c r="B34" s="69" t="s">
        <v>547</v>
      </c>
      <c r="C34" s="69" t="s">
        <v>423</v>
      </c>
      <c r="D34" s="69" t="s">
        <v>685</v>
      </c>
      <c r="E34" s="68" t="s">
        <v>686</v>
      </c>
      <c r="F34" s="69" t="s">
        <v>22</v>
      </c>
      <c r="G34" s="65">
        <v>2012</v>
      </c>
      <c r="H34" s="94">
        <v>-30.149659662938198</v>
      </c>
      <c r="I34" s="94">
        <v>-50.508807934093397</v>
      </c>
      <c r="J34" s="95" t="s">
        <v>270</v>
      </c>
      <c r="K34" s="69" t="s">
        <v>36</v>
      </c>
      <c r="L34" s="68" t="s">
        <v>733</v>
      </c>
      <c r="M34" s="69" t="s">
        <v>734</v>
      </c>
      <c r="N34" s="69" t="s">
        <v>25</v>
      </c>
      <c r="O34" s="69" t="s">
        <v>36</v>
      </c>
      <c r="P34" s="71"/>
      <c r="Q34" s="71"/>
      <c r="R34" s="71"/>
      <c r="S34" s="69" t="s">
        <v>664</v>
      </c>
      <c r="T34" s="71"/>
      <c r="V34" s="13"/>
    </row>
    <row r="35" spans="1:22" ht="15" customHeight="1">
      <c r="A35" s="65">
        <v>34</v>
      </c>
      <c r="B35" s="69" t="s">
        <v>547</v>
      </c>
      <c r="C35" s="69" t="s">
        <v>423</v>
      </c>
      <c r="D35" s="69" t="s">
        <v>685</v>
      </c>
      <c r="E35" s="68" t="s">
        <v>686</v>
      </c>
      <c r="F35" s="69" t="s">
        <v>22</v>
      </c>
      <c r="G35" s="65">
        <v>2012</v>
      </c>
      <c r="H35" s="94">
        <v>-30.149659662938198</v>
      </c>
      <c r="I35" s="94">
        <v>-50.508807934093397</v>
      </c>
      <c r="J35" s="95" t="s">
        <v>270</v>
      </c>
      <c r="K35" s="69" t="s">
        <v>36</v>
      </c>
      <c r="L35" s="68" t="s">
        <v>735</v>
      </c>
      <c r="M35" s="69" t="s">
        <v>736</v>
      </c>
      <c r="N35" s="69" t="s">
        <v>25</v>
      </c>
      <c r="O35" s="69" t="s">
        <v>36</v>
      </c>
      <c r="P35" s="71"/>
      <c r="Q35" s="71"/>
      <c r="R35" s="71"/>
      <c r="S35" s="69" t="s">
        <v>664</v>
      </c>
      <c r="T35" s="71"/>
      <c r="V35" s="13"/>
    </row>
    <row r="36" spans="1:22" ht="15" customHeight="1">
      <c r="A36" s="65">
        <v>35</v>
      </c>
      <c r="B36" s="69" t="s">
        <v>547</v>
      </c>
      <c r="C36" s="69" t="s">
        <v>423</v>
      </c>
      <c r="D36" s="69" t="s">
        <v>685</v>
      </c>
      <c r="E36" s="68" t="s">
        <v>686</v>
      </c>
      <c r="F36" s="69" t="s">
        <v>22</v>
      </c>
      <c r="G36" s="65">
        <v>2012</v>
      </c>
      <c r="H36" s="94">
        <v>-30.149659662938198</v>
      </c>
      <c r="I36" s="94">
        <v>-50.508807934093397</v>
      </c>
      <c r="J36" s="95" t="s">
        <v>270</v>
      </c>
      <c r="K36" s="69" t="s">
        <v>36</v>
      </c>
      <c r="L36" s="68" t="s">
        <v>737</v>
      </c>
      <c r="M36" s="69" t="s">
        <v>738</v>
      </c>
      <c r="N36" s="69" t="s">
        <v>25</v>
      </c>
      <c r="O36" s="69" t="s">
        <v>36</v>
      </c>
      <c r="P36" s="71"/>
      <c r="Q36" s="71"/>
      <c r="R36" s="71"/>
      <c r="S36" s="69" t="s">
        <v>664</v>
      </c>
      <c r="T36" s="71"/>
      <c r="V36" s="13"/>
    </row>
    <row r="37" spans="1:22" ht="15" customHeight="1">
      <c r="A37" s="65">
        <v>36</v>
      </c>
      <c r="B37" s="69" t="s">
        <v>547</v>
      </c>
      <c r="C37" s="69" t="s">
        <v>423</v>
      </c>
      <c r="D37" s="69" t="s">
        <v>685</v>
      </c>
      <c r="E37" s="68" t="s">
        <v>686</v>
      </c>
      <c r="F37" s="69" t="s">
        <v>22</v>
      </c>
      <c r="G37" s="65">
        <v>2012</v>
      </c>
      <c r="H37" s="94">
        <v>-30.149659662938198</v>
      </c>
      <c r="I37" s="94">
        <v>-50.508807934093397</v>
      </c>
      <c r="J37" s="95" t="s">
        <v>270</v>
      </c>
      <c r="K37" s="69" t="s">
        <v>36</v>
      </c>
      <c r="L37" s="68" t="s">
        <v>739</v>
      </c>
      <c r="M37" s="69" t="s">
        <v>740</v>
      </c>
      <c r="N37" s="69" t="s">
        <v>25</v>
      </c>
      <c r="O37" s="69" t="s">
        <v>36</v>
      </c>
      <c r="P37" s="71"/>
      <c r="Q37" s="71"/>
      <c r="R37" s="71"/>
      <c r="S37" s="69" t="s">
        <v>664</v>
      </c>
      <c r="T37" s="71"/>
      <c r="V37" s="13"/>
    </row>
    <row r="38" spans="1:22" ht="15" customHeight="1">
      <c r="A38" s="65">
        <v>37</v>
      </c>
      <c r="B38" s="69" t="s">
        <v>547</v>
      </c>
      <c r="C38" s="69" t="s">
        <v>423</v>
      </c>
      <c r="D38" s="69" t="s">
        <v>685</v>
      </c>
      <c r="E38" s="68" t="s">
        <v>741</v>
      </c>
      <c r="F38" s="69" t="s">
        <v>22</v>
      </c>
      <c r="G38" s="65">
        <v>2012</v>
      </c>
      <c r="H38" s="94">
        <v>-31.108225107407499</v>
      </c>
      <c r="I38" s="94">
        <v>-50.9191588510717</v>
      </c>
      <c r="J38" s="95" t="s">
        <v>270</v>
      </c>
      <c r="K38" s="69" t="s">
        <v>36</v>
      </c>
      <c r="L38" s="68" t="s">
        <v>742</v>
      </c>
      <c r="M38" s="71"/>
      <c r="N38" s="69" t="s">
        <v>25</v>
      </c>
      <c r="O38" s="69" t="s">
        <v>36</v>
      </c>
      <c r="P38" s="71"/>
      <c r="Q38" s="71"/>
      <c r="R38" s="71"/>
      <c r="S38" s="69" t="s">
        <v>664</v>
      </c>
      <c r="T38" s="71"/>
      <c r="V38" s="13"/>
    </row>
    <row r="39" spans="1:22" ht="15" customHeight="1">
      <c r="A39" s="65">
        <v>38</v>
      </c>
      <c r="B39" s="69" t="s">
        <v>547</v>
      </c>
      <c r="C39" s="69" t="s">
        <v>423</v>
      </c>
      <c r="D39" s="69" t="s">
        <v>685</v>
      </c>
      <c r="E39" s="68" t="s">
        <v>741</v>
      </c>
      <c r="F39" s="69" t="s">
        <v>22</v>
      </c>
      <c r="G39" s="65">
        <v>2012</v>
      </c>
      <c r="H39" s="94">
        <v>-31.108225107407499</v>
      </c>
      <c r="I39" s="94">
        <v>-50.9191588510717</v>
      </c>
      <c r="J39" s="95" t="s">
        <v>270</v>
      </c>
      <c r="K39" s="69" t="s">
        <v>36</v>
      </c>
      <c r="L39" s="68" t="s">
        <v>743</v>
      </c>
      <c r="M39" s="69" t="s">
        <v>744</v>
      </c>
      <c r="N39" s="69" t="s">
        <v>25</v>
      </c>
      <c r="O39" s="69" t="s">
        <v>36</v>
      </c>
      <c r="P39" s="71"/>
      <c r="Q39" s="71"/>
      <c r="R39" s="71"/>
      <c r="S39" s="69" t="s">
        <v>664</v>
      </c>
      <c r="T39" s="71"/>
      <c r="V39" s="13"/>
    </row>
    <row r="40" spans="1:22" ht="15" customHeight="1">
      <c r="A40" s="65">
        <v>39</v>
      </c>
      <c r="B40" s="69" t="s">
        <v>547</v>
      </c>
      <c r="C40" s="69" t="s">
        <v>423</v>
      </c>
      <c r="D40" s="69" t="s">
        <v>689</v>
      </c>
      <c r="E40" s="68" t="s">
        <v>272</v>
      </c>
      <c r="F40" s="69" t="s">
        <v>22</v>
      </c>
      <c r="G40" s="65">
        <v>2012</v>
      </c>
      <c r="H40" s="79">
        <v>-29.951794846190602</v>
      </c>
      <c r="I40" s="79">
        <v>-51.764014165814601</v>
      </c>
      <c r="J40" s="95" t="s">
        <v>270</v>
      </c>
      <c r="K40" s="69" t="s">
        <v>36</v>
      </c>
      <c r="L40" s="68" t="s">
        <v>745</v>
      </c>
      <c r="M40" s="69" t="s">
        <v>746</v>
      </c>
      <c r="N40" s="69" t="s">
        <v>25</v>
      </c>
      <c r="O40" s="69" t="s">
        <v>36</v>
      </c>
      <c r="P40" s="71"/>
      <c r="Q40" s="71"/>
      <c r="R40" s="71"/>
      <c r="S40" s="69" t="s">
        <v>664</v>
      </c>
      <c r="T40" s="71"/>
      <c r="V40" s="13"/>
    </row>
    <row r="41" spans="1:22" ht="15" customHeight="1">
      <c r="A41" s="65">
        <v>40</v>
      </c>
      <c r="B41" s="69" t="s">
        <v>547</v>
      </c>
      <c r="C41" s="69" t="s">
        <v>423</v>
      </c>
      <c r="D41" s="69" t="s">
        <v>689</v>
      </c>
      <c r="E41" s="69" t="s">
        <v>272</v>
      </c>
      <c r="F41" s="69" t="s">
        <v>22</v>
      </c>
      <c r="G41" s="65">
        <v>2012</v>
      </c>
      <c r="H41" s="79">
        <v>-29.951794846190602</v>
      </c>
      <c r="I41" s="79">
        <v>-51.764014165814601</v>
      </c>
      <c r="J41" s="95" t="s">
        <v>270</v>
      </c>
      <c r="K41" s="69" t="s">
        <v>36</v>
      </c>
      <c r="L41" s="69" t="s">
        <v>747</v>
      </c>
      <c r="M41" s="69" t="s">
        <v>748</v>
      </c>
      <c r="N41" s="69" t="s">
        <v>25</v>
      </c>
      <c r="O41" s="69" t="s">
        <v>36</v>
      </c>
      <c r="P41" s="71"/>
      <c r="Q41" s="71"/>
      <c r="R41" s="71"/>
      <c r="S41" s="69" t="s">
        <v>664</v>
      </c>
      <c r="T41" s="71"/>
      <c r="V41" s="13"/>
    </row>
    <row r="42" spans="1:22" ht="15" customHeight="1">
      <c r="A42" s="65">
        <v>41</v>
      </c>
      <c r="B42" s="69" t="s">
        <v>547</v>
      </c>
      <c r="C42" s="69" t="s">
        <v>423</v>
      </c>
      <c r="D42" s="69" t="s">
        <v>689</v>
      </c>
      <c r="E42" s="68" t="s">
        <v>686</v>
      </c>
      <c r="F42" s="69" t="s">
        <v>22</v>
      </c>
      <c r="G42" s="65">
        <v>2012</v>
      </c>
      <c r="H42" s="94">
        <v>-30.149659662938198</v>
      </c>
      <c r="I42" s="94">
        <v>-50.508807934093397</v>
      </c>
      <c r="J42" s="95" t="s">
        <v>270</v>
      </c>
      <c r="K42" s="69" t="s">
        <v>36</v>
      </c>
      <c r="L42" s="68" t="s">
        <v>749</v>
      </c>
      <c r="M42" s="69" t="s">
        <v>750</v>
      </c>
      <c r="N42" s="69" t="s">
        <v>25</v>
      </c>
      <c r="O42" s="69" t="s">
        <v>36</v>
      </c>
      <c r="P42" s="71"/>
      <c r="Q42" s="71"/>
      <c r="R42" s="71"/>
      <c r="S42" s="69" t="s">
        <v>664</v>
      </c>
      <c r="T42" s="71"/>
      <c r="V42" s="13"/>
    </row>
    <row r="43" spans="1:22" ht="15" customHeight="1">
      <c r="A43" s="65">
        <v>42</v>
      </c>
      <c r="B43" s="69" t="s">
        <v>547</v>
      </c>
      <c r="C43" s="69" t="s">
        <v>423</v>
      </c>
      <c r="D43" s="69" t="s">
        <v>685</v>
      </c>
      <c r="E43" s="68" t="s">
        <v>686</v>
      </c>
      <c r="F43" s="69" t="s">
        <v>22</v>
      </c>
      <c r="G43" s="65">
        <v>2012</v>
      </c>
      <c r="H43" s="94">
        <v>-30.149659662938198</v>
      </c>
      <c r="I43" s="94">
        <v>-50.508807934093397</v>
      </c>
      <c r="J43" s="95" t="s">
        <v>270</v>
      </c>
      <c r="K43" s="69" t="s">
        <v>36</v>
      </c>
      <c r="L43" s="68" t="s">
        <v>751</v>
      </c>
      <c r="M43" s="69" t="s">
        <v>752</v>
      </c>
      <c r="N43" s="69" t="s">
        <v>25</v>
      </c>
      <c r="O43" s="69" t="s">
        <v>36</v>
      </c>
      <c r="P43" s="71"/>
      <c r="Q43" s="71"/>
      <c r="R43" s="71"/>
      <c r="S43" s="69" t="s">
        <v>664</v>
      </c>
      <c r="T43" s="71"/>
      <c r="V43" s="13"/>
    </row>
    <row r="44" spans="1:22" ht="15" customHeight="1">
      <c r="A44" s="65">
        <v>43</v>
      </c>
      <c r="B44" s="69" t="s">
        <v>547</v>
      </c>
      <c r="C44" s="69" t="s">
        <v>423</v>
      </c>
      <c r="D44" s="69" t="s">
        <v>685</v>
      </c>
      <c r="E44" s="68" t="s">
        <v>753</v>
      </c>
      <c r="F44" s="69" t="s">
        <v>22</v>
      </c>
      <c r="G44" s="65">
        <v>2012</v>
      </c>
      <c r="H44" s="94">
        <v>-30.045819979727401</v>
      </c>
      <c r="I44" s="96">
        <v>-52.893412558481998</v>
      </c>
      <c r="J44" s="95" t="s">
        <v>270</v>
      </c>
      <c r="K44" s="69" t="s">
        <v>36</v>
      </c>
      <c r="L44" s="68" t="s">
        <v>754</v>
      </c>
      <c r="M44" s="69" t="s">
        <v>755</v>
      </c>
      <c r="N44" s="69" t="s">
        <v>25</v>
      </c>
      <c r="O44" s="69" t="s">
        <v>36</v>
      </c>
      <c r="P44" s="71"/>
      <c r="Q44" s="71"/>
      <c r="R44" s="71"/>
      <c r="S44" s="69" t="s">
        <v>664</v>
      </c>
      <c r="T44" s="71"/>
      <c r="V44" s="13"/>
    </row>
    <row r="45" spans="1:22" ht="15" customHeight="1">
      <c r="A45" s="65">
        <v>44</v>
      </c>
      <c r="B45" s="69" t="s">
        <v>547</v>
      </c>
      <c r="C45" s="69" t="s">
        <v>423</v>
      </c>
      <c r="D45" s="69" t="s">
        <v>685</v>
      </c>
      <c r="E45" s="68" t="s">
        <v>686</v>
      </c>
      <c r="F45" s="69" t="s">
        <v>22</v>
      </c>
      <c r="G45" s="65">
        <v>2012</v>
      </c>
      <c r="H45" s="94">
        <v>-30.149659662938198</v>
      </c>
      <c r="I45" s="94">
        <v>-50.508807934093397</v>
      </c>
      <c r="J45" s="95" t="s">
        <v>270</v>
      </c>
      <c r="K45" s="69" t="s">
        <v>36</v>
      </c>
      <c r="L45" s="68" t="s">
        <v>756</v>
      </c>
      <c r="M45" s="69" t="s">
        <v>757</v>
      </c>
      <c r="N45" s="69" t="s">
        <v>25</v>
      </c>
      <c r="O45" s="69" t="s">
        <v>36</v>
      </c>
      <c r="P45" s="71"/>
      <c r="Q45" s="71"/>
      <c r="R45" s="71"/>
      <c r="S45" s="69" t="s">
        <v>664</v>
      </c>
      <c r="T45" s="71"/>
      <c r="V45" s="13"/>
    </row>
    <row r="46" spans="1:22" ht="15" customHeight="1">
      <c r="A46" s="65">
        <v>45</v>
      </c>
      <c r="B46" s="69" t="s">
        <v>547</v>
      </c>
      <c r="C46" s="69" t="s">
        <v>423</v>
      </c>
      <c r="D46" s="69" t="s">
        <v>685</v>
      </c>
      <c r="E46" s="68" t="s">
        <v>686</v>
      </c>
      <c r="F46" s="69" t="s">
        <v>22</v>
      </c>
      <c r="G46" s="65">
        <v>2012</v>
      </c>
      <c r="H46" s="94">
        <v>-30.149659662938198</v>
      </c>
      <c r="I46" s="94">
        <v>-50.508807934093397</v>
      </c>
      <c r="J46" s="95" t="s">
        <v>270</v>
      </c>
      <c r="K46" s="69" t="s">
        <v>36</v>
      </c>
      <c r="L46" s="68" t="s">
        <v>758</v>
      </c>
      <c r="M46" s="69" t="s">
        <v>759</v>
      </c>
      <c r="N46" s="69" t="s">
        <v>25</v>
      </c>
      <c r="O46" s="69" t="s">
        <v>36</v>
      </c>
      <c r="P46" s="71"/>
      <c r="Q46" s="71"/>
      <c r="R46" s="71"/>
      <c r="S46" s="69" t="s">
        <v>664</v>
      </c>
      <c r="T46" s="71"/>
      <c r="V46" s="13"/>
    </row>
    <row r="47" spans="1:22" ht="15" customHeight="1">
      <c r="A47" s="65">
        <v>46</v>
      </c>
      <c r="B47" s="69" t="s">
        <v>547</v>
      </c>
      <c r="C47" s="69" t="s">
        <v>423</v>
      </c>
      <c r="D47" s="69" t="s">
        <v>685</v>
      </c>
      <c r="E47" s="68" t="s">
        <v>686</v>
      </c>
      <c r="F47" s="69" t="s">
        <v>22</v>
      </c>
      <c r="G47" s="65">
        <v>2012</v>
      </c>
      <c r="H47" s="94">
        <v>-30.149659662938198</v>
      </c>
      <c r="I47" s="94">
        <v>-50.508807934093397</v>
      </c>
      <c r="J47" s="95" t="s">
        <v>270</v>
      </c>
      <c r="K47" s="69" t="s">
        <v>36</v>
      </c>
      <c r="L47" s="68" t="s">
        <v>760</v>
      </c>
      <c r="M47" s="69" t="s">
        <v>761</v>
      </c>
      <c r="N47" s="69" t="s">
        <v>25</v>
      </c>
      <c r="O47" s="69" t="s">
        <v>36</v>
      </c>
      <c r="P47" s="71"/>
      <c r="Q47" s="71"/>
      <c r="R47" s="71"/>
      <c r="S47" s="69" t="s">
        <v>664</v>
      </c>
      <c r="T47" s="71"/>
      <c r="V47" s="13"/>
    </row>
    <row r="48" spans="1:22" ht="15" customHeight="1">
      <c r="A48" s="65">
        <v>47</v>
      </c>
      <c r="B48" s="69" t="s">
        <v>547</v>
      </c>
      <c r="C48" s="69" t="s">
        <v>423</v>
      </c>
      <c r="D48" s="69" t="s">
        <v>689</v>
      </c>
      <c r="E48" s="68" t="s">
        <v>272</v>
      </c>
      <c r="F48" s="69" t="s">
        <v>22</v>
      </c>
      <c r="G48" s="65">
        <v>2012</v>
      </c>
      <c r="H48" s="79">
        <v>-29.951794846190602</v>
      </c>
      <c r="I48" s="79">
        <v>-51.764014165814601</v>
      </c>
      <c r="J48" s="95" t="s">
        <v>270</v>
      </c>
      <c r="K48" s="69" t="s">
        <v>36</v>
      </c>
      <c r="L48" s="68" t="s">
        <v>762</v>
      </c>
      <c r="M48" s="69" t="s">
        <v>763</v>
      </c>
      <c r="N48" s="69" t="s">
        <v>25</v>
      </c>
      <c r="O48" s="69" t="s">
        <v>36</v>
      </c>
      <c r="P48" s="71"/>
      <c r="Q48" s="71"/>
      <c r="R48" s="71"/>
      <c r="S48" s="69" t="s">
        <v>664</v>
      </c>
      <c r="T48" s="71"/>
      <c r="V48" s="13"/>
    </row>
    <row r="49" spans="1:22" ht="15" customHeight="1">
      <c r="A49" s="65">
        <v>48</v>
      </c>
      <c r="B49" s="69" t="s">
        <v>547</v>
      </c>
      <c r="C49" s="69" t="s">
        <v>423</v>
      </c>
      <c r="D49" s="69" t="s">
        <v>689</v>
      </c>
      <c r="E49" s="68" t="s">
        <v>187</v>
      </c>
      <c r="F49" s="69" t="s">
        <v>22</v>
      </c>
      <c r="G49" s="65">
        <v>2012</v>
      </c>
      <c r="H49" s="79">
        <v>-30.981267056751101</v>
      </c>
      <c r="I49" s="79">
        <v>-54.674130183823699</v>
      </c>
      <c r="J49" s="95" t="s">
        <v>270</v>
      </c>
      <c r="K49" s="69" t="s">
        <v>36</v>
      </c>
      <c r="L49" s="68" t="s">
        <v>764</v>
      </c>
      <c r="M49" s="69" t="s">
        <v>765</v>
      </c>
      <c r="N49" s="69" t="s">
        <v>25</v>
      </c>
      <c r="O49" s="69" t="s">
        <v>36</v>
      </c>
      <c r="P49" s="71"/>
      <c r="Q49" s="71"/>
      <c r="R49" s="71"/>
      <c r="S49" s="69" t="s">
        <v>664</v>
      </c>
      <c r="T49" s="71"/>
      <c r="V49" s="13"/>
    </row>
    <row r="50" spans="1:22" ht="15" customHeight="1">
      <c r="A50" s="65">
        <v>49</v>
      </c>
      <c r="B50" s="69" t="s">
        <v>547</v>
      </c>
      <c r="C50" s="69" t="s">
        <v>423</v>
      </c>
      <c r="D50" s="69" t="s">
        <v>689</v>
      </c>
      <c r="E50" s="68" t="s">
        <v>766</v>
      </c>
      <c r="F50" s="69" t="s">
        <v>22</v>
      </c>
      <c r="G50" s="65">
        <v>2012</v>
      </c>
      <c r="H50" s="94">
        <v>-30.108601922373602</v>
      </c>
      <c r="I50" s="94">
        <v>-51.3146836637248</v>
      </c>
      <c r="J50" s="95" t="s">
        <v>270</v>
      </c>
      <c r="K50" s="69" t="s">
        <v>36</v>
      </c>
      <c r="L50" s="68" t="s">
        <v>767</v>
      </c>
      <c r="M50" s="69" t="s">
        <v>768</v>
      </c>
      <c r="N50" s="69" t="s">
        <v>25</v>
      </c>
      <c r="O50" s="69" t="s">
        <v>36</v>
      </c>
      <c r="P50" s="71"/>
      <c r="Q50" s="71"/>
      <c r="R50" s="71"/>
      <c r="S50" s="69" t="s">
        <v>664</v>
      </c>
      <c r="T50" s="71"/>
      <c r="V50" s="13"/>
    </row>
    <row r="51" spans="1:22" ht="15" customHeight="1">
      <c r="A51" s="65">
        <v>50</v>
      </c>
      <c r="B51" s="69" t="s">
        <v>547</v>
      </c>
      <c r="C51" s="69" t="s">
        <v>423</v>
      </c>
      <c r="D51" s="69" t="s">
        <v>689</v>
      </c>
      <c r="E51" s="68" t="s">
        <v>766</v>
      </c>
      <c r="F51" s="69" t="s">
        <v>22</v>
      </c>
      <c r="G51" s="65">
        <v>2012</v>
      </c>
      <c r="H51" s="94">
        <v>-30.108601922373602</v>
      </c>
      <c r="I51" s="94">
        <v>-51.3146836637248</v>
      </c>
      <c r="J51" s="95" t="s">
        <v>270</v>
      </c>
      <c r="K51" s="69" t="s">
        <v>36</v>
      </c>
      <c r="L51" s="68" t="s">
        <v>769</v>
      </c>
      <c r="M51" s="69" t="s">
        <v>770</v>
      </c>
      <c r="N51" s="69" t="s">
        <v>25</v>
      </c>
      <c r="O51" s="69" t="s">
        <v>36</v>
      </c>
      <c r="P51" s="71"/>
      <c r="Q51" s="71"/>
      <c r="R51" s="71"/>
      <c r="S51" s="69" t="s">
        <v>664</v>
      </c>
      <c r="T51" s="71"/>
      <c r="V51" s="13"/>
    </row>
    <row r="52" spans="1:22" ht="15" customHeight="1">
      <c r="A52" s="65">
        <v>51</v>
      </c>
      <c r="B52" s="69" t="s">
        <v>547</v>
      </c>
      <c r="C52" s="69" t="s">
        <v>423</v>
      </c>
      <c r="D52" s="69" t="s">
        <v>685</v>
      </c>
      <c r="E52" s="68" t="s">
        <v>771</v>
      </c>
      <c r="F52" s="69" t="s">
        <v>22</v>
      </c>
      <c r="G52" s="65">
        <v>2012</v>
      </c>
      <c r="H52" s="94">
        <v>-30.5147432340801</v>
      </c>
      <c r="I52" s="94">
        <v>-53.487568920041397</v>
      </c>
      <c r="J52" s="95" t="s">
        <v>270</v>
      </c>
      <c r="K52" s="69" t="s">
        <v>36</v>
      </c>
      <c r="L52" s="68" t="s">
        <v>772</v>
      </c>
      <c r="M52" s="69" t="s">
        <v>773</v>
      </c>
      <c r="N52" s="69" t="s">
        <v>25</v>
      </c>
      <c r="O52" s="69" t="s">
        <v>36</v>
      </c>
      <c r="P52" s="71"/>
      <c r="Q52" s="71"/>
      <c r="R52" s="71"/>
      <c r="S52" s="69" t="s">
        <v>664</v>
      </c>
      <c r="T52" s="71"/>
      <c r="V52" s="13"/>
    </row>
    <row r="53" spans="1:22" ht="15" customHeight="1">
      <c r="A53" s="65">
        <v>52</v>
      </c>
      <c r="B53" s="69" t="s">
        <v>547</v>
      </c>
      <c r="C53" s="69" t="s">
        <v>423</v>
      </c>
      <c r="D53" s="69" t="s">
        <v>685</v>
      </c>
      <c r="E53" s="68" t="s">
        <v>771</v>
      </c>
      <c r="F53" s="69" t="s">
        <v>22</v>
      </c>
      <c r="G53" s="65">
        <v>2012</v>
      </c>
      <c r="H53" s="94">
        <v>-30.5147432340801</v>
      </c>
      <c r="I53" s="94">
        <v>-53.487568920041397</v>
      </c>
      <c r="J53" s="95" t="s">
        <v>270</v>
      </c>
      <c r="K53" s="69" t="s">
        <v>36</v>
      </c>
      <c r="L53" s="68" t="s">
        <v>774</v>
      </c>
      <c r="M53" s="69" t="s">
        <v>775</v>
      </c>
      <c r="N53" s="69" t="s">
        <v>25</v>
      </c>
      <c r="O53" s="69" t="s">
        <v>36</v>
      </c>
      <c r="P53" s="71"/>
      <c r="Q53" s="71"/>
      <c r="R53" s="71"/>
      <c r="S53" s="69" t="s">
        <v>664</v>
      </c>
      <c r="T53" s="71"/>
      <c r="V53" s="13"/>
    </row>
    <row r="54" spans="1:22" ht="15" customHeight="1">
      <c r="A54" s="65">
        <v>53</v>
      </c>
      <c r="B54" s="69" t="s">
        <v>547</v>
      </c>
      <c r="C54" s="69" t="s">
        <v>423</v>
      </c>
      <c r="D54" s="69" t="s">
        <v>685</v>
      </c>
      <c r="E54" s="68" t="s">
        <v>269</v>
      </c>
      <c r="F54" s="69" t="s">
        <v>22</v>
      </c>
      <c r="G54" s="65">
        <v>2012</v>
      </c>
      <c r="H54" s="79">
        <v>-30.850704389255899</v>
      </c>
      <c r="I54" s="79">
        <v>-51.814600906221102</v>
      </c>
      <c r="J54" s="95" t="s">
        <v>270</v>
      </c>
      <c r="K54" s="69" t="s">
        <v>36</v>
      </c>
      <c r="L54" s="68" t="s">
        <v>776</v>
      </c>
      <c r="M54" s="69" t="s">
        <v>777</v>
      </c>
      <c r="N54" s="69" t="s">
        <v>25</v>
      </c>
      <c r="O54" s="69" t="s">
        <v>36</v>
      </c>
      <c r="P54" s="71"/>
      <c r="Q54" s="71"/>
      <c r="R54" s="71"/>
      <c r="S54" s="69" t="s">
        <v>664</v>
      </c>
      <c r="T54" s="71"/>
      <c r="V54" s="13"/>
    </row>
    <row r="55" spans="1:22" ht="15" customHeight="1">
      <c r="A55" s="65">
        <v>54</v>
      </c>
      <c r="B55" s="69" t="s">
        <v>547</v>
      </c>
      <c r="C55" s="69" t="s">
        <v>423</v>
      </c>
      <c r="D55" s="69" t="s">
        <v>685</v>
      </c>
      <c r="E55" s="68" t="s">
        <v>778</v>
      </c>
      <c r="F55" s="69" t="s">
        <v>22</v>
      </c>
      <c r="G55" s="65">
        <v>2012</v>
      </c>
      <c r="H55" s="94">
        <v>-29.985625878653298</v>
      </c>
      <c r="I55" s="94">
        <v>-52.379018251236303</v>
      </c>
      <c r="J55" s="95" t="s">
        <v>270</v>
      </c>
      <c r="K55" s="69" t="s">
        <v>36</v>
      </c>
      <c r="L55" s="68" t="s">
        <v>779</v>
      </c>
      <c r="M55" s="69" t="s">
        <v>780</v>
      </c>
      <c r="N55" s="69" t="s">
        <v>25</v>
      </c>
      <c r="O55" s="69" t="s">
        <v>36</v>
      </c>
      <c r="P55" s="71"/>
      <c r="Q55" s="71"/>
      <c r="R55" s="71"/>
      <c r="S55" s="69" t="s">
        <v>664</v>
      </c>
      <c r="T55" s="71"/>
      <c r="V55" s="13"/>
    </row>
    <row r="56" spans="1:22" ht="15" customHeight="1">
      <c r="A56" s="65">
        <v>55</v>
      </c>
      <c r="B56" s="69" t="s">
        <v>547</v>
      </c>
      <c r="C56" s="69" t="s">
        <v>423</v>
      </c>
      <c r="D56" s="69" t="s">
        <v>685</v>
      </c>
      <c r="E56" s="68" t="s">
        <v>771</v>
      </c>
      <c r="F56" s="69" t="s">
        <v>22</v>
      </c>
      <c r="G56" s="65">
        <v>2012</v>
      </c>
      <c r="H56" s="94">
        <v>-30.5147432340801</v>
      </c>
      <c r="I56" s="94">
        <v>-53.487568920041397</v>
      </c>
      <c r="J56" s="95" t="s">
        <v>270</v>
      </c>
      <c r="K56" s="69" t="s">
        <v>36</v>
      </c>
      <c r="L56" s="68" t="s">
        <v>781</v>
      </c>
      <c r="M56" s="69" t="s">
        <v>782</v>
      </c>
      <c r="N56" s="69" t="s">
        <v>25</v>
      </c>
      <c r="O56" s="69" t="s">
        <v>36</v>
      </c>
      <c r="P56" s="71"/>
      <c r="Q56" s="71"/>
      <c r="R56" s="71"/>
      <c r="S56" s="69" t="s">
        <v>664</v>
      </c>
      <c r="T56" s="71"/>
      <c r="V56" s="13"/>
    </row>
    <row r="57" spans="1:22" ht="15" customHeight="1">
      <c r="A57" s="65">
        <v>56</v>
      </c>
      <c r="B57" s="69" t="s">
        <v>547</v>
      </c>
      <c r="C57" s="69" t="s">
        <v>423</v>
      </c>
      <c r="D57" s="69" t="s">
        <v>685</v>
      </c>
      <c r="E57" s="68" t="s">
        <v>778</v>
      </c>
      <c r="F57" s="69" t="s">
        <v>22</v>
      </c>
      <c r="G57" s="65">
        <v>2012</v>
      </c>
      <c r="H57" s="94">
        <v>-29.985625878653298</v>
      </c>
      <c r="I57" s="94">
        <v>-52.379018251236303</v>
      </c>
      <c r="J57" s="95" t="s">
        <v>270</v>
      </c>
      <c r="K57" s="69" t="s">
        <v>36</v>
      </c>
      <c r="L57" s="68" t="s">
        <v>783</v>
      </c>
      <c r="M57" s="69" t="s">
        <v>784</v>
      </c>
      <c r="N57" s="69" t="s">
        <v>25</v>
      </c>
      <c r="O57" s="69" t="s">
        <v>36</v>
      </c>
      <c r="P57" s="71"/>
      <c r="Q57" s="71"/>
      <c r="R57" s="71"/>
      <c r="S57" s="69" t="s">
        <v>664</v>
      </c>
      <c r="T57" s="71"/>
      <c r="V57" s="13"/>
    </row>
    <row r="58" spans="1:22" ht="15" customHeight="1">
      <c r="A58" s="65">
        <v>57</v>
      </c>
      <c r="B58" s="69" t="s">
        <v>547</v>
      </c>
      <c r="C58" s="69" t="s">
        <v>423</v>
      </c>
      <c r="D58" s="69" t="s">
        <v>685</v>
      </c>
      <c r="E58" s="68" t="s">
        <v>771</v>
      </c>
      <c r="F58" s="69" t="s">
        <v>22</v>
      </c>
      <c r="G58" s="65">
        <v>2012</v>
      </c>
      <c r="H58" s="94">
        <v>-30.5147432340801</v>
      </c>
      <c r="I58" s="94">
        <v>-53.487568920041397</v>
      </c>
      <c r="J58" s="95" t="s">
        <v>270</v>
      </c>
      <c r="K58" s="69" t="s">
        <v>36</v>
      </c>
      <c r="L58" s="68" t="s">
        <v>785</v>
      </c>
      <c r="M58" s="69" t="s">
        <v>786</v>
      </c>
      <c r="N58" s="69" t="s">
        <v>25</v>
      </c>
      <c r="O58" s="69" t="s">
        <v>36</v>
      </c>
      <c r="P58" s="71"/>
      <c r="Q58" s="71"/>
      <c r="R58" s="71"/>
      <c r="S58" s="69" t="s">
        <v>664</v>
      </c>
      <c r="T58" s="71"/>
      <c r="V58" s="13"/>
    </row>
    <row r="59" spans="1:22" ht="15" customHeight="1">
      <c r="A59" s="65">
        <v>58</v>
      </c>
      <c r="B59" s="69" t="s">
        <v>547</v>
      </c>
      <c r="C59" s="69" t="s">
        <v>423</v>
      </c>
      <c r="D59" s="69" t="s">
        <v>689</v>
      </c>
      <c r="E59" s="68" t="s">
        <v>787</v>
      </c>
      <c r="F59" s="69" t="s">
        <v>22</v>
      </c>
      <c r="G59" s="65">
        <v>2012</v>
      </c>
      <c r="H59" s="94">
        <v>-31.719597880829198</v>
      </c>
      <c r="I59" s="94">
        <v>-52.3443200629915</v>
      </c>
      <c r="J59" s="95" t="s">
        <v>270</v>
      </c>
      <c r="K59" s="69" t="s">
        <v>36</v>
      </c>
      <c r="L59" s="68" t="s">
        <v>788</v>
      </c>
      <c r="M59" s="69" t="s">
        <v>789</v>
      </c>
      <c r="N59" s="69" t="s">
        <v>25</v>
      </c>
      <c r="O59" s="69" t="s">
        <v>36</v>
      </c>
      <c r="P59" s="71"/>
      <c r="Q59" s="71"/>
      <c r="R59" s="71"/>
      <c r="S59" s="69" t="s">
        <v>664</v>
      </c>
      <c r="T59" s="71"/>
      <c r="V59" s="13"/>
    </row>
    <row r="60" spans="1:22" ht="15" customHeight="1">
      <c r="A60" s="65">
        <v>59</v>
      </c>
      <c r="B60" s="69" t="s">
        <v>547</v>
      </c>
      <c r="C60" s="69" t="s">
        <v>423</v>
      </c>
      <c r="D60" s="69" t="s">
        <v>685</v>
      </c>
      <c r="E60" s="68" t="s">
        <v>269</v>
      </c>
      <c r="F60" s="69" t="s">
        <v>22</v>
      </c>
      <c r="G60" s="65">
        <v>2012</v>
      </c>
      <c r="H60" s="79">
        <v>-30.850704389255899</v>
      </c>
      <c r="I60" s="79">
        <v>-51.814600906221102</v>
      </c>
      <c r="J60" s="95" t="s">
        <v>270</v>
      </c>
      <c r="K60" s="69" t="s">
        <v>36</v>
      </c>
      <c r="L60" s="68" t="s">
        <v>790</v>
      </c>
      <c r="M60" s="69" t="s">
        <v>791</v>
      </c>
      <c r="N60" s="69" t="s">
        <v>25</v>
      </c>
      <c r="O60" s="69" t="s">
        <v>36</v>
      </c>
      <c r="P60" s="71"/>
      <c r="Q60" s="71"/>
      <c r="R60" s="71"/>
      <c r="S60" s="69" t="s">
        <v>664</v>
      </c>
      <c r="T60" s="71"/>
      <c r="V60" s="13"/>
    </row>
    <row r="61" spans="1:22" ht="15" customHeight="1">
      <c r="A61" s="65">
        <v>60</v>
      </c>
      <c r="B61" s="69" t="s">
        <v>547</v>
      </c>
      <c r="C61" s="69" t="s">
        <v>423</v>
      </c>
      <c r="D61" s="69" t="s">
        <v>689</v>
      </c>
      <c r="E61" s="68" t="s">
        <v>787</v>
      </c>
      <c r="F61" s="69" t="s">
        <v>22</v>
      </c>
      <c r="G61" s="65">
        <v>2012</v>
      </c>
      <c r="H61" s="94">
        <v>-31.719597880829198</v>
      </c>
      <c r="I61" s="94">
        <v>-52.3443200629915</v>
      </c>
      <c r="J61" s="95" t="s">
        <v>270</v>
      </c>
      <c r="K61" s="69" t="s">
        <v>36</v>
      </c>
      <c r="L61" s="68" t="s">
        <v>792</v>
      </c>
      <c r="M61" s="69" t="s">
        <v>793</v>
      </c>
      <c r="N61" s="69" t="s">
        <v>25</v>
      </c>
      <c r="O61" s="69" t="s">
        <v>36</v>
      </c>
      <c r="P61" s="71"/>
      <c r="Q61" s="71"/>
      <c r="R61" s="71"/>
      <c r="S61" s="69" t="s">
        <v>664</v>
      </c>
      <c r="T61" s="71"/>
      <c r="V61" s="13"/>
    </row>
    <row r="62" spans="1:22" ht="15" customHeight="1">
      <c r="A62" s="65">
        <v>61</v>
      </c>
      <c r="B62" s="69" t="s">
        <v>547</v>
      </c>
      <c r="C62" s="69" t="s">
        <v>423</v>
      </c>
      <c r="D62" s="69" t="s">
        <v>689</v>
      </c>
      <c r="E62" s="68" t="s">
        <v>787</v>
      </c>
      <c r="F62" s="69" t="s">
        <v>22</v>
      </c>
      <c r="G62" s="65">
        <v>2012</v>
      </c>
      <c r="H62" s="94">
        <v>-31.719597880829198</v>
      </c>
      <c r="I62" s="94">
        <v>-52.3443200629915</v>
      </c>
      <c r="J62" s="95" t="s">
        <v>270</v>
      </c>
      <c r="K62" s="69" t="s">
        <v>36</v>
      </c>
      <c r="L62" s="68" t="s">
        <v>794</v>
      </c>
      <c r="M62" s="69" t="s">
        <v>795</v>
      </c>
      <c r="N62" s="69" t="s">
        <v>25</v>
      </c>
      <c r="O62" s="69" t="s">
        <v>36</v>
      </c>
      <c r="P62" s="71"/>
      <c r="Q62" s="71"/>
      <c r="R62" s="71"/>
      <c r="S62" s="69" t="s">
        <v>664</v>
      </c>
      <c r="T62" s="71"/>
      <c r="V62" s="13"/>
    </row>
    <row r="63" spans="1:22" ht="15" customHeight="1">
      <c r="A63" s="65">
        <v>62</v>
      </c>
      <c r="B63" s="69" t="s">
        <v>547</v>
      </c>
      <c r="C63" s="69" t="s">
        <v>423</v>
      </c>
      <c r="D63" s="69" t="s">
        <v>689</v>
      </c>
      <c r="E63" s="68" t="s">
        <v>787</v>
      </c>
      <c r="F63" s="69" t="s">
        <v>22</v>
      </c>
      <c r="G63" s="65">
        <v>2012</v>
      </c>
      <c r="H63" s="94">
        <v>-31.719597880829198</v>
      </c>
      <c r="I63" s="94">
        <v>-52.3443200629915</v>
      </c>
      <c r="J63" s="95" t="s">
        <v>270</v>
      </c>
      <c r="K63" s="69" t="s">
        <v>36</v>
      </c>
      <c r="L63" s="68" t="s">
        <v>796</v>
      </c>
      <c r="M63" s="69" t="s">
        <v>797</v>
      </c>
      <c r="N63" s="69" t="s">
        <v>25</v>
      </c>
      <c r="O63" s="69" t="s">
        <v>36</v>
      </c>
      <c r="P63" s="71"/>
      <c r="Q63" s="71"/>
      <c r="R63" s="71"/>
      <c r="S63" s="69" t="s">
        <v>664</v>
      </c>
      <c r="T63" s="71"/>
      <c r="V63" s="13"/>
    </row>
    <row r="64" spans="1:22" ht="15" customHeight="1">
      <c r="A64" s="65">
        <v>63</v>
      </c>
      <c r="B64" s="69" t="s">
        <v>547</v>
      </c>
      <c r="C64" s="69" t="s">
        <v>423</v>
      </c>
      <c r="D64" s="69" t="s">
        <v>685</v>
      </c>
      <c r="E64" s="68" t="s">
        <v>187</v>
      </c>
      <c r="F64" s="69" t="s">
        <v>22</v>
      </c>
      <c r="G64" s="97">
        <v>2012</v>
      </c>
      <c r="H64" s="79">
        <v>-30.981267056751101</v>
      </c>
      <c r="I64" s="79">
        <v>-54.674130183823699</v>
      </c>
      <c r="J64" s="95" t="s">
        <v>35</v>
      </c>
      <c r="K64" s="69" t="s">
        <v>36</v>
      </c>
      <c r="L64" s="68" t="s">
        <v>798</v>
      </c>
      <c r="M64" s="71"/>
      <c r="N64" s="69" t="s">
        <v>25</v>
      </c>
      <c r="O64" s="69" t="s">
        <v>36</v>
      </c>
      <c r="P64" s="72"/>
      <c r="Q64" s="72"/>
      <c r="R64" s="72"/>
      <c r="S64" s="69" t="s">
        <v>664</v>
      </c>
      <c r="T64" s="72"/>
      <c r="V64" s="13"/>
    </row>
    <row r="65" spans="1:22" ht="15" customHeight="1">
      <c r="A65" s="65">
        <v>64</v>
      </c>
      <c r="B65" s="69" t="s">
        <v>547</v>
      </c>
      <c r="C65" s="69" t="s">
        <v>423</v>
      </c>
      <c r="D65" s="69" t="s">
        <v>685</v>
      </c>
      <c r="E65" s="68" t="s">
        <v>771</v>
      </c>
      <c r="F65" s="69" t="s">
        <v>22</v>
      </c>
      <c r="G65" s="97">
        <v>2012</v>
      </c>
      <c r="H65" s="94">
        <v>-30.5147432340801</v>
      </c>
      <c r="I65" s="94">
        <v>-53.487568920041397</v>
      </c>
      <c r="J65" s="95" t="s">
        <v>35</v>
      </c>
      <c r="K65" s="69" t="s">
        <v>36</v>
      </c>
      <c r="L65" s="68" t="s">
        <v>799</v>
      </c>
      <c r="M65" s="71"/>
      <c r="N65" s="69" t="s">
        <v>25</v>
      </c>
      <c r="O65" s="69" t="s">
        <v>36</v>
      </c>
      <c r="P65" s="72"/>
      <c r="Q65" s="72"/>
      <c r="R65" s="72"/>
      <c r="S65" s="69" t="s">
        <v>664</v>
      </c>
      <c r="T65" s="72"/>
      <c r="V65" s="13"/>
    </row>
    <row r="66" spans="1:22" ht="15" customHeight="1">
      <c r="A66" s="65">
        <v>65</v>
      </c>
      <c r="B66" s="69" t="s">
        <v>547</v>
      </c>
      <c r="C66" s="69" t="s">
        <v>423</v>
      </c>
      <c r="D66" s="69" t="s">
        <v>685</v>
      </c>
      <c r="E66" s="68" t="s">
        <v>771</v>
      </c>
      <c r="F66" s="69" t="s">
        <v>22</v>
      </c>
      <c r="G66" s="97">
        <v>2012</v>
      </c>
      <c r="H66" s="94">
        <v>-30.5147432340801</v>
      </c>
      <c r="I66" s="94">
        <v>-53.487568920041397</v>
      </c>
      <c r="J66" s="95" t="s">
        <v>35</v>
      </c>
      <c r="K66" s="69" t="s">
        <v>36</v>
      </c>
      <c r="L66" s="68" t="s">
        <v>800</v>
      </c>
      <c r="M66" s="71"/>
      <c r="N66" s="69" t="s">
        <v>25</v>
      </c>
      <c r="O66" s="69" t="s">
        <v>36</v>
      </c>
      <c r="P66" s="71"/>
      <c r="Q66" s="71"/>
      <c r="R66" s="71"/>
      <c r="S66" s="69" t="s">
        <v>664</v>
      </c>
      <c r="T66" s="71"/>
      <c r="V66" s="13"/>
    </row>
    <row r="67" spans="1:22" ht="15" customHeight="1">
      <c r="A67" s="65">
        <v>66</v>
      </c>
      <c r="B67" s="69" t="s">
        <v>547</v>
      </c>
      <c r="C67" s="69" t="s">
        <v>423</v>
      </c>
      <c r="D67" s="69" t="s">
        <v>689</v>
      </c>
      <c r="E67" s="68" t="s">
        <v>706</v>
      </c>
      <c r="F67" s="69" t="s">
        <v>22</v>
      </c>
      <c r="G67" s="97">
        <v>2012</v>
      </c>
      <c r="H67" s="94">
        <v>-29.7598231720144</v>
      </c>
      <c r="I67" s="94">
        <v>-57.081824909022899</v>
      </c>
      <c r="J67" s="95" t="s">
        <v>35</v>
      </c>
      <c r="K67" s="69" t="s">
        <v>36</v>
      </c>
      <c r="L67" s="68" t="s">
        <v>801</v>
      </c>
      <c r="M67" s="71"/>
      <c r="N67" s="69" t="s">
        <v>25</v>
      </c>
      <c r="O67" s="69" t="s">
        <v>36</v>
      </c>
      <c r="P67" s="69" t="s">
        <v>802</v>
      </c>
      <c r="Q67" s="69" t="s">
        <v>662</v>
      </c>
      <c r="R67" s="69" t="s">
        <v>663</v>
      </c>
      <c r="S67" s="69" t="s">
        <v>664</v>
      </c>
      <c r="T67" s="69"/>
      <c r="V67" s="13"/>
    </row>
    <row r="68" spans="1:22" ht="15" customHeight="1">
      <c r="A68" s="65">
        <v>67</v>
      </c>
      <c r="B68" s="69" t="s">
        <v>547</v>
      </c>
      <c r="C68" s="69" t="s">
        <v>423</v>
      </c>
      <c r="D68" s="69" t="s">
        <v>685</v>
      </c>
      <c r="E68" s="68" t="s">
        <v>686</v>
      </c>
      <c r="F68" s="69" t="s">
        <v>22</v>
      </c>
      <c r="G68" s="97">
        <v>2012</v>
      </c>
      <c r="H68" s="94">
        <v>-30.149659662938198</v>
      </c>
      <c r="I68" s="94">
        <v>-50.508807934093397</v>
      </c>
      <c r="J68" s="95" t="s">
        <v>35</v>
      </c>
      <c r="K68" s="69" t="s">
        <v>36</v>
      </c>
      <c r="L68" s="68" t="s">
        <v>803</v>
      </c>
      <c r="M68" s="71"/>
      <c r="N68" s="69" t="s">
        <v>25</v>
      </c>
      <c r="O68" s="69" t="s">
        <v>36</v>
      </c>
      <c r="P68" s="71"/>
      <c r="Q68" s="71"/>
      <c r="R68" s="71"/>
      <c r="S68" s="69" t="s">
        <v>664</v>
      </c>
      <c r="T68" s="71"/>
      <c r="V68" s="13"/>
    </row>
    <row r="69" spans="1:22" ht="15" customHeight="1">
      <c r="A69" s="65">
        <v>68</v>
      </c>
      <c r="B69" s="69" t="s">
        <v>547</v>
      </c>
      <c r="C69" s="69" t="s">
        <v>423</v>
      </c>
      <c r="D69" s="69" t="s">
        <v>685</v>
      </c>
      <c r="E69" s="68" t="s">
        <v>686</v>
      </c>
      <c r="F69" s="69" t="s">
        <v>22</v>
      </c>
      <c r="G69" s="97">
        <v>2012</v>
      </c>
      <c r="H69" s="94">
        <v>-30.149659662938198</v>
      </c>
      <c r="I69" s="94">
        <v>-50.508807934093397</v>
      </c>
      <c r="J69" s="95" t="s">
        <v>35</v>
      </c>
      <c r="K69" s="69" t="s">
        <v>36</v>
      </c>
      <c r="L69" s="68" t="s">
        <v>804</v>
      </c>
      <c r="M69" s="71"/>
      <c r="N69" s="69" t="s">
        <v>25</v>
      </c>
      <c r="O69" s="69" t="s">
        <v>36</v>
      </c>
      <c r="P69" s="71"/>
      <c r="Q69" s="71"/>
      <c r="R69" s="71"/>
      <c r="S69" s="69" t="s">
        <v>664</v>
      </c>
      <c r="T69" s="71"/>
      <c r="V69" s="13"/>
    </row>
    <row r="70" spans="1:22" ht="15" customHeight="1">
      <c r="A70" s="65">
        <v>69</v>
      </c>
      <c r="B70" s="69" t="s">
        <v>547</v>
      </c>
      <c r="C70" s="69" t="s">
        <v>423</v>
      </c>
      <c r="D70" s="69" t="s">
        <v>685</v>
      </c>
      <c r="E70" s="68" t="s">
        <v>686</v>
      </c>
      <c r="F70" s="69" t="s">
        <v>22</v>
      </c>
      <c r="G70" s="97">
        <v>2012</v>
      </c>
      <c r="H70" s="94">
        <v>-30.149659662938198</v>
      </c>
      <c r="I70" s="94">
        <v>-50.508807934093397</v>
      </c>
      <c r="J70" s="95" t="s">
        <v>35</v>
      </c>
      <c r="K70" s="69" t="s">
        <v>36</v>
      </c>
      <c r="L70" s="68" t="s">
        <v>805</v>
      </c>
      <c r="M70" s="71"/>
      <c r="N70" s="69" t="s">
        <v>25</v>
      </c>
      <c r="O70" s="69" t="s">
        <v>36</v>
      </c>
      <c r="P70" s="71"/>
      <c r="Q70" s="71"/>
      <c r="R70" s="71"/>
      <c r="S70" s="69" t="s">
        <v>664</v>
      </c>
      <c r="T70" s="71"/>
      <c r="V70" s="13"/>
    </row>
    <row r="71" spans="1:22" ht="15" customHeight="1">
      <c r="A71" s="65">
        <v>70</v>
      </c>
      <c r="B71" s="69" t="s">
        <v>547</v>
      </c>
      <c r="C71" s="69" t="s">
        <v>423</v>
      </c>
      <c r="D71" s="69" t="s">
        <v>685</v>
      </c>
      <c r="E71" s="68" t="s">
        <v>686</v>
      </c>
      <c r="F71" s="69" t="s">
        <v>22</v>
      </c>
      <c r="G71" s="97">
        <v>2012</v>
      </c>
      <c r="H71" s="94">
        <v>-30.149659662938198</v>
      </c>
      <c r="I71" s="94">
        <v>-50.508807934093397</v>
      </c>
      <c r="J71" s="95" t="s">
        <v>35</v>
      </c>
      <c r="K71" s="69" t="s">
        <v>36</v>
      </c>
      <c r="L71" s="68" t="s">
        <v>806</v>
      </c>
      <c r="M71" s="71"/>
      <c r="N71" s="69" t="s">
        <v>25</v>
      </c>
      <c r="O71" s="69" t="s">
        <v>36</v>
      </c>
      <c r="P71" s="71"/>
      <c r="Q71" s="71"/>
      <c r="R71" s="71"/>
      <c r="S71" s="69" t="s">
        <v>664</v>
      </c>
      <c r="T71" s="71"/>
      <c r="V71" s="13"/>
    </row>
    <row r="72" spans="1:22" ht="15" customHeight="1">
      <c r="A72" s="65">
        <v>71</v>
      </c>
      <c r="B72" s="69" t="s">
        <v>547</v>
      </c>
      <c r="C72" s="69" t="s">
        <v>423</v>
      </c>
      <c r="D72" s="69" t="s">
        <v>685</v>
      </c>
      <c r="E72" s="68" t="s">
        <v>686</v>
      </c>
      <c r="F72" s="69" t="s">
        <v>22</v>
      </c>
      <c r="G72" s="97">
        <v>2012</v>
      </c>
      <c r="H72" s="94">
        <v>-30.149659662938198</v>
      </c>
      <c r="I72" s="94">
        <v>-50.508807934093397</v>
      </c>
      <c r="J72" s="95" t="s">
        <v>35</v>
      </c>
      <c r="K72" s="69" t="s">
        <v>36</v>
      </c>
      <c r="L72" s="68" t="s">
        <v>807</v>
      </c>
      <c r="M72" s="71"/>
      <c r="N72" s="69" t="s">
        <v>25</v>
      </c>
      <c r="O72" s="69" t="s">
        <v>36</v>
      </c>
      <c r="P72" s="71"/>
      <c r="Q72" s="71"/>
      <c r="R72" s="71"/>
      <c r="S72" s="69" t="s">
        <v>664</v>
      </c>
      <c r="T72" s="71"/>
      <c r="V72" s="13"/>
    </row>
    <row r="73" spans="1:22" ht="15" customHeight="1">
      <c r="A73" s="65">
        <v>72</v>
      </c>
      <c r="B73" s="69" t="s">
        <v>547</v>
      </c>
      <c r="C73" s="69" t="s">
        <v>423</v>
      </c>
      <c r="D73" s="69" t="s">
        <v>689</v>
      </c>
      <c r="E73" s="68" t="s">
        <v>686</v>
      </c>
      <c r="F73" s="69" t="s">
        <v>22</v>
      </c>
      <c r="G73" s="97">
        <v>2012</v>
      </c>
      <c r="H73" s="94">
        <v>-30.149659662938198</v>
      </c>
      <c r="I73" s="94">
        <v>-50.508807934093397</v>
      </c>
      <c r="J73" s="95" t="s">
        <v>35</v>
      </c>
      <c r="K73" s="69" t="s">
        <v>36</v>
      </c>
      <c r="L73" s="68" t="s">
        <v>808</v>
      </c>
      <c r="M73" s="71"/>
      <c r="N73" s="69" t="s">
        <v>25</v>
      </c>
      <c r="O73" s="69" t="s">
        <v>36</v>
      </c>
      <c r="P73" s="71"/>
      <c r="Q73" s="71"/>
      <c r="R73" s="71"/>
      <c r="S73" s="69" t="s">
        <v>664</v>
      </c>
      <c r="T73" s="71"/>
      <c r="V73" s="13"/>
    </row>
    <row r="74" spans="1:22" ht="15" customHeight="1">
      <c r="A74" s="65">
        <v>73</v>
      </c>
      <c r="B74" s="69" t="s">
        <v>547</v>
      </c>
      <c r="C74" s="69" t="s">
        <v>423</v>
      </c>
      <c r="D74" s="69" t="s">
        <v>689</v>
      </c>
      <c r="E74" s="68" t="s">
        <v>686</v>
      </c>
      <c r="F74" s="69" t="s">
        <v>22</v>
      </c>
      <c r="G74" s="97">
        <v>2012</v>
      </c>
      <c r="H74" s="94">
        <v>-30.149659662938198</v>
      </c>
      <c r="I74" s="94">
        <v>-50.508807934093397</v>
      </c>
      <c r="J74" s="95" t="s">
        <v>35</v>
      </c>
      <c r="K74" s="69" t="s">
        <v>36</v>
      </c>
      <c r="L74" s="68" t="s">
        <v>809</v>
      </c>
      <c r="M74" s="71"/>
      <c r="N74" s="69" t="s">
        <v>25</v>
      </c>
      <c r="O74" s="69" t="s">
        <v>36</v>
      </c>
      <c r="P74" s="71"/>
      <c r="Q74" s="71"/>
      <c r="R74" s="71"/>
      <c r="S74" s="69" t="s">
        <v>664</v>
      </c>
      <c r="T74" s="71"/>
      <c r="V74" s="13"/>
    </row>
    <row r="75" spans="1:22" ht="15" customHeight="1">
      <c r="A75" s="65">
        <v>74</v>
      </c>
      <c r="B75" s="69" t="s">
        <v>547</v>
      </c>
      <c r="C75" s="69" t="s">
        <v>423</v>
      </c>
      <c r="D75" s="69" t="s">
        <v>685</v>
      </c>
      <c r="E75" s="68" t="s">
        <v>269</v>
      </c>
      <c r="F75" s="69" t="s">
        <v>22</v>
      </c>
      <c r="G75" s="97">
        <v>2012</v>
      </c>
      <c r="H75" s="79">
        <v>-30.850704389255899</v>
      </c>
      <c r="I75" s="79">
        <v>-51.814600906221102</v>
      </c>
      <c r="J75" s="95" t="s">
        <v>35</v>
      </c>
      <c r="K75" s="69" t="s">
        <v>36</v>
      </c>
      <c r="L75" s="68" t="s">
        <v>810</v>
      </c>
      <c r="M75" s="71"/>
      <c r="N75" s="69" t="s">
        <v>25</v>
      </c>
      <c r="O75" s="69" t="s">
        <v>36</v>
      </c>
      <c r="P75" s="71"/>
      <c r="Q75" s="71"/>
      <c r="R75" s="71"/>
      <c r="S75" s="69" t="s">
        <v>664</v>
      </c>
      <c r="T75" s="71"/>
      <c r="V75" s="13"/>
    </row>
    <row r="76" spans="1:22" ht="15" customHeight="1">
      <c r="A76" s="65">
        <v>75</v>
      </c>
      <c r="B76" s="69" t="s">
        <v>547</v>
      </c>
      <c r="C76" s="69" t="s">
        <v>423</v>
      </c>
      <c r="D76" s="69" t="s">
        <v>685</v>
      </c>
      <c r="E76" s="68" t="s">
        <v>269</v>
      </c>
      <c r="F76" s="69" t="s">
        <v>22</v>
      </c>
      <c r="G76" s="97">
        <v>2012</v>
      </c>
      <c r="H76" s="79">
        <v>-30.850704389255899</v>
      </c>
      <c r="I76" s="79">
        <v>-51.814600906221102</v>
      </c>
      <c r="J76" s="95" t="s">
        <v>35</v>
      </c>
      <c r="K76" s="69" t="s">
        <v>36</v>
      </c>
      <c r="L76" s="68" t="s">
        <v>811</v>
      </c>
      <c r="M76" s="71"/>
      <c r="N76" s="69" t="s">
        <v>25</v>
      </c>
      <c r="O76" s="69" t="s">
        <v>36</v>
      </c>
      <c r="P76" s="69" t="s">
        <v>802</v>
      </c>
      <c r="Q76" s="69" t="s">
        <v>662</v>
      </c>
      <c r="R76" s="69" t="s">
        <v>663</v>
      </c>
      <c r="S76" s="69" t="s">
        <v>664</v>
      </c>
      <c r="T76" s="69"/>
      <c r="V76" s="13"/>
    </row>
    <row r="77" spans="1:22" ht="15" customHeight="1">
      <c r="A77" s="65">
        <v>76</v>
      </c>
      <c r="B77" s="69" t="s">
        <v>547</v>
      </c>
      <c r="C77" s="69" t="s">
        <v>423</v>
      </c>
      <c r="D77" s="69" t="s">
        <v>685</v>
      </c>
      <c r="E77" s="68" t="s">
        <v>187</v>
      </c>
      <c r="F77" s="69" t="s">
        <v>22</v>
      </c>
      <c r="G77" s="97">
        <v>2012</v>
      </c>
      <c r="H77" s="79">
        <v>-30.981267056751101</v>
      </c>
      <c r="I77" s="79">
        <v>-54.674130183823699</v>
      </c>
      <c r="J77" s="95" t="s">
        <v>49</v>
      </c>
      <c r="K77" s="69" t="s">
        <v>36</v>
      </c>
      <c r="L77" s="68" t="s">
        <v>812</v>
      </c>
      <c r="M77" s="71"/>
      <c r="N77" s="69" t="s">
        <v>29</v>
      </c>
      <c r="O77" s="69" t="s">
        <v>36</v>
      </c>
      <c r="P77" s="72"/>
      <c r="Q77" s="72"/>
      <c r="R77" s="72"/>
      <c r="S77" s="69" t="s">
        <v>664</v>
      </c>
      <c r="T77" s="72"/>
      <c r="V77" s="13"/>
    </row>
    <row r="78" spans="1:22" ht="15" customHeight="1">
      <c r="A78" s="65">
        <v>77</v>
      </c>
      <c r="B78" s="69" t="s">
        <v>547</v>
      </c>
      <c r="C78" s="69" t="s">
        <v>423</v>
      </c>
      <c r="D78" s="69" t="s">
        <v>685</v>
      </c>
      <c r="E78" s="68" t="s">
        <v>187</v>
      </c>
      <c r="F78" s="69" t="s">
        <v>22</v>
      </c>
      <c r="G78" s="97">
        <v>2012</v>
      </c>
      <c r="H78" s="79">
        <v>-30.981267056751101</v>
      </c>
      <c r="I78" s="79">
        <v>-54.674130183823699</v>
      </c>
      <c r="J78" s="95" t="s">
        <v>49</v>
      </c>
      <c r="K78" s="69" t="s">
        <v>36</v>
      </c>
      <c r="L78" s="68" t="s">
        <v>813</v>
      </c>
      <c r="M78" s="71"/>
      <c r="N78" s="69" t="s">
        <v>29</v>
      </c>
      <c r="O78" s="69" t="s">
        <v>36</v>
      </c>
      <c r="P78" s="72"/>
      <c r="Q78" s="72"/>
      <c r="R78" s="72"/>
      <c r="S78" s="69" t="s">
        <v>664</v>
      </c>
      <c r="T78" s="72"/>
      <c r="V78" s="13"/>
    </row>
    <row r="79" spans="1:22" ht="15" customHeight="1">
      <c r="A79" s="65">
        <v>78</v>
      </c>
      <c r="B79" s="69" t="s">
        <v>547</v>
      </c>
      <c r="C79" s="69" t="s">
        <v>423</v>
      </c>
      <c r="D79" s="69" t="s">
        <v>685</v>
      </c>
      <c r="E79" s="68" t="s">
        <v>187</v>
      </c>
      <c r="F79" s="69" t="s">
        <v>22</v>
      </c>
      <c r="G79" s="97">
        <v>2012</v>
      </c>
      <c r="H79" s="79">
        <v>-30.981267056751101</v>
      </c>
      <c r="I79" s="79">
        <v>-54.674130183823699</v>
      </c>
      <c r="J79" s="95" t="s">
        <v>49</v>
      </c>
      <c r="K79" s="69" t="s">
        <v>36</v>
      </c>
      <c r="L79" s="68" t="s">
        <v>814</v>
      </c>
      <c r="M79" s="71"/>
      <c r="N79" s="69" t="s">
        <v>29</v>
      </c>
      <c r="O79" s="69" t="s">
        <v>36</v>
      </c>
      <c r="P79" s="71"/>
      <c r="Q79" s="71"/>
      <c r="R79" s="71"/>
      <c r="S79" s="69" t="s">
        <v>664</v>
      </c>
      <c r="T79" s="71"/>
      <c r="V79" s="13"/>
    </row>
    <row r="80" spans="1:22" ht="15" customHeight="1">
      <c r="A80" s="65">
        <v>79</v>
      </c>
      <c r="B80" s="69" t="s">
        <v>547</v>
      </c>
      <c r="C80" s="69" t="s">
        <v>423</v>
      </c>
      <c r="D80" s="69" t="s">
        <v>685</v>
      </c>
      <c r="E80" s="68" t="s">
        <v>187</v>
      </c>
      <c r="F80" s="69" t="s">
        <v>22</v>
      </c>
      <c r="G80" s="97">
        <v>2012</v>
      </c>
      <c r="H80" s="79">
        <v>-30.981267056751101</v>
      </c>
      <c r="I80" s="79">
        <v>-54.674130183823699</v>
      </c>
      <c r="J80" s="95" t="s">
        <v>49</v>
      </c>
      <c r="K80" s="69" t="s">
        <v>36</v>
      </c>
      <c r="L80" s="68" t="s">
        <v>815</v>
      </c>
      <c r="M80" s="71"/>
      <c r="N80" s="69" t="s">
        <v>29</v>
      </c>
      <c r="O80" s="69" t="s">
        <v>36</v>
      </c>
      <c r="P80" s="71"/>
      <c r="Q80" s="71"/>
      <c r="R80" s="71"/>
      <c r="S80" s="69" t="s">
        <v>664</v>
      </c>
      <c r="T80" s="71"/>
      <c r="V80" s="13"/>
    </row>
    <row r="81" spans="1:22" ht="15" customHeight="1">
      <c r="A81" s="65">
        <v>80</v>
      </c>
      <c r="B81" s="69" t="s">
        <v>547</v>
      </c>
      <c r="C81" s="69" t="s">
        <v>423</v>
      </c>
      <c r="D81" s="69" t="s">
        <v>689</v>
      </c>
      <c r="E81" s="68" t="s">
        <v>706</v>
      </c>
      <c r="F81" s="69" t="s">
        <v>22</v>
      </c>
      <c r="G81" s="97">
        <v>2012</v>
      </c>
      <c r="H81" s="94">
        <v>-29.7598231720144</v>
      </c>
      <c r="I81" s="94">
        <v>-57.081824909022899</v>
      </c>
      <c r="J81" s="95" t="s">
        <v>49</v>
      </c>
      <c r="K81" s="69" t="s">
        <v>36</v>
      </c>
      <c r="L81" s="68" t="s">
        <v>816</v>
      </c>
      <c r="M81" s="71"/>
      <c r="N81" s="69" t="s">
        <v>29</v>
      </c>
      <c r="O81" s="69" t="s">
        <v>36</v>
      </c>
      <c r="P81" s="69" t="s">
        <v>817</v>
      </c>
      <c r="Q81" s="69" t="s">
        <v>662</v>
      </c>
      <c r="R81" s="69" t="s">
        <v>663</v>
      </c>
      <c r="S81" s="69" t="s">
        <v>664</v>
      </c>
      <c r="T81" s="69"/>
      <c r="V81" s="13"/>
    </row>
    <row r="82" spans="1:22" ht="15" customHeight="1">
      <c r="A82" s="65">
        <v>81</v>
      </c>
      <c r="B82" s="69" t="s">
        <v>547</v>
      </c>
      <c r="C82" s="69" t="s">
        <v>423</v>
      </c>
      <c r="D82" s="69" t="s">
        <v>689</v>
      </c>
      <c r="E82" s="68" t="s">
        <v>706</v>
      </c>
      <c r="F82" s="69" t="s">
        <v>22</v>
      </c>
      <c r="G82" s="97">
        <v>2012</v>
      </c>
      <c r="H82" s="94">
        <v>-29.7598231720144</v>
      </c>
      <c r="I82" s="94">
        <v>-57.081824909022899</v>
      </c>
      <c r="J82" s="95" t="s">
        <v>49</v>
      </c>
      <c r="K82" s="69" t="s">
        <v>36</v>
      </c>
      <c r="L82" s="68" t="s">
        <v>818</v>
      </c>
      <c r="M82" s="71"/>
      <c r="N82" s="69" t="s">
        <v>29</v>
      </c>
      <c r="O82" s="69" t="s">
        <v>36</v>
      </c>
      <c r="P82" s="69" t="s">
        <v>817</v>
      </c>
      <c r="Q82" s="69" t="s">
        <v>662</v>
      </c>
      <c r="R82" s="69" t="s">
        <v>663</v>
      </c>
      <c r="S82" s="69" t="s">
        <v>664</v>
      </c>
      <c r="T82" s="69"/>
      <c r="V82" s="13"/>
    </row>
    <row r="83" spans="1:22" ht="15" customHeight="1">
      <c r="A83" s="65">
        <v>82</v>
      </c>
      <c r="B83" s="69" t="s">
        <v>547</v>
      </c>
      <c r="C83" s="69" t="s">
        <v>423</v>
      </c>
      <c r="D83" s="69" t="s">
        <v>689</v>
      </c>
      <c r="E83" s="68" t="s">
        <v>706</v>
      </c>
      <c r="F83" s="69" t="s">
        <v>22</v>
      </c>
      <c r="G83" s="97">
        <v>2012</v>
      </c>
      <c r="H83" s="94">
        <v>-29.7598231720144</v>
      </c>
      <c r="I83" s="94">
        <v>-57.081824909022899</v>
      </c>
      <c r="J83" s="95" t="s">
        <v>49</v>
      </c>
      <c r="K83" s="69" t="s">
        <v>36</v>
      </c>
      <c r="L83" s="68" t="s">
        <v>819</v>
      </c>
      <c r="M83" s="71"/>
      <c r="N83" s="69" t="s">
        <v>29</v>
      </c>
      <c r="O83" s="69" t="s">
        <v>36</v>
      </c>
      <c r="P83" s="71"/>
      <c r="Q83" s="71"/>
      <c r="R83" s="71"/>
      <c r="S83" s="69" t="s">
        <v>664</v>
      </c>
      <c r="T83" s="71"/>
      <c r="V83" s="13"/>
    </row>
    <row r="84" spans="1:22" ht="15" customHeight="1">
      <c r="A84" s="65">
        <v>83</v>
      </c>
      <c r="B84" s="69" t="s">
        <v>547</v>
      </c>
      <c r="C84" s="69" t="s">
        <v>423</v>
      </c>
      <c r="D84" s="69" t="s">
        <v>685</v>
      </c>
      <c r="E84" s="68" t="s">
        <v>706</v>
      </c>
      <c r="F84" s="69" t="s">
        <v>22</v>
      </c>
      <c r="G84" s="97">
        <v>2012</v>
      </c>
      <c r="H84" s="94">
        <v>-29.7598231720144</v>
      </c>
      <c r="I84" s="94">
        <v>-57.081824909022899</v>
      </c>
      <c r="J84" s="95" t="s">
        <v>49</v>
      </c>
      <c r="K84" s="69" t="s">
        <v>36</v>
      </c>
      <c r="L84" s="68" t="s">
        <v>820</v>
      </c>
      <c r="M84" s="71"/>
      <c r="N84" s="69" t="s">
        <v>29</v>
      </c>
      <c r="O84" s="69" t="s">
        <v>36</v>
      </c>
      <c r="P84" s="71"/>
      <c r="Q84" s="71"/>
      <c r="R84" s="71"/>
      <c r="S84" s="69" t="s">
        <v>664</v>
      </c>
      <c r="T84" s="71"/>
      <c r="V84" s="13"/>
    </row>
    <row r="85" spans="1:22" ht="15" customHeight="1">
      <c r="A85" s="65">
        <v>84</v>
      </c>
      <c r="B85" s="69" t="s">
        <v>547</v>
      </c>
      <c r="C85" s="69" t="s">
        <v>423</v>
      </c>
      <c r="D85" s="69" t="s">
        <v>685</v>
      </c>
      <c r="E85" s="68" t="s">
        <v>686</v>
      </c>
      <c r="F85" s="69" t="s">
        <v>22</v>
      </c>
      <c r="G85" s="97">
        <v>2012</v>
      </c>
      <c r="H85" s="94">
        <v>-30.149659662938198</v>
      </c>
      <c r="I85" s="94">
        <v>-50.508807934093397</v>
      </c>
      <c r="J85" s="95" t="s">
        <v>49</v>
      </c>
      <c r="K85" s="69" t="s">
        <v>36</v>
      </c>
      <c r="L85" s="68" t="s">
        <v>821</v>
      </c>
      <c r="M85" s="71"/>
      <c r="N85" s="69" t="s">
        <v>29</v>
      </c>
      <c r="O85" s="69" t="s">
        <v>36</v>
      </c>
      <c r="P85" s="71"/>
      <c r="Q85" s="71"/>
      <c r="R85" s="71"/>
      <c r="S85" s="69" t="s">
        <v>664</v>
      </c>
      <c r="T85" s="71"/>
      <c r="V85" s="13"/>
    </row>
    <row r="86" spans="1:22" ht="15" customHeight="1">
      <c r="A86" s="65">
        <v>85</v>
      </c>
      <c r="B86" s="69" t="s">
        <v>547</v>
      </c>
      <c r="C86" s="69" t="s">
        <v>423</v>
      </c>
      <c r="D86" s="69" t="s">
        <v>685</v>
      </c>
      <c r="E86" s="68" t="s">
        <v>686</v>
      </c>
      <c r="F86" s="69" t="s">
        <v>22</v>
      </c>
      <c r="G86" s="97">
        <v>2012</v>
      </c>
      <c r="H86" s="94">
        <v>-30.149659662938198</v>
      </c>
      <c r="I86" s="94">
        <v>-50.508807934093397</v>
      </c>
      <c r="J86" s="95" t="s">
        <v>49</v>
      </c>
      <c r="K86" s="69" t="s">
        <v>36</v>
      </c>
      <c r="L86" s="68" t="s">
        <v>822</v>
      </c>
      <c r="M86" s="71"/>
      <c r="N86" s="69" t="s">
        <v>29</v>
      </c>
      <c r="O86" s="69" t="s">
        <v>36</v>
      </c>
      <c r="P86" s="71"/>
      <c r="Q86" s="71"/>
      <c r="R86" s="71"/>
      <c r="S86" s="69" t="s">
        <v>664</v>
      </c>
      <c r="T86" s="71"/>
      <c r="V86" s="13"/>
    </row>
    <row r="87" spans="1:22" ht="15" customHeight="1">
      <c r="A87" s="65">
        <v>86</v>
      </c>
      <c r="B87" s="69" t="s">
        <v>547</v>
      </c>
      <c r="C87" s="69" t="s">
        <v>423</v>
      </c>
      <c r="D87" s="69" t="s">
        <v>689</v>
      </c>
      <c r="E87" s="68" t="s">
        <v>272</v>
      </c>
      <c r="F87" s="69" t="s">
        <v>22</v>
      </c>
      <c r="G87" s="97">
        <v>2012</v>
      </c>
      <c r="H87" s="79">
        <v>-29.951794846190602</v>
      </c>
      <c r="I87" s="79">
        <v>-51.764014165814601</v>
      </c>
      <c r="J87" s="95" t="s">
        <v>49</v>
      </c>
      <c r="K87" s="69" t="s">
        <v>36</v>
      </c>
      <c r="L87" s="68" t="s">
        <v>823</v>
      </c>
      <c r="M87" s="71"/>
      <c r="N87" s="69" t="s">
        <v>29</v>
      </c>
      <c r="O87" s="69" t="s">
        <v>36</v>
      </c>
      <c r="P87" s="71"/>
      <c r="Q87" s="71"/>
      <c r="R87" s="71"/>
      <c r="S87" s="69" t="s">
        <v>664</v>
      </c>
      <c r="T87" s="71"/>
      <c r="V87" s="13"/>
    </row>
    <row r="88" spans="1:22" ht="15" customHeight="1">
      <c r="A88" s="65">
        <v>87</v>
      </c>
      <c r="B88" s="69" t="s">
        <v>547</v>
      </c>
      <c r="C88" s="69" t="s">
        <v>423</v>
      </c>
      <c r="D88" s="69" t="s">
        <v>689</v>
      </c>
      <c r="E88" s="68" t="s">
        <v>787</v>
      </c>
      <c r="F88" s="69" t="s">
        <v>22</v>
      </c>
      <c r="G88" s="97">
        <v>2012</v>
      </c>
      <c r="H88" s="94">
        <v>-31.719597880829198</v>
      </c>
      <c r="I88" s="94">
        <v>-52.3443200629915</v>
      </c>
      <c r="J88" s="95" t="s">
        <v>49</v>
      </c>
      <c r="K88" s="69" t="s">
        <v>36</v>
      </c>
      <c r="L88" s="68" t="s">
        <v>824</v>
      </c>
      <c r="M88" s="71"/>
      <c r="N88" s="69" t="s">
        <v>29</v>
      </c>
      <c r="O88" s="69" t="s">
        <v>36</v>
      </c>
      <c r="P88" s="71"/>
      <c r="Q88" s="71"/>
      <c r="R88" s="71"/>
      <c r="S88" s="69" t="s">
        <v>664</v>
      </c>
      <c r="T88" s="71"/>
      <c r="V88" s="13"/>
    </row>
    <row r="89" spans="1:22" ht="15" customHeight="1">
      <c r="A89" s="65">
        <v>88</v>
      </c>
      <c r="B89" s="69" t="s">
        <v>547</v>
      </c>
      <c r="C89" s="69" t="s">
        <v>423</v>
      </c>
      <c r="D89" s="69" t="s">
        <v>689</v>
      </c>
      <c r="E89" s="68" t="s">
        <v>787</v>
      </c>
      <c r="F89" s="69" t="s">
        <v>22</v>
      </c>
      <c r="G89" s="97">
        <v>2012</v>
      </c>
      <c r="H89" s="94">
        <v>-31.719597880829198</v>
      </c>
      <c r="I89" s="94">
        <v>-52.3443200629915</v>
      </c>
      <c r="J89" s="95" t="s">
        <v>49</v>
      </c>
      <c r="K89" s="69" t="s">
        <v>36</v>
      </c>
      <c r="L89" s="68" t="s">
        <v>825</v>
      </c>
      <c r="M89" s="71"/>
      <c r="N89" s="69" t="s">
        <v>29</v>
      </c>
      <c r="O89" s="69" t="s">
        <v>36</v>
      </c>
      <c r="P89" s="71"/>
      <c r="Q89" s="71"/>
      <c r="R89" s="71"/>
      <c r="S89" s="69" t="s">
        <v>664</v>
      </c>
      <c r="T89" s="71"/>
      <c r="V89" s="13"/>
    </row>
    <row r="90" spans="1:22" ht="15" customHeight="1">
      <c r="A90" s="65">
        <v>89</v>
      </c>
      <c r="B90" s="69" t="s">
        <v>547</v>
      </c>
      <c r="C90" s="69" t="s">
        <v>423</v>
      </c>
      <c r="D90" s="69" t="s">
        <v>689</v>
      </c>
      <c r="E90" s="68" t="s">
        <v>187</v>
      </c>
      <c r="F90" s="69" t="s">
        <v>22</v>
      </c>
      <c r="G90" s="65">
        <v>2012</v>
      </c>
      <c r="H90" s="79">
        <v>-30.981267056751101</v>
      </c>
      <c r="I90" s="79">
        <v>-54.674130183823699</v>
      </c>
      <c r="J90" s="95" t="s">
        <v>136</v>
      </c>
      <c r="K90" s="69" t="s">
        <v>36</v>
      </c>
      <c r="L90" s="68" t="s">
        <v>826</v>
      </c>
      <c r="M90" s="71"/>
      <c r="N90" s="69" t="s">
        <v>25</v>
      </c>
      <c r="O90" s="69" t="s">
        <v>36</v>
      </c>
      <c r="P90" s="69" t="s">
        <v>802</v>
      </c>
      <c r="Q90" s="69" t="s">
        <v>662</v>
      </c>
      <c r="R90" s="69" t="s">
        <v>663</v>
      </c>
      <c r="S90" s="69" t="s">
        <v>664</v>
      </c>
      <c r="T90" s="69"/>
      <c r="V90" s="13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672"/>
  <sheetViews>
    <sheetView showGridLines="0" workbookViewId="0">
      <selection activeCell="S2" sqref="S2"/>
    </sheetView>
  </sheetViews>
  <sheetFormatPr baseColWidth="10" defaultColWidth="10.83203125" defaultRowHeight="14" customHeight="1" x14ac:dyDescent="0"/>
  <cols>
    <col min="1" max="4" width="10.83203125" style="98" customWidth="1"/>
    <col min="5" max="5" width="17.33203125" style="98" customWidth="1"/>
    <col min="6" max="7" width="10.83203125" style="98" customWidth="1"/>
    <col min="8" max="9" width="11.5" style="98" customWidth="1"/>
    <col min="10" max="14" width="10.83203125" style="98" customWidth="1"/>
    <col min="15" max="15" width="17.5" style="98" customWidth="1"/>
    <col min="16" max="18" width="10.83203125" style="98" customWidth="1"/>
    <col min="19" max="19" width="16.83203125" style="98" customWidth="1"/>
    <col min="20" max="20" width="10.83203125" style="106" customWidth="1"/>
    <col min="22" max="258" width="10.83203125" style="98" customWidth="1"/>
  </cols>
  <sheetData>
    <row r="1" spans="1:22" ht="48.75" customHeight="1">
      <c r="A1" s="75" t="s">
        <v>0</v>
      </c>
      <c r="B1" s="35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258</v>
      </c>
      <c r="H1" s="37" t="s">
        <v>7</v>
      </c>
      <c r="I1" s="37" t="s">
        <v>8</v>
      </c>
      <c r="J1" s="37" t="s">
        <v>259</v>
      </c>
      <c r="K1" s="37" t="s">
        <v>10</v>
      </c>
      <c r="L1" s="37" t="s">
        <v>11</v>
      </c>
      <c r="M1" s="37" t="s">
        <v>12</v>
      </c>
      <c r="N1" s="37" t="s">
        <v>260</v>
      </c>
      <c r="O1" s="37" t="s">
        <v>14</v>
      </c>
      <c r="P1" s="37" t="s">
        <v>15</v>
      </c>
      <c r="Q1" s="35" t="s">
        <v>16</v>
      </c>
      <c r="R1" s="35" t="s">
        <v>17</v>
      </c>
      <c r="S1" s="35" t="s">
        <v>1573</v>
      </c>
      <c r="T1" s="35" t="s">
        <v>1572</v>
      </c>
      <c r="U1" s="164" t="s">
        <v>1574</v>
      </c>
      <c r="V1" s="76" t="s">
        <v>261</v>
      </c>
    </row>
    <row r="2" spans="1:22" ht="15" customHeight="1">
      <c r="A2" s="86">
        <v>255</v>
      </c>
      <c r="B2" s="87" t="s">
        <v>422</v>
      </c>
      <c r="C2" s="88" t="s">
        <v>434</v>
      </c>
      <c r="D2" s="88" t="s">
        <v>827</v>
      </c>
      <c r="E2" s="88" t="s">
        <v>144</v>
      </c>
      <c r="F2" s="88" t="s">
        <v>22</v>
      </c>
      <c r="G2" s="86">
        <v>2010</v>
      </c>
      <c r="H2" s="86">
        <v>-28.306170000000002</v>
      </c>
      <c r="I2" s="86">
        <v>-52.082810000000002</v>
      </c>
      <c r="J2" s="88" t="s">
        <v>49</v>
      </c>
      <c r="K2" s="69" t="s">
        <v>36</v>
      </c>
      <c r="L2" s="88" t="s">
        <v>828</v>
      </c>
      <c r="M2" s="90"/>
      <c r="N2" s="88" t="s">
        <v>29</v>
      </c>
      <c r="O2" s="69" t="s">
        <v>36</v>
      </c>
      <c r="P2" s="90"/>
      <c r="Q2" s="91"/>
      <c r="R2" s="91"/>
      <c r="S2" s="87" t="s">
        <v>829</v>
      </c>
      <c r="T2" s="91"/>
      <c r="V2" s="72"/>
    </row>
    <row r="3" spans="1:22" ht="15" customHeight="1">
      <c r="A3" s="86">
        <v>256</v>
      </c>
      <c r="B3" s="88" t="s">
        <v>422</v>
      </c>
      <c r="C3" s="88" t="s">
        <v>434</v>
      </c>
      <c r="D3" s="88" t="s">
        <v>827</v>
      </c>
      <c r="E3" s="88" t="s">
        <v>144</v>
      </c>
      <c r="F3" s="88" t="s">
        <v>22</v>
      </c>
      <c r="G3" s="86">
        <v>2010</v>
      </c>
      <c r="H3" s="86">
        <v>-28.306170000000002</v>
      </c>
      <c r="I3" s="86">
        <v>-52.082810000000002</v>
      </c>
      <c r="J3" s="88" t="s">
        <v>49</v>
      </c>
      <c r="K3" s="69" t="s">
        <v>36</v>
      </c>
      <c r="L3" s="88" t="s">
        <v>830</v>
      </c>
      <c r="M3" s="90"/>
      <c r="N3" s="88" t="s">
        <v>29</v>
      </c>
      <c r="O3" s="69" t="s">
        <v>36</v>
      </c>
      <c r="P3" s="90"/>
      <c r="Q3" s="90"/>
      <c r="R3" s="90"/>
      <c r="S3" s="88" t="s">
        <v>829</v>
      </c>
      <c r="T3" s="90"/>
      <c r="V3" s="72"/>
    </row>
    <row r="4" spans="1:22" ht="15" customHeight="1">
      <c r="A4" s="86">
        <v>257</v>
      </c>
      <c r="B4" s="88" t="s">
        <v>422</v>
      </c>
      <c r="C4" s="88" t="s">
        <v>434</v>
      </c>
      <c r="D4" s="88" t="s">
        <v>827</v>
      </c>
      <c r="E4" s="88" t="s">
        <v>144</v>
      </c>
      <c r="F4" s="88" t="s">
        <v>22</v>
      </c>
      <c r="G4" s="86">
        <v>2010</v>
      </c>
      <c r="H4" s="86">
        <v>-28.306170000000002</v>
      </c>
      <c r="I4" s="86">
        <v>-52.082810000000002</v>
      </c>
      <c r="J4" s="88" t="s">
        <v>49</v>
      </c>
      <c r="K4" s="69" t="s">
        <v>36</v>
      </c>
      <c r="L4" s="88" t="s">
        <v>831</v>
      </c>
      <c r="M4" s="90"/>
      <c r="N4" s="88" t="s">
        <v>29</v>
      </c>
      <c r="O4" s="69" t="s">
        <v>36</v>
      </c>
      <c r="P4" s="90"/>
      <c r="Q4" s="90"/>
      <c r="R4" s="90"/>
      <c r="S4" s="88" t="s">
        <v>829</v>
      </c>
      <c r="T4" s="90"/>
      <c r="V4" s="72"/>
    </row>
    <row r="5" spans="1:22" ht="15" customHeight="1">
      <c r="A5" s="86">
        <v>258</v>
      </c>
      <c r="B5" s="88" t="s">
        <v>422</v>
      </c>
      <c r="C5" s="88" t="s">
        <v>434</v>
      </c>
      <c r="D5" s="88" t="s">
        <v>827</v>
      </c>
      <c r="E5" s="88" t="s">
        <v>144</v>
      </c>
      <c r="F5" s="88" t="s">
        <v>22</v>
      </c>
      <c r="G5" s="86">
        <v>2010</v>
      </c>
      <c r="H5" s="86">
        <v>-28.306170000000002</v>
      </c>
      <c r="I5" s="86">
        <v>-52.082810000000002</v>
      </c>
      <c r="J5" s="88" t="s">
        <v>49</v>
      </c>
      <c r="K5" s="69" t="s">
        <v>36</v>
      </c>
      <c r="L5" s="88" t="s">
        <v>832</v>
      </c>
      <c r="M5" s="90"/>
      <c r="N5" s="88" t="s">
        <v>29</v>
      </c>
      <c r="O5" s="69" t="s">
        <v>36</v>
      </c>
      <c r="P5" s="90"/>
      <c r="Q5" s="90"/>
      <c r="R5" s="90"/>
      <c r="S5" s="88" t="s">
        <v>829</v>
      </c>
      <c r="T5" s="90"/>
      <c r="V5" s="72"/>
    </row>
    <row r="6" spans="1:22" ht="15" customHeight="1">
      <c r="A6" s="86">
        <v>259</v>
      </c>
      <c r="B6" s="88" t="s">
        <v>422</v>
      </c>
      <c r="C6" s="88" t="s">
        <v>434</v>
      </c>
      <c r="D6" s="88" t="s">
        <v>827</v>
      </c>
      <c r="E6" s="88" t="s">
        <v>144</v>
      </c>
      <c r="F6" s="88" t="s">
        <v>22</v>
      </c>
      <c r="G6" s="86">
        <v>2010</v>
      </c>
      <c r="H6" s="86">
        <v>-28.306170000000002</v>
      </c>
      <c r="I6" s="86">
        <v>-52.082810000000002</v>
      </c>
      <c r="J6" s="88" t="s">
        <v>49</v>
      </c>
      <c r="K6" s="69" t="s">
        <v>36</v>
      </c>
      <c r="L6" s="88" t="s">
        <v>833</v>
      </c>
      <c r="M6" s="90"/>
      <c r="N6" s="88" t="s">
        <v>29</v>
      </c>
      <c r="O6" s="69" t="s">
        <v>36</v>
      </c>
      <c r="P6" s="90"/>
      <c r="Q6" s="90"/>
      <c r="R6" s="90"/>
      <c r="S6" s="88" t="s">
        <v>829</v>
      </c>
      <c r="T6" s="90"/>
      <c r="V6" s="72"/>
    </row>
    <row r="7" spans="1:22" ht="15" customHeight="1">
      <c r="A7" s="86">
        <v>260</v>
      </c>
      <c r="B7" s="88" t="s">
        <v>422</v>
      </c>
      <c r="C7" s="88" t="s">
        <v>434</v>
      </c>
      <c r="D7" s="88" t="s">
        <v>827</v>
      </c>
      <c r="E7" s="88" t="s">
        <v>144</v>
      </c>
      <c r="F7" s="88" t="s">
        <v>22</v>
      </c>
      <c r="G7" s="86">
        <v>2010</v>
      </c>
      <c r="H7" s="86">
        <v>-28.289639999999999</v>
      </c>
      <c r="I7" s="86">
        <v>-51.973080000000003</v>
      </c>
      <c r="J7" s="88" t="s">
        <v>49</v>
      </c>
      <c r="K7" s="69" t="s">
        <v>36</v>
      </c>
      <c r="L7" s="88" t="s">
        <v>834</v>
      </c>
      <c r="M7" s="90"/>
      <c r="N7" s="88" t="s">
        <v>29</v>
      </c>
      <c r="O7" s="69" t="s">
        <v>36</v>
      </c>
      <c r="P7" s="90"/>
      <c r="Q7" s="90"/>
      <c r="R7" s="90"/>
      <c r="S7" s="88" t="s">
        <v>829</v>
      </c>
      <c r="T7" s="90"/>
      <c r="V7" s="72"/>
    </row>
    <row r="8" spans="1:22" ht="15" customHeight="1">
      <c r="A8" s="86">
        <v>262</v>
      </c>
      <c r="B8" s="88" t="s">
        <v>422</v>
      </c>
      <c r="C8" s="88" t="s">
        <v>434</v>
      </c>
      <c r="D8" s="88" t="s">
        <v>827</v>
      </c>
      <c r="E8" s="88" t="s">
        <v>144</v>
      </c>
      <c r="F8" s="88" t="s">
        <v>22</v>
      </c>
      <c r="G8" s="86">
        <v>2010</v>
      </c>
      <c r="H8" s="86">
        <v>-28.289639999999999</v>
      </c>
      <c r="I8" s="86">
        <v>-51.973080000000003</v>
      </c>
      <c r="J8" s="88" t="s">
        <v>49</v>
      </c>
      <c r="K8" s="69" t="s">
        <v>36</v>
      </c>
      <c r="L8" s="88" t="s">
        <v>835</v>
      </c>
      <c r="M8" s="90"/>
      <c r="N8" s="88" t="s">
        <v>29</v>
      </c>
      <c r="O8" s="69" t="s">
        <v>36</v>
      </c>
      <c r="P8" s="90"/>
      <c r="Q8" s="90"/>
      <c r="R8" s="90"/>
      <c r="S8" s="88" t="s">
        <v>829</v>
      </c>
      <c r="T8" s="90"/>
      <c r="V8" s="72"/>
    </row>
    <row r="9" spans="1:22" ht="15" customHeight="1">
      <c r="A9" s="86">
        <v>263</v>
      </c>
      <c r="B9" s="88" t="s">
        <v>422</v>
      </c>
      <c r="C9" s="88" t="s">
        <v>434</v>
      </c>
      <c r="D9" s="88" t="s">
        <v>827</v>
      </c>
      <c r="E9" s="88" t="s">
        <v>144</v>
      </c>
      <c r="F9" s="88" t="s">
        <v>22</v>
      </c>
      <c r="G9" s="86">
        <v>2010</v>
      </c>
      <c r="H9" s="86">
        <v>-28.289639999999999</v>
      </c>
      <c r="I9" s="86">
        <v>-51.973080000000003</v>
      </c>
      <c r="J9" s="88" t="s">
        <v>49</v>
      </c>
      <c r="K9" s="69" t="s">
        <v>36</v>
      </c>
      <c r="L9" s="88" t="s">
        <v>836</v>
      </c>
      <c r="M9" s="90"/>
      <c r="N9" s="88" t="s">
        <v>29</v>
      </c>
      <c r="O9" s="69" t="s">
        <v>36</v>
      </c>
      <c r="P9" s="90"/>
      <c r="Q9" s="90"/>
      <c r="R9" s="90"/>
      <c r="S9" s="88" t="s">
        <v>829</v>
      </c>
      <c r="T9" s="90"/>
      <c r="V9" s="72"/>
    </row>
    <row r="10" spans="1:22" ht="15" customHeight="1">
      <c r="A10" s="86">
        <v>445</v>
      </c>
      <c r="B10" s="88" t="s">
        <v>422</v>
      </c>
      <c r="C10" s="88" t="s">
        <v>434</v>
      </c>
      <c r="D10" s="88" t="s">
        <v>827</v>
      </c>
      <c r="E10" s="88" t="s">
        <v>144</v>
      </c>
      <c r="F10" s="88" t="s">
        <v>22</v>
      </c>
      <c r="G10" s="86">
        <v>2011</v>
      </c>
      <c r="H10" s="86">
        <v>-28.00928</v>
      </c>
      <c r="I10" s="86">
        <v>-52.236640000000001</v>
      </c>
      <c r="J10" s="88" t="s">
        <v>49</v>
      </c>
      <c r="K10" s="69" t="s">
        <v>36</v>
      </c>
      <c r="L10" s="88" t="s">
        <v>837</v>
      </c>
      <c r="M10" s="90"/>
      <c r="N10" s="88" t="s">
        <v>29</v>
      </c>
      <c r="O10" s="69" t="s">
        <v>36</v>
      </c>
      <c r="P10" s="90"/>
      <c r="Q10" s="90"/>
      <c r="R10" s="90"/>
      <c r="S10" s="88" t="s">
        <v>829</v>
      </c>
      <c r="T10" s="90"/>
      <c r="V10" s="72"/>
    </row>
    <row r="11" spans="1:22" ht="15" customHeight="1">
      <c r="A11" s="86">
        <v>261</v>
      </c>
      <c r="B11" s="88" t="s">
        <v>422</v>
      </c>
      <c r="C11" s="88" t="s">
        <v>434</v>
      </c>
      <c r="D11" s="88" t="s">
        <v>827</v>
      </c>
      <c r="E11" s="88" t="s">
        <v>144</v>
      </c>
      <c r="F11" s="88" t="s">
        <v>22</v>
      </c>
      <c r="G11" s="86">
        <v>2010</v>
      </c>
      <c r="H11" s="86">
        <v>-28.289639999999999</v>
      </c>
      <c r="I11" s="86">
        <v>-51.973080000000003</v>
      </c>
      <c r="J11" s="88" t="s">
        <v>136</v>
      </c>
      <c r="K11" s="69" t="s">
        <v>36</v>
      </c>
      <c r="L11" s="88" t="s">
        <v>838</v>
      </c>
      <c r="M11" s="90"/>
      <c r="N11" s="88" t="s">
        <v>25</v>
      </c>
      <c r="O11" s="69" t="s">
        <v>36</v>
      </c>
      <c r="P11" s="90"/>
      <c r="Q11" s="90"/>
      <c r="R11" s="90"/>
      <c r="S11" s="88" t="s">
        <v>829</v>
      </c>
      <c r="T11" s="90"/>
      <c r="V11" s="72"/>
    </row>
    <row r="12" spans="1:22" ht="15" customHeight="1">
      <c r="A12" s="86">
        <v>362</v>
      </c>
      <c r="B12" s="88" t="s">
        <v>422</v>
      </c>
      <c r="C12" s="88" t="s">
        <v>434</v>
      </c>
      <c r="D12" s="88" t="s">
        <v>827</v>
      </c>
      <c r="E12" s="88" t="s">
        <v>839</v>
      </c>
      <c r="F12" s="88" t="s">
        <v>22</v>
      </c>
      <c r="G12" s="86">
        <v>2010</v>
      </c>
      <c r="H12" s="86">
        <v>-28.671420000000001</v>
      </c>
      <c r="I12" s="86">
        <v>-51.13514</v>
      </c>
      <c r="J12" s="88" t="s">
        <v>35</v>
      </c>
      <c r="K12" s="69" t="s">
        <v>36</v>
      </c>
      <c r="L12" s="88" t="s">
        <v>840</v>
      </c>
      <c r="M12" s="90"/>
      <c r="N12" s="88" t="s">
        <v>25</v>
      </c>
      <c r="O12" s="69" t="s">
        <v>36</v>
      </c>
      <c r="P12" s="90"/>
      <c r="Q12" s="90"/>
      <c r="R12" s="90"/>
      <c r="S12" s="88" t="s">
        <v>829</v>
      </c>
      <c r="T12" s="90"/>
      <c r="V12" s="72"/>
    </row>
    <row r="13" spans="1:22" ht="15" customHeight="1">
      <c r="A13" s="86">
        <v>363</v>
      </c>
      <c r="B13" s="88" t="s">
        <v>422</v>
      </c>
      <c r="C13" s="88" t="s">
        <v>434</v>
      </c>
      <c r="D13" s="88" t="s">
        <v>827</v>
      </c>
      <c r="E13" s="88" t="s">
        <v>839</v>
      </c>
      <c r="F13" s="88" t="s">
        <v>22</v>
      </c>
      <c r="G13" s="86">
        <v>2010</v>
      </c>
      <c r="H13" s="86">
        <v>-28.721579999999999</v>
      </c>
      <c r="I13" s="86">
        <v>-51.244219999999999</v>
      </c>
      <c r="J13" s="88" t="s">
        <v>49</v>
      </c>
      <c r="K13" s="69" t="s">
        <v>36</v>
      </c>
      <c r="L13" s="88" t="s">
        <v>841</v>
      </c>
      <c r="M13" s="90"/>
      <c r="N13" s="88" t="s">
        <v>29</v>
      </c>
      <c r="O13" s="69" t="s">
        <v>36</v>
      </c>
      <c r="P13" s="90"/>
      <c r="Q13" s="90"/>
      <c r="R13" s="90"/>
      <c r="S13" s="88" t="s">
        <v>829</v>
      </c>
      <c r="T13" s="90"/>
      <c r="V13" s="72"/>
    </row>
    <row r="14" spans="1:22" ht="15" customHeight="1">
      <c r="A14" s="86">
        <v>364</v>
      </c>
      <c r="B14" s="88" t="s">
        <v>422</v>
      </c>
      <c r="C14" s="88" t="s">
        <v>434</v>
      </c>
      <c r="D14" s="88" t="s">
        <v>827</v>
      </c>
      <c r="E14" s="88" t="s">
        <v>839</v>
      </c>
      <c r="F14" s="88" t="s">
        <v>22</v>
      </c>
      <c r="G14" s="86">
        <v>2010</v>
      </c>
      <c r="H14" s="86">
        <v>-28.721579999999999</v>
      </c>
      <c r="I14" s="86">
        <v>-51.244219999999999</v>
      </c>
      <c r="J14" s="88" t="s">
        <v>49</v>
      </c>
      <c r="K14" s="69" t="s">
        <v>36</v>
      </c>
      <c r="L14" s="88" t="s">
        <v>842</v>
      </c>
      <c r="M14" s="90"/>
      <c r="N14" s="88" t="s">
        <v>29</v>
      </c>
      <c r="O14" s="69" t="s">
        <v>36</v>
      </c>
      <c r="P14" s="90"/>
      <c r="Q14" s="90"/>
      <c r="R14" s="90"/>
      <c r="S14" s="88" t="s">
        <v>829</v>
      </c>
      <c r="T14" s="90"/>
      <c r="V14" s="72"/>
    </row>
    <row r="15" spans="1:22" ht="15" customHeight="1">
      <c r="A15" s="86">
        <v>365</v>
      </c>
      <c r="B15" s="88" t="s">
        <v>422</v>
      </c>
      <c r="C15" s="88" t="s">
        <v>434</v>
      </c>
      <c r="D15" s="88" t="s">
        <v>827</v>
      </c>
      <c r="E15" s="88" t="s">
        <v>839</v>
      </c>
      <c r="F15" s="88" t="s">
        <v>22</v>
      </c>
      <c r="G15" s="86">
        <v>2010</v>
      </c>
      <c r="H15" s="86">
        <v>-28.721579999999999</v>
      </c>
      <c r="I15" s="86">
        <v>-51.244219999999999</v>
      </c>
      <c r="J15" s="88" t="s">
        <v>49</v>
      </c>
      <c r="K15" s="69" t="s">
        <v>36</v>
      </c>
      <c r="L15" s="88" t="s">
        <v>843</v>
      </c>
      <c r="M15" s="90"/>
      <c r="N15" s="88" t="s">
        <v>29</v>
      </c>
      <c r="O15" s="69" t="s">
        <v>36</v>
      </c>
      <c r="P15" s="90"/>
      <c r="Q15" s="90"/>
      <c r="R15" s="90"/>
      <c r="S15" s="88" t="s">
        <v>829</v>
      </c>
      <c r="T15" s="90"/>
      <c r="V15" s="72"/>
    </row>
    <row r="16" spans="1:22" ht="15" customHeight="1">
      <c r="A16" s="86">
        <v>366</v>
      </c>
      <c r="B16" s="88" t="s">
        <v>422</v>
      </c>
      <c r="C16" s="88" t="s">
        <v>434</v>
      </c>
      <c r="D16" s="88" t="s">
        <v>827</v>
      </c>
      <c r="E16" s="88" t="s">
        <v>839</v>
      </c>
      <c r="F16" s="88" t="s">
        <v>22</v>
      </c>
      <c r="G16" s="86">
        <v>2010</v>
      </c>
      <c r="H16" s="86">
        <v>-28.721579999999999</v>
      </c>
      <c r="I16" s="86">
        <v>-51.244219999999999</v>
      </c>
      <c r="J16" s="88" t="s">
        <v>49</v>
      </c>
      <c r="K16" s="69" t="s">
        <v>36</v>
      </c>
      <c r="L16" s="88" t="s">
        <v>844</v>
      </c>
      <c r="M16" s="90"/>
      <c r="N16" s="88" t="s">
        <v>29</v>
      </c>
      <c r="O16" s="69" t="s">
        <v>36</v>
      </c>
      <c r="P16" s="90"/>
      <c r="Q16" s="90"/>
      <c r="R16" s="90"/>
      <c r="S16" s="88" t="s">
        <v>829</v>
      </c>
      <c r="T16" s="90"/>
      <c r="V16" s="72"/>
    </row>
    <row r="17" spans="1:22" ht="15" customHeight="1">
      <c r="A17" s="86">
        <v>462</v>
      </c>
      <c r="B17" s="88" t="s">
        <v>422</v>
      </c>
      <c r="C17" s="88" t="s">
        <v>434</v>
      </c>
      <c r="D17" s="88" t="s">
        <v>827</v>
      </c>
      <c r="E17" s="88" t="s">
        <v>845</v>
      </c>
      <c r="F17" s="88" t="s">
        <v>22</v>
      </c>
      <c r="G17" s="86">
        <v>2009</v>
      </c>
      <c r="H17" s="86">
        <f t="shared" ref="H17:H20" si="0">-(23+(33/60)+(3/3600))</f>
        <v>-23.550833333333333</v>
      </c>
      <c r="I17" s="86">
        <f t="shared" ref="I17:I20" si="1">-(51+(27/360)+(39/3600))</f>
        <v>-51.085833333333333</v>
      </c>
      <c r="J17" s="88" t="s">
        <v>49</v>
      </c>
      <c r="K17" s="69" t="s">
        <v>36</v>
      </c>
      <c r="L17" s="86">
        <v>124</v>
      </c>
      <c r="M17" s="90"/>
      <c r="N17" s="88" t="s">
        <v>29</v>
      </c>
      <c r="O17" s="69" t="s">
        <v>36</v>
      </c>
      <c r="P17" s="90"/>
      <c r="Q17" s="90"/>
      <c r="R17" s="90"/>
      <c r="S17" s="88" t="s">
        <v>829</v>
      </c>
      <c r="T17" s="90"/>
      <c r="V17" s="72"/>
    </row>
    <row r="18" spans="1:22" ht="15" customHeight="1">
      <c r="A18" s="86">
        <v>463</v>
      </c>
      <c r="B18" s="88" t="s">
        <v>422</v>
      </c>
      <c r="C18" s="88" t="s">
        <v>434</v>
      </c>
      <c r="D18" s="88" t="s">
        <v>827</v>
      </c>
      <c r="E18" s="88" t="s">
        <v>845</v>
      </c>
      <c r="F18" s="88" t="s">
        <v>22</v>
      </c>
      <c r="G18" s="86">
        <v>2009</v>
      </c>
      <c r="H18" s="86">
        <f t="shared" si="0"/>
        <v>-23.550833333333333</v>
      </c>
      <c r="I18" s="86">
        <f t="shared" si="1"/>
        <v>-51.085833333333333</v>
      </c>
      <c r="J18" s="88" t="s">
        <v>49</v>
      </c>
      <c r="K18" s="69" t="s">
        <v>36</v>
      </c>
      <c r="L18" s="86">
        <v>123</v>
      </c>
      <c r="M18" s="90"/>
      <c r="N18" s="88" t="s">
        <v>29</v>
      </c>
      <c r="O18" s="69" t="s">
        <v>36</v>
      </c>
      <c r="P18" s="90"/>
      <c r="Q18" s="90"/>
      <c r="R18" s="90"/>
      <c r="S18" s="88" t="s">
        <v>829</v>
      </c>
      <c r="T18" s="90"/>
      <c r="V18" s="72"/>
    </row>
    <row r="19" spans="1:22" ht="15" customHeight="1">
      <c r="A19" s="86">
        <v>464</v>
      </c>
      <c r="B19" s="88" t="s">
        <v>422</v>
      </c>
      <c r="C19" s="88" t="s">
        <v>434</v>
      </c>
      <c r="D19" s="88" t="s">
        <v>827</v>
      </c>
      <c r="E19" s="88" t="s">
        <v>845</v>
      </c>
      <c r="F19" s="88" t="s">
        <v>22</v>
      </c>
      <c r="G19" s="86">
        <v>2009</v>
      </c>
      <c r="H19" s="86">
        <f t="shared" si="0"/>
        <v>-23.550833333333333</v>
      </c>
      <c r="I19" s="86">
        <f t="shared" si="1"/>
        <v>-51.085833333333333</v>
      </c>
      <c r="J19" s="88" t="s">
        <v>49</v>
      </c>
      <c r="K19" s="69" t="s">
        <v>36</v>
      </c>
      <c r="L19" s="86">
        <v>126</v>
      </c>
      <c r="M19" s="90"/>
      <c r="N19" s="88" t="s">
        <v>29</v>
      </c>
      <c r="O19" s="69" t="s">
        <v>36</v>
      </c>
      <c r="P19" s="90"/>
      <c r="Q19" s="90"/>
      <c r="R19" s="90"/>
      <c r="S19" s="88" t="s">
        <v>829</v>
      </c>
      <c r="T19" s="90"/>
      <c r="V19" s="72"/>
    </row>
    <row r="20" spans="1:22" ht="15" customHeight="1">
      <c r="A20" s="86">
        <v>465</v>
      </c>
      <c r="B20" s="88" t="s">
        <v>422</v>
      </c>
      <c r="C20" s="88" t="s">
        <v>434</v>
      </c>
      <c r="D20" s="88" t="s">
        <v>827</v>
      </c>
      <c r="E20" s="88" t="s">
        <v>845</v>
      </c>
      <c r="F20" s="88" t="s">
        <v>22</v>
      </c>
      <c r="G20" s="86">
        <v>2009</v>
      </c>
      <c r="H20" s="86">
        <f t="shared" si="0"/>
        <v>-23.550833333333333</v>
      </c>
      <c r="I20" s="86">
        <f t="shared" si="1"/>
        <v>-51.085833333333333</v>
      </c>
      <c r="J20" s="88" t="s">
        <v>136</v>
      </c>
      <c r="K20" s="69" t="s">
        <v>36</v>
      </c>
      <c r="L20" s="86">
        <v>122</v>
      </c>
      <c r="M20" s="90"/>
      <c r="N20" s="88" t="s">
        <v>25</v>
      </c>
      <c r="O20" s="69" t="s">
        <v>36</v>
      </c>
      <c r="P20" s="90"/>
      <c r="Q20" s="90"/>
      <c r="R20" s="90"/>
      <c r="S20" s="88" t="s">
        <v>829</v>
      </c>
      <c r="T20" s="90"/>
      <c r="V20" s="72"/>
    </row>
    <row r="21" spans="1:22" ht="15" customHeight="1">
      <c r="A21" s="86">
        <v>467</v>
      </c>
      <c r="B21" s="88" t="s">
        <v>422</v>
      </c>
      <c r="C21" s="88" t="s">
        <v>434</v>
      </c>
      <c r="D21" s="88" t="s">
        <v>827</v>
      </c>
      <c r="E21" s="88" t="s">
        <v>846</v>
      </c>
      <c r="F21" s="88" t="s">
        <v>22</v>
      </c>
      <c r="G21" s="86">
        <v>2009</v>
      </c>
      <c r="H21" s="86">
        <f t="shared" ref="H21:H24" si="2">-(23+(25/60)+(10/3600))</f>
        <v>-23.419444444444444</v>
      </c>
      <c r="I21" s="86">
        <f t="shared" ref="I21:I24" si="3">-(51+(25/60)+(28/3600))</f>
        <v>-51.42444444444444</v>
      </c>
      <c r="J21" s="88" t="s">
        <v>49</v>
      </c>
      <c r="K21" s="69" t="s">
        <v>36</v>
      </c>
      <c r="L21" s="86">
        <v>129</v>
      </c>
      <c r="M21" s="90"/>
      <c r="N21" s="88" t="s">
        <v>29</v>
      </c>
      <c r="O21" s="69" t="s">
        <v>36</v>
      </c>
      <c r="P21" s="90"/>
      <c r="Q21" s="90"/>
      <c r="R21" s="90"/>
      <c r="S21" s="88" t="s">
        <v>829</v>
      </c>
      <c r="T21" s="90"/>
      <c r="V21" s="72"/>
    </row>
    <row r="22" spans="1:22" ht="15" customHeight="1">
      <c r="A22" s="86">
        <v>468</v>
      </c>
      <c r="B22" s="88" t="s">
        <v>422</v>
      </c>
      <c r="C22" s="88" t="s">
        <v>434</v>
      </c>
      <c r="D22" s="88" t="s">
        <v>827</v>
      </c>
      <c r="E22" s="88" t="s">
        <v>846</v>
      </c>
      <c r="F22" s="88" t="s">
        <v>22</v>
      </c>
      <c r="G22" s="86">
        <v>2009</v>
      </c>
      <c r="H22" s="86">
        <f t="shared" si="2"/>
        <v>-23.419444444444444</v>
      </c>
      <c r="I22" s="86">
        <f t="shared" si="3"/>
        <v>-51.42444444444444</v>
      </c>
      <c r="J22" s="88" t="s">
        <v>49</v>
      </c>
      <c r="K22" s="69" t="s">
        <v>36</v>
      </c>
      <c r="L22" s="86">
        <v>127</v>
      </c>
      <c r="M22" s="90"/>
      <c r="N22" s="88" t="s">
        <v>29</v>
      </c>
      <c r="O22" s="69" t="s">
        <v>36</v>
      </c>
      <c r="P22" s="90"/>
      <c r="Q22" s="90"/>
      <c r="R22" s="90"/>
      <c r="S22" s="88" t="s">
        <v>829</v>
      </c>
      <c r="T22" s="90"/>
      <c r="V22" s="72"/>
    </row>
    <row r="23" spans="1:22" ht="15" customHeight="1">
      <c r="A23" s="86">
        <v>469</v>
      </c>
      <c r="B23" s="88" t="s">
        <v>422</v>
      </c>
      <c r="C23" s="88" t="s">
        <v>434</v>
      </c>
      <c r="D23" s="88" t="s">
        <v>827</v>
      </c>
      <c r="E23" s="88" t="s">
        <v>846</v>
      </c>
      <c r="F23" s="88" t="s">
        <v>22</v>
      </c>
      <c r="G23" s="86">
        <v>2009</v>
      </c>
      <c r="H23" s="86">
        <f t="shared" si="2"/>
        <v>-23.419444444444444</v>
      </c>
      <c r="I23" s="86">
        <f t="shared" si="3"/>
        <v>-51.42444444444444</v>
      </c>
      <c r="J23" s="88" t="s">
        <v>49</v>
      </c>
      <c r="K23" s="69" t="s">
        <v>36</v>
      </c>
      <c r="L23" s="86">
        <v>128</v>
      </c>
      <c r="M23" s="90"/>
      <c r="N23" s="88" t="s">
        <v>29</v>
      </c>
      <c r="O23" s="69" t="s">
        <v>36</v>
      </c>
      <c r="P23" s="90"/>
      <c r="Q23" s="90"/>
      <c r="R23" s="90"/>
      <c r="S23" s="88" t="s">
        <v>829</v>
      </c>
      <c r="T23" s="90"/>
      <c r="V23" s="72"/>
    </row>
    <row r="24" spans="1:22" ht="15" customHeight="1">
      <c r="A24" s="86">
        <v>470</v>
      </c>
      <c r="B24" s="88" t="s">
        <v>422</v>
      </c>
      <c r="C24" s="88" t="s">
        <v>434</v>
      </c>
      <c r="D24" s="88" t="s">
        <v>827</v>
      </c>
      <c r="E24" s="88" t="s">
        <v>846</v>
      </c>
      <c r="F24" s="88" t="s">
        <v>22</v>
      </c>
      <c r="G24" s="86">
        <v>2009</v>
      </c>
      <c r="H24" s="86">
        <f t="shared" si="2"/>
        <v>-23.419444444444444</v>
      </c>
      <c r="I24" s="86">
        <f t="shared" si="3"/>
        <v>-51.42444444444444</v>
      </c>
      <c r="J24" s="88" t="s">
        <v>49</v>
      </c>
      <c r="K24" s="69" t="s">
        <v>36</v>
      </c>
      <c r="L24" s="86">
        <v>131</v>
      </c>
      <c r="M24" s="90"/>
      <c r="N24" s="88" t="s">
        <v>29</v>
      </c>
      <c r="O24" s="69" t="s">
        <v>36</v>
      </c>
      <c r="P24" s="90"/>
      <c r="Q24" s="90"/>
      <c r="R24" s="90"/>
      <c r="S24" s="88" t="s">
        <v>829</v>
      </c>
      <c r="T24" s="90"/>
      <c r="V24" s="72"/>
    </row>
    <row r="25" spans="1:22" ht="15" customHeight="1">
      <c r="A25" s="86">
        <v>471</v>
      </c>
      <c r="B25" s="88" t="s">
        <v>422</v>
      </c>
      <c r="C25" s="88" t="s">
        <v>434</v>
      </c>
      <c r="D25" s="88" t="s">
        <v>827</v>
      </c>
      <c r="E25" s="88" t="s">
        <v>847</v>
      </c>
      <c r="F25" s="88" t="s">
        <v>22</v>
      </c>
      <c r="G25" s="86">
        <v>2009</v>
      </c>
      <c r="H25" s="86">
        <f t="shared" ref="H25:H29" si="4">-(24+(25/60)+(12/3600))</f>
        <v>-24.42</v>
      </c>
      <c r="I25" s="86">
        <f t="shared" ref="I25:I29" si="5">-(53+(31/60)+(17/3600))</f>
        <v>-53.521388888888886</v>
      </c>
      <c r="J25" s="88" t="s">
        <v>136</v>
      </c>
      <c r="K25" s="69" t="s">
        <v>36</v>
      </c>
      <c r="L25" s="86">
        <v>116</v>
      </c>
      <c r="M25" s="90"/>
      <c r="N25" s="88" t="s">
        <v>25</v>
      </c>
      <c r="O25" s="69" t="s">
        <v>36</v>
      </c>
      <c r="P25" s="90"/>
      <c r="Q25" s="90"/>
      <c r="R25" s="90"/>
      <c r="S25" s="88" t="s">
        <v>829</v>
      </c>
      <c r="T25" s="90"/>
      <c r="V25" s="72"/>
    </row>
    <row r="26" spans="1:22" ht="15" customHeight="1">
      <c r="A26" s="86">
        <v>472</v>
      </c>
      <c r="B26" s="88" t="s">
        <v>422</v>
      </c>
      <c r="C26" s="88" t="s">
        <v>434</v>
      </c>
      <c r="D26" s="88" t="s">
        <v>827</v>
      </c>
      <c r="E26" s="88" t="s">
        <v>847</v>
      </c>
      <c r="F26" s="88" t="s">
        <v>22</v>
      </c>
      <c r="G26" s="86">
        <v>2009</v>
      </c>
      <c r="H26" s="86">
        <f t="shared" si="4"/>
        <v>-24.42</v>
      </c>
      <c r="I26" s="86">
        <f t="shared" si="5"/>
        <v>-53.521388888888886</v>
      </c>
      <c r="J26" s="88" t="s">
        <v>136</v>
      </c>
      <c r="K26" s="69" t="s">
        <v>36</v>
      </c>
      <c r="L26" s="86">
        <v>120</v>
      </c>
      <c r="M26" s="90"/>
      <c r="N26" s="88" t="s">
        <v>25</v>
      </c>
      <c r="O26" s="69" t="s">
        <v>36</v>
      </c>
      <c r="P26" s="90"/>
      <c r="Q26" s="90"/>
      <c r="R26" s="90"/>
      <c r="S26" s="88" t="s">
        <v>829</v>
      </c>
      <c r="T26" s="90"/>
      <c r="V26" s="72"/>
    </row>
    <row r="27" spans="1:22" ht="15" customHeight="1">
      <c r="A27" s="86">
        <v>473</v>
      </c>
      <c r="B27" s="88" t="s">
        <v>422</v>
      </c>
      <c r="C27" s="88" t="s">
        <v>434</v>
      </c>
      <c r="D27" s="88" t="s">
        <v>827</v>
      </c>
      <c r="E27" s="88" t="s">
        <v>847</v>
      </c>
      <c r="F27" s="88" t="s">
        <v>22</v>
      </c>
      <c r="G27" s="86">
        <v>2009</v>
      </c>
      <c r="H27" s="86">
        <f t="shared" si="4"/>
        <v>-24.42</v>
      </c>
      <c r="I27" s="86">
        <f t="shared" si="5"/>
        <v>-53.521388888888886</v>
      </c>
      <c r="J27" s="88" t="s">
        <v>136</v>
      </c>
      <c r="K27" s="69" t="s">
        <v>36</v>
      </c>
      <c r="L27" s="86">
        <v>115</v>
      </c>
      <c r="M27" s="90"/>
      <c r="N27" s="88" t="s">
        <v>25</v>
      </c>
      <c r="O27" s="69" t="s">
        <v>36</v>
      </c>
      <c r="P27" s="90"/>
      <c r="Q27" s="90"/>
      <c r="R27" s="90"/>
      <c r="S27" s="88" t="s">
        <v>829</v>
      </c>
      <c r="T27" s="90"/>
      <c r="V27" s="72"/>
    </row>
    <row r="28" spans="1:22" ht="15" customHeight="1">
      <c r="A28" s="86">
        <v>474</v>
      </c>
      <c r="B28" s="88" t="s">
        <v>422</v>
      </c>
      <c r="C28" s="88" t="s">
        <v>434</v>
      </c>
      <c r="D28" s="88" t="s">
        <v>827</v>
      </c>
      <c r="E28" s="88" t="s">
        <v>847</v>
      </c>
      <c r="F28" s="88" t="s">
        <v>22</v>
      </c>
      <c r="G28" s="86">
        <v>2009</v>
      </c>
      <c r="H28" s="86">
        <f t="shared" si="4"/>
        <v>-24.42</v>
      </c>
      <c r="I28" s="86">
        <f t="shared" si="5"/>
        <v>-53.521388888888886</v>
      </c>
      <c r="J28" s="88" t="s">
        <v>136</v>
      </c>
      <c r="K28" s="69" t="s">
        <v>36</v>
      </c>
      <c r="L28" s="86">
        <v>117</v>
      </c>
      <c r="M28" s="90"/>
      <c r="N28" s="88" t="s">
        <v>25</v>
      </c>
      <c r="O28" s="69" t="s">
        <v>36</v>
      </c>
      <c r="P28" s="90"/>
      <c r="Q28" s="90"/>
      <c r="R28" s="90"/>
      <c r="S28" s="88" t="s">
        <v>829</v>
      </c>
      <c r="T28" s="90"/>
      <c r="V28" s="72"/>
    </row>
    <row r="29" spans="1:22" ht="15" customHeight="1">
      <c r="A29" s="86">
        <v>475</v>
      </c>
      <c r="B29" s="88" t="s">
        <v>422</v>
      </c>
      <c r="C29" s="88" t="s">
        <v>434</v>
      </c>
      <c r="D29" s="88" t="s">
        <v>827</v>
      </c>
      <c r="E29" s="88" t="s">
        <v>847</v>
      </c>
      <c r="F29" s="88" t="s">
        <v>22</v>
      </c>
      <c r="G29" s="86">
        <v>2009</v>
      </c>
      <c r="H29" s="86">
        <f t="shared" si="4"/>
        <v>-24.42</v>
      </c>
      <c r="I29" s="86">
        <f t="shared" si="5"/>
        <v>-53.521388888888886</v>
      </c>
      <c r="J29" s="88" t="s">
        <v>136</v>
      </c>
      <c r="K29" s="69" t="s">
        <v>36</v>
      </c>
      <c r="L29" s="86">
        <v>118</v>
      </c>
      <c r="M29" s="90"/>
      <c r="N29" s="88" t="s">
        <v>25</v>
      </c>
      <c r="O29" s="69" t="s">
        <v>36</v>
      </c>
      <c r="P29" s="90"/>
      <c r="Q29" s="90"/>
      <c r="R29" s="90"/>
      <c r="S29" s="88" t="s">
        <v>829</v>
      </c>
      <c r="T29" s="90"/>
      <c r="V29" s="72"/>
    </row>
    <row r="30" spans="1:22" ht="15" customHeight="1">
      <c r="A30" s="86">
        <v>318</v>
      </c>
      <c r="B30" s="88" t="s">
        <v>422</v>
      </c>
      <c r="C30" s="88" t="s">
        <v>434</v>
      </c>
      <c r="D30" s="88" t="s">
        <v>827</v>
      </c>
      <c r="E30" s="88" t="s">
        <v>848</v>
      </c>
      <c r="F30" s="88" t="s">
        <v>22</v>
      </c>
      <c r="G30" s="86">
        <v>2010</v>
      </c>
      <c r="H30" s="86">
        <v>-28.301030000000001</v>
      </c>
      <c r="I30" s="86">
        <v>-51.463169999999998</v>
      </c>
      <c r="J30" s="88" t="s">
        <v>69</v>
      </c>
      <c r="K30" s="69" t="s">
        <v>36</v>
      </c>
      <c r="L30" s="88" t="s">
        <v>849</v>
      </c>
      <c r="M30" s="90"/>
      <c r="N30" s="88" t="s">
        <v>39</v>
      </c>
      <c r="O30" s="69" t="s">
        <v>36</v>
      </c>
      <c r="P30" s="90"/>
      <c r="Q30" s="90"/>
      <c r="R30" s="90"/>
      <c r="S30" s="88" t="s">
        <v>829</v>
      </c>
      <c r="T30" s="90"/>
      <c r="V30" s="72"/>
    </row>
    <row r="31" spans="1:22" ht="15" customHeight="1">
      <c r="A31" s="86">
        <v>316</v>
      </c>
      <c r="B31" s="88" t="s">
        <v>422</v>
      </c>
      <c r="C31" s="88" t="s">
        <v>434</v>
      </c>
      <c r="D31" s="88" t="s">
        <v>827</v>
      </c>
      <c r="E31" s="88" t="s">
        <v>848</v>
      </c>
      <c r="F31" s="88" t="s">
        <v>22</v>
      </c>
      <c r="G31" s="86">
        <v>2010</v>
      </c>
      <c r="H31" s="86">
        <v>-28.301030000000001</v>
      </c>
      <c r="I31" s="86">
        <v>-51.463169999999998</v>
      </c>
      <c r="J31" s="88" t="s">
        <v>35</v>
      </c>
      <c r="K31" s="69" t="s">
        <v>36</v>
      </c>
      <c r="L31" s="88" t="s">
        <v>850</v>
      </c>
      <c r="M31" s="90"/>
      <c r="N31" s="88" t="s">
        <v>25</v>
      </c>
      <c r="O31" s="69" t="s">
        <v>36</v>
      </c>
      <c r="P31" s="90"/>
      <c r="Q31" s="90"/>
      <c r="R31" s="90"/>
      <c r="S31" s="88" t="s">
        <v>829</v>
      </c>
      <c r="T31" s="90"/>
      <c r="V31" s="72"/>
    </row>
    <row r="32" spans="1:22" ht="15" customHeight="1">
      <c r="A32" s="86">
        <v>317</v>
      </c>
      <c r="B32" s="88" t="s">
        <v>422</v>
      </c>
      <c r="C32" s="88" t="s">
        <v>434</v>
      </c>
      <c r="D32" s="88" t="s">
        <v>827</v>
      </c>
      <c r="E32" s="88" t="s">
        <v>848</v>
      </c>
      <c r="F32" s="88" t="s">
        <v>22</v>
      </c>
      <c r="G32" s="86">
        <v>2010</v>
      </c>
      <c r="H32" s="86">
        <v>-28.301030000000001</v>
      </c>
      <c r="I32" s="86">
        <v>-51.463169999999998</v>
      </c>
      <c r="J32" s="88" t="s">
        <v>49</v>
      </c>
      <c r="K32" s="69" t="s">
        <v>36</v>
      </c>
      <c r="L32" s="88" t="s">
        <v>851</v>
      </c>
      <c r="M32" s="90"/>
      <c r="N32" s="88" t="s">
        <v>29</v>
      </c>
      <c r="O32" s="69" t="s">
        <v>36</v>
      </c>
      <c r="P32" s="90"/>
      <c r="Q32" s="90"/>
      <c r="R32" s="90"/>
      <c r="S32" s="88" t="s">
        <v>829</v>
      </c>
      <c r="T32" s="90"/>
      <c r="V32" s="72"/>
    </row>
    <row r="33" spans="1:22" ht="15" customHeight="1">
      <c r="A33" s="86">
        <v>315</v>
      </c>
      <c r="B33" s="88" t="s">
        <v>422</v>
      </c>
      <c r="C33" s="88" t="s">
        <v>434</v>
      </c>
      <c r="D33" s="88" t="s">
        <v>827</v>
      </c>
      <c r="E33" s="88" t="s">
        <v>848</v>
      </c>
      <c r="F33" s="88" t="s">
        <v>22</v>
      </c>
      <c r="G33" s="86">
        <v>2010</v>
      </c>
      <c r="H33" s="86">
        <v>-28.301030000000001</v>
      </c>
      <c r="I33" s="86">
        <v>-51.463169999999998</v>
      </c>
      <c r="J33" s="88" t="s">
        <v>136</v>
      </c>
      <c r="K33" s="69" t="s">
        <v>36</v>
      </c>
      <c r="L33" s="88" t="s">
        <v>852</v>
      </c>
      <c r="M33" s="90"/>
      <c r="N33" s="88" t="s">
        <v>25</v>
      </c>
      <c r="O33" s="69" t="s">
        <v>36</v>
      </c>
      <c r="P33" s="90"/>
      <c r="Q33" s="90"/>
      <c r="R33" s="90"/>
      <c r="S33" s="88" t="s">
        <v>829</v>
      </c>
      <c r="T33" s="90"/>
      <c r="V33" s="72"/>
    </row>
    <row r="34" spans="1:22" ht="15" customHeight="1">
      <c r="A34" s="86">
        <v>476</v>
      </c>
      <c r="B34" s="88" t="s">
        <v>422</v>
      </c>
      <c r="C34" s="88" t="s">
        <v>434</v>
      </c>
      <c r="D34" s="88" t="s">
        <v>827</v>
      </c>
      <c r="E34" s="88" t="s">
        <v>853</v>
      </c>
      <c r="F34" s="88" t="s">
        <v>22</v>
      </c>
      <c r="G34" s="86">
        <v>2009</v>
      </c>
      <c r="H34" s="86">
        <f>-(22+(59/60)+(48/3600))</f>
        <v>-22.996666666666666</v>
      </c>
      <c r="I34" s="86">
        <f>-(51+(11/60)+(26/3600))</f>
        <v>-51.190555555555555</v>
      </c>
      <c r="J34" s="88" t="s">
        <v>136</v>
      </c>
      <c r="K34" s="69" t="s">
        <v>36</v>
      </c>
      <c r="L34" s="86">
        <v>59</v>
      </c>
      <c r="M34" s="90"/>
      <c r="N34" s="88" t="s">
        <v>25</v>
      </c>
      <c r="O34" s="69" t="s">
        <v>36</v>
      </c>
      <c r="P34" s="90"/>
      <c r="Q34" s="90"/>
      <c r="R34" s="90"/>
      <c r="S34" s="88" t="s">
        <v>829</v>
      </c>
      <c r="T34" s="90"/>
      <c r="V34" s="72"/>
    </row>
    <row r="35" spans="1:22" ht="15" customHeight="1">
      <c r="A35" s="86">
        <v>477</v>
      </c>
      <c r="B35" s="88" t="s">
        <v>422</v>
      </c>
      <c r="C35" s="88" t="s">
        <v>434</v>
      </c>
      <c r="D35" s="88" t="s">
        <v>827</v>
      </c>
      <c r="E35" s="88" t="s">
        <v>854</v>
      </c>
      <c r="F35" s="88" t="s">
        <v>22</v>
      </c>
      <c r="G35" s="86">
        <v>2009</v>
      </c>
      <c r="H35" s="86">
        <f t="shared" ref="H35:H38" si="6">-(23+(16/60)+(33/3600))</f>
        <v>-23.275833333333331</v>
      </c>
      <c r="I35" s="86">
        <f t="shared" ref="I35:I38" si="7">-(51+(16/60)+(42/3600))</f>
        <v>-51.278333333333329</v>
      </c>
      <c r="J35" s="88" t="s">
        <v>49</v>
      </c>
      <c r="K35" s="69" t="s">
        <v>36</v>
      </c>
      <c r="L35" s="86">
        <v>132</v>
      </c>
      <c r="M35" s="90"/>
      <c r="N35" s="88" t="s">
        <v>29</v>
      </c>
      <c r="O35" s="69" t="s">
        <v>36</v>
      </c>
      <c r="P35" s="90"/>
      <c r="Q35" s="90"/>
      <c r="R35" s="90"/>
      <c r="S35" s="88" t="s">
        <v>829</v>
      </c>
      <c r="T35" s="90"/>
      <c r="V35" s="72"/>
    </row>
    <row r="36" spans="1:22" ht="15" customHeight="1">
      <c r="A36" s="86">
        <v>478</v>
      </c>
      <c r="B36" s="88" t="s">
        <v>422</v>
      </c>
      <c r="C36" s="88" t="s">
        <v>434</v>
      </c>
      <c r="D36" s="88" t="s">
        <v>827</v>
      </c>
      <c r="E36" s="88" t="s">
        <v>854</v>
      </c>
      <c r="F36" s="88" t="s">
        <v>22</v>
      </c>
      <c r="G36" s="86">
        <v>2009</v>
      </c>
      <c r="H36" s="86">
        <f t="shared" si="6"/>
        <v>-23.275833333333331</v>
      </c>
      <c r="I36" s="86">
        <f t="shared" si="7"/>
        <v>-51.278333333333329</v>
      </c>
      <c r="J36" s="88" t="s">
        <v>49</v>
      </c>
      <c r="K36" s="69" t="s">
        <v>36</v>
      </c>
      <c r="L36" s="86">
        <v>134</v>
      </c>
      <c r="M36" s="90"/>
      <c r="N36" s="88" t="s">
        <v>29</v>
      </c>
      <c r="O36" s="69" t="s">
        <v>36</v>
      </c>
      <c r="P36" s="90"/>
      <c r="Q36" s="90"/>
      <c r="R36" s="90"/>
      <c r="S36" s="88" t="s">
        <v>829</v>
      </c>
      <c r="T36" s="90"/>
      <c r="V36" s="72"/>
    </row>
    <row r="37" spans="1:22" ht="15" customHeight="1">
      <c r="A37" s="86">
        <v>479</v>
      </c>
      <c r="B37" s="88" t="s">
        <v>422</v>
      </c>
      <c r="C37" s="88" t="s">
        <v>434</v>
      </c>
      <c r="D37" s="88" t="s">
        <v>827</v>
      </c>
      <c r="E37" s="88" t="s">
        <v>854</v>
      </c>
      <c r="F37" s="88" t="s">
        <v>22</v>
      </c>
      <c r="G37" s="86">
        <v>2009</v>
      </c>
      <c r="H37" s="86">
        <f t="shared" si="6"/>
        <v>-23.275833333333331</v>
      </c>
      <c r="I37" s="86">
        <f t="shared" si="7"/>
        <v>-51.278333333333329</v>
      </c>
      <c r="J37" s="88" t="s">
        <v>49</v>
      </c>
      <c r="K37" s="69" t="s">
        <v>36</v>
      </c>
      <c r="L37" s="86">
        <v>133</v>
      </c>
      <c r="M37" s="90"/>
      <c r="N37" s="88" t="s">
        <v>29</v>
      </c>
      <c r="O37" s="69" t="s">
        <v>36</v>
      </c>
      <c r="P37" s="90"/>
      <c r="Q37" s="90"/>
      <c r="R37" s="90"/>
      <c r="S37" s="88" t="s">
        <v>829</v>
      </c>
      <c r="T37" s="90"/>
      <c r="V37" s="72"/>
    </row>
    <row r="38" spans="1:22" ht="15" customHeight="1">
      <c r="A38" s="86">
        <v>480</v>
      </c>
      <c r="B38" s="88" t="s">
        <v>422</v>
      </c>
      <c r="C38" s="88" t="s">
        <v>434</v>
      </c>
      <c r="D38" s="88" t="s">
        <v>827</v>
      </c>
      <c r="E38" s="88" t="s">
        <v>854</v>
      </c>
      <c r="F38" s="88" t="s">
        <v>22</v>
      </c>
      <c r="G38" s="86">
        <v>2009</v>
      </c>
      <c r="H38" s="86">
        <f t="shared" si="6"/>
        <v>-23.275833333333331</v>
      </c>
      <c r="I38" s="86">
        <f t="shared" si="7"/>
        <v>-51.278333333333329</v>
      </c>
      <c r="J38" s="88" t="s">
        <v>49</v>
      </c>
      <c r="K38" s="69" t="s">
        <v>36</v>
      </c>
      <c r="L38" s="86">
        <v>135</v>
      </c>
      <c r="M38" s="90"/>
      <c r="N38" s="88" t="s">
        <v>29</v>
      </c>
      <c r="O38" s="69" t="s">
        <v>36</v>
      </c>
      <c r="P38" s="90"/>
      <c r="Q38" s="90"/>
      <c r="R38" s="90"/>
      <c r="S38" s="88" t="s">
        <v>829</v>
      </c>
      <c r="T38" s="90"/>
      <c r="V38" s="72"/>
    </row>
    <row r="39" spans="1:22" ht="15" customHeight="1">
      <c r="A39" s="86">
        <v>481</v>
      </c>
      <c r="B39" s="88" t="s">
        <v>422</v>
      </c>
      <c r="C39" s="88" t="s">
        <v>434</v>
      </c>
      <c r="D39" s="88" t="s">
        <v>827</v>
      </c>
      <c r="E39" s="88" t="s">
        <v>855</v>
      </c>
      <c r="F39" s="88" t="s">
        <v>22</v>
      </c>
      <c r="G39" s="86">
        <v>2009</v>
      </c>
      <c r="H39" s="86">
        <f t="shared" ref="H39:H49" si="8">-(24+(2/60)+(44/3600))</f>
        <v>-24.045555555555556</v>
      </c>
      <c r="I39" s="86">
        <f t="shared" ref="I39:I49" si="9">-(52+(22/60)+(59/3600))</f>
        <v>-52.383055555555558</v>
      </c>
      <c r="J39" s="88" t="s">
        <v>49</v>
      </c>
      <c r="K39" s="69" t="s">
        <v>36</v>
      </c>
      <c r="L39" s="86">
        <v>90</v>
      </c>
      <c r="M39" s="90"/>
      <c r="N39" s="88" t="s">
        <v>29</v>
      </c>
      <c r="O39" s="69" t="s">
        <v>36</v>
      </c>
      <c r="P39" s="90"/>
      <c r="Q39" s="90"/>
      <c r="R39" s="90"/>
      <c r="S39" s="88" t="s">
        <v>829</v>
      </c>
      <c r="T39" s="90"/>
      <c r="V39" s="72"/>
    </row>
    <row r="40" spans="1:22" ht="15" customHeight="1">
      <c r="A40" s="86">
        <v>482</v>
      </c>
      <c r="B40" s="88" t="s">
        <v>422</v>
      </c>
      <c r="C40" s="88" t="s">
        <v>434</v>
      </c>
      <c r="D40" s="88" t="s">
        <v>827</v>
      </c>
      <c r="E40" s="88" t="s">
        <v>855</v>
      </c>
      <c r="F40" s="88" t="s">
        <v>22</v>
      </c>
      <c r="G40" s="86">
        <v>2009</v>
      </c>
      <c r="H40" s="86">
        <f t="shared" si="8"/>
        <v>-24.045555555555556</v>
      </c>
      <c r="I40" s="86">
        <f t="shared" si="9"/>
        <v>-52.383055555555558</v>
      </c>
      <c r="J40" s="88" t="s">
        <v>49</v>
      </c>
      <c r="K40" s="69" t="s">
        <v>36</v>
      </c>
      <c r="L40" s="86">
        <v>93</v>
      </c>
      <c r="M40" s="90"/>
      <c r="N40" s="88" t="s">
        <v>29</v>
      </c>
      <c r="O40" s="69" t="s">
        <v>36</v>
      </c>
      <c r="P40" s="90"/>
      <c r="Q40" s="90"/>
      <c r="R40" s="90"/>
      <c r="S40" s="88" t="s">
        <v>829</v>
      </c>
      <c r="T40" s="90"/>
      <c r="V40" s="72"/>
    </row>
    <row r="41" spans="1:22" ht="15" customHeight="1">
      <c r="A41" s="86">
        <v>483</v>
      </c>
      <c r="B41" s="88" t="s">
        <v>422</v>
      </c>
      <c r="C41" s="88" t="s">
        <v>434</v>
      </c>
      <c r="D41" s="88" t="s">
        <v>827</v>
      </c>
      <c r="E41" s="88" t="s">
        <v>855</v>
      </c>
      <c r="F41" s="88" t="s">
        <v>22</v>
      </c>
      <c r="G41" s="86">
        <v>2009</v>
      </c>
      <c r="H41" s="86">
        <f t="shared" si="8"/>
        <v>-24.045555555555556</v>
      </c>
      <c r="I41" s="86">
        <f t="shared" si="9"/>
        <v>-52.383055555555558</v>
      </c>
      <c r="J41" s="88" t="s">
        <v>49</v>
      </c>
      <c r="K41" s="69" t="s">
        <v>36</v>
      </c>
      <c r="L41" s="86">
        <v>89</v>
      </c>
      <c r="M41" s="90"/>
      <c r="N41" s="88" t="s">
        <v>29</v>
      </c>
      <c r="O41" s="69" t="s">
        <v>36</v>
      </c>
      <c r="P41" s="90"/>
      <c r="Q41" s="90"/>
      <c r="R41" s="90"/>
      <c r="S41" s="88" t="s">
        <v>829</v>
      </c>
      <c r="T41" s="90"/>
      <c r="V41" s="72"/>
    </row>
    <row r="42" spans="1:22" ht="15" customHeight="1">
      <c r="A42" s="86">
        <v>484</v>
      </c>
      <c r="B42" s="88" t="s">
        <v>422</v>
      </c>
      <c r="C42" s="88" t="s">
        <v>434</v>
      </c>
      <c r="D42" s="88" t="s">
        <v>827</v>
      </c>
      <c r="E42" s="88" t="s">
        <v>855</v>
      </c>
      <c r="F42" s="88" t="s">
        <v>22</v>
      </c>
      <c r="G42" s="86">
        <v>2009</v>
      </c>
      <c r="H42" s="86">
        <f t="shared" si="8"/>
        <v>-24.045555555555556</v>
      </c>
      <c r="I42" s="86">
        <f t="shared" si="9"/>
        <v>-52.383055555555558</v>
      </c>
      <c r="J42" s="88" t="s">
        <v>49</v>
      </c>
      <c r="K42" s="69" t="s">
        <v>36</v>
      </c>
      <c r="L42" s="86">
        <v>91</v>
      </c>
      <c r="M42" s="90"/>
      <c r="N42" s="88" t="s">
        <v>29</v>
      </c>
      <c r="O42" s="69" t="s">
        <v>36</v>
      </c>
      <c r="P42" s="90"/>
      <c r="Q42" s="90"/>
      <c r="R42" s="90"/>
      <c r="S42" s="88" t="s">
        <v>829</v>
      </c>
      <c r="T42" s="90"/>
      <c r="V42" s="72"/>
    </row>
    <row r="43" spans="1:22" ht="15" customHeight="1">
      <c r="A43" s="86">
        <v>485</v>
      </c>
      <c r="B43" s="88" t="s">
        <v>422</v>
      </c>
      <c r="C43" s="88" t="s">
        <v>434</v>
      </c>
      <c r="D43" s="88" t="s">
        <v>827</v>
      </c>
      <c r="E43" s="88" t="s">
        <v>855</v>
      </c>
      <c r="F43" s="88" t="s">
        <v>22</v>
      </c>
      <c r="G43" s="86">
        <v>2009</v>
      </c>
      <c r="H43" s="86">
        <f t="shared" si="8"/>
        <v>-24.045555555555556</v>
      </c>
      <c r="I43" s="86">
        <f t="shared" si="9"/>
        <v>-52.383055555555558</v>
      </c>
      <c r="J43" s="88" t="s">
        <v>49</v>
      </c>
      <c r="K43" s="69" t="s">
        <v>36</v>
      </c>
      <c r="L43" s="86">
        <v>92</v>
      </c>
      <c r="M43" s="90"/>
      <c r="N43" s="88" t="s">
        <v>29</v>
      </c>
      <c r="O43" s="69" t="s">
        <v>36</v>
      </c>
      <c r="P43" s="90"/>
      <c r="Q43" s="90"/>
      <c r="R43" s="90"/>
      <c r="S43" s="88" t="s">
        <v>829</v>
      </c>
      <c r="T43" s="90"/>
      <c r="V43" s="72"/>
    </row>
    <row r="44" spans="1:22" ht="15" customHeight="1">
      <c r="A44" s="86">
        <v>486</v>
      </c>
      <c r="B44" s="88" t="s">
        <v>422</v>
      </c>
      <c r="C44" s="88" t="s">
        <v>434</v>
      </c>
      <c r="D44" s="88" t="s">
        <v>827</v>
      </c>
      <c r="E44" s="88" t="s">
        <v>855</v>
      </c>
      <c r="F44" s="88" t="s">
        <v>22</v>
      </c>
      <c r="G44" s="86">
        <v>2009</v>
      </c>
      <c r="H44" s="86">
        <f t="shared" si="8"/>
        <v>-24.045555555555556</v>
      </c>
      <c r="I44" s="86">
        <f t="shared" si="9"/>
        <v>-52.383055555555558</v>
      </c>
      <c r="J44" s="88" t="s">
        <v>49</v>
      </c>
      <c r="K44" s="69" t="s">
        <v>36</v>
      </c>
      <c r="L44" s="86">
        <v>94</v>
      </c>
      <c r="M44" s="90"/>
      <c r="N44" s="88" t="s">
        <v>29</v>
      </c>
      <c r="O44" s="69" t="s">
        <v>36</v>
      </c>
      <c r="P44" s="90"/>
      <c r="Q44" s="90"/>
      <c r="R44" s="90"/>
      <c r="S44" s="88" t="s">
        <v>829</v>
      </c>
      <c r="T44" s="90"/>
      <c r="V44" s="72"/>
    </row>
    <row r="45" spans="1:22" ht="15" customHeight="1">
      <c r="A45" s="86">
        <v>487</v>
      </c>
      <c r="B45" s="88" t="s">
        <v>422</v>
      </c>
      <c r="C45" s="88" t="s">
        <v>434</v>
      </c>
      <c r="D45" s="88" t="s">
        <v>827</v>
      </c>
      <c r="E45" s="88" t="s">
        <v>855</v>
      </c>
      <c r="F45" s="88" t="s">
        <v>22</v>
      </c>
      <c r="G45" s="86">
        <v>2009</v>
      </c>
      <c r="H45" s="86">
        <f t="shared" si="8"/>
        <v>-24.045555555555556</v>
      </c>
      <c r="I45" s="86">
        <f t="shared" si="9"/>
        <v>-52.383055555555558</v>
      </c>
      <c r="J45" s="88" t="s">
        <v>49</v>
      </c>
      <c r="K45" s="69" t="s">
        <v>36</v>
      </c>
      <c r="L45" s="86">
        <v>95</v>
      </c>
      <c r="M45" s="90"/>
      <c r="N45" s="88" t="s">
        <v>29</v>
      </c>
      <c r="O45" s="69" t="s">
        <v>36</v>
      </c>
      <c r="P45" s="90"/>
      <c r="Q45" s="90"/>
      <c r="R45" s="90"/>
      <c r="S45" s="88" t="s">
        <v>829</v>
      </c>
      <c r="T45" s="90"/>
      <c r="V45" s="72"/>
    </row>
    <row r="46" spans="1:22" ht="15" customHeight="1">
      <c r="A46" s="86">
        <v>488</v>
      </c>
      <c r="B46" s="88" t="s">
        <v>422</v>
      </c>
      <c r="C46" s="88" t="s">
        <v>434</v>
      </c>
      <c r="D46" s="88" t="s">
        <v>827</v>
      </c>
      <c r="E46" s="88" t="s">
        <v>855</v>
      </c>
      <c r="F46" s="88" t="s">
        <v>22</v>
      </c>
      <c r="G46" s="86">
        <v>2009</v>
      </c>
      <c r="H46" s="86">
        <f t="shared" si="8"/>
        <v>-24.045555555555556</v>
      </c>
      <c r="I46" s="86">
        <f t="shared" si="9"/>
        <v>-52.383055555555558</v>
      </c>
      <c r="J46" s="88" t="s">
        <v>49</v>
      </c>
      <c r="K46" s="69" t="s">
        <v>36</v>
      </c>
      <c r="L46" s="86">
        <v>96</v>
      </c>
      <c r="M46" s="90"/>
      <c r="N46" s="88" t="s">
        <v>29</v>
      </c>
      <c r="O46" s="69" t="s">
        <v>36</v>
      </c>
      <c r="P46" s="90"/>
      <c r="Q46" s="90"/>
      <c r="R46" s="90"/>
      <c r="S46" s="88" t="s">
        <v>829</v>
      </c>
      <c r="T46" s="90"/>
      <c r="V46" s="72"/>
    </row>
    <row r="47" spans="1:22" ht="15" customHeight="1">
      <c r="A47" s="86">
        <v>489</v>
      </c>
      <c r="B47" s="88" t="s">
        <v>422</v>
      </c>
      <c r="C47" s="88" t="s">
        <v>434</v>
      </c>
      <c r="D47" s="88" t="s">
        <v>827</v>
      </c>
      <c r="E47" s="88" t="s">
        <v>855</v>
      </c>
      <c r="F47" s="88" t="s">
        <v>22</v>
      </c>
      <c r="G47" s="86">
        <v>2009</v>
      </c>
      <c r="H47" s="86">
        <f t="shared" si="8"/>
        <v>-24.045555555555556</v>
      </c>
      <c r="I47" s="86">
        <f t="shared" si="9"/>
        <v>-52.383055555555558</v>
      </c>
      <c r="J47" s="88" t="s">
        <v>49</v>
      </c>
      <c r="K47" s="69" t="s">
        <v>36</v>
      </c>
      <c r="L47" s="86">
        <v>99</v>
      </c>
      <c r="M47" s="90"/>
      <c r="N47" s="88" t="s">
        <v>29</v>
      </c>
      <c r="O47" s="69" t="s">
        <v>36</v>
      </c>
      <c r="P47" s="90"/>
      <c r="Q47" s="90"/>
      <c r="R47" s="90"/>
      <c r="S47" s="88" t="s">
        <v>829</v>
      </c>
      <c r="T47" s="90"/>
      <c r="V47" s="72"/>
    </row>
    <row r="48" spans="1:22" ht="15" customHeight="1">
      <c r="A48" s="86">
        <v>490</v>
      </c>
      <c r="B48" s="88" t="s">
        <v>422</v>
      </c>
      <c r="C48" s="88" t="s">
        <v>434</v>
      </c>
      <c r="D48" s="88" t="s">
        <v>827</v>
      </c>
      <c r="E48" s="88" t="s">
        <v>855</v>
      </c>
      <c r="F48" s="88" t="s">
        <v>22</v>
      </c>
      <c r="G48" s="86">
        <v>2009</v>
      </c>
      <c r="H48" s="86">
        <f t="shared" si="8"/>
        <v>-24.045555555555556</v>
      </c>
      <c r="I48" s="86">
        <f t="shared" si="9"/>
        <v>-52.383055555555558</v>
      </c>
      <c r="J48" s="88" t="s">
        <v>49</v>
      </c>
      <c r="K48" s="69" t="s">
        <v>36</v>
      </c>
      <c r="L48" s="86">
        <v>97</v>
      </c>
      <c r="M48" s="90"/>
      <c r="N48" s="88" t="s">
        <v>29</v>
      </c>
      <c r="O48" s="69" t="s">
        <v>36</v>
      </c>
      <c r="P48" s="90"/>
      <c r="Q48" s="90"/>
      <c r="R48" s="90"/>
      <c r="S48" s="88" t="s">
        <v>829</v>
      </c>
      <c r="T48" s="90"/>
      <c r="V48" s="72"/>
    </row>
    <row r="49" spans="1:22" ht="15" customHeight="1">
      <c r="A49" s="86">
        <v>491</v>
      </c>
      <c r="B49" s="88" t="s">
        <v>422</v>
      </c>
      <c r="C49" s="88" t="s">
        <v>434</v>
      </c>
      <c r="D49" s="88" t="s">
        <v>827</v>
      </c>
      <c r="E49" s="88" t="s">
        <v>855</v>
      </c>
      <c r="F49" s="88" t="s">
        <v>22</v>
      </c>
      <c r="G49" s="86">
        <v>2009</v>
      </c>
      <c r="H49" s="86">
        <f t="shared" si="8"/>
        <v>-24.045555555555556</v>
      </c>
      <c r="I49" s="86">
        <f t="shared" si="9"/>
        <v>-52.383055555555558</v>
      </c>
      <c r="J49" s="88" t="s">
        <v>49</v>
      </c>
      <c r="K49" s="69" t="s">
        <v>36</v>
      </c>
      <c r="L49" s="86">
        <v>98</v>
      </c>
      <c r="M49" s="90"/>
      <c r="N49" s="88" t="s">
        <v>29</v>
      </c>
      <c r="O49" s="69" t="s">
        <v>36</v>
      </c>
      <c r="P49" s="90"/>
      <c r="Q49" s="90"/>
      <c r="R49" s="90"/>
      <c r="S49" s="88" t="s">
        <v>829</v>
      </c>
      <c r="T49" s="90"/>
      <c r="V49" s="72"/>
    </row>
    <row r="50" spans="1:22" ht="15" customHeight="1">
      <c r="A50" s="86">
        <v>587</v>
      </c>
      <c r="B50" s="88" t="s">
        <v>422</v>
      </c>
      <c r="C50" s="88" t="s">
        <v>434</v>
      </c>
      <c r="D50" s="88" t="s">
        <v>827</v>
      </c>
      <c r="E50" s="88" t="s">
        <v>856</v>
      </c>
      <c r="F50" s="88" t="s">
        <v>22</v>
      </c>
      <c r="G50" s="86">
        <v>2011</v>
      </c>
      <c r="H50" s="86">
        <f t="shared" ref="H50:H75" si="10">-(25+(22/60)+(28/3600))</f>
        <v>-25.374444444444446</v>
      </c>
      <c r="I50" s="86">
        <f t="shared" ref="I50:I75" si="11">-(52+(7/60)+(35/3600))</f>
        <v>-52.12638888888889</v>
      </c>
      <c r="J50" s="88" t="s">
        <v>69</v>
      </c>
      <c r="K50" s="69" t="s">
        <v>36</v>
      </c>
      <c r="L50" s="88" t="s">
        <v>857</v>
      </c>
      <c r="M50" s="90"/>
      <c r="N50" s="88" t="s">
        <v>25</v>
      </c>
      <c r="O50" s="69" t="s">
        <v>36</v>
      </c>
      <c r="P50" s="90"/>
      <c r="Q50" s="90"/>
      <c r="R50" s="90"/>
      <c r="S50" s="88" t="s">
        <v>829</v>
      </c>
      <c r="T50" s="90"/>
      <c r="V50" s="72"/>
    </row>
    <row r="51" spans="1:22" ht="15" customHeight="1">
      <c r="A51" s="86">
        <v>588</v>
      </c>
      <c r="B51" s="88" t="s">
        <v>422</v>
      </c>
      <c r="C51" s="88" t="s">
        <v>434</v>
      </c>
      <c r="D51" s="88" t="s">
        <v>827</v>
      </c>
      <c r="E51" s="88" t="s">
        <v>856</v>
      </c>
      <c r="F51" s="88" t="s">
        <v>22</v>
      </c>
      <c r="G51" s="86">
        <v>2011</v>
      </c>
      <c r="H51" s="86">
        <f t="shared" si="10"/>
        <v>-25.374444444444446</v>
      </c>
      <c r="I51" s="86">
        <f t="shared" si="11"/>
        <v>-52.12638888888889</v>
      </c>
      <c r="J51" s="88" t="s">
        <v>49</v>
      </c>
      <c r="K51" s="69" t="s">
        <v>36</v>
      </c>
      <c r="L51" s="88" t="s">
        <v>858</v>
      </c>
      <c r="M51" s="90"/>
      <c r="N51" s="88" t="s">
        <v>29</v>
      </c>
      <c r="O51" s="69" t="s">
        <v>36</v>
      </c>
      <c r="P51" s="90"/>
      <c r="Q51" s="90"/>
      <c r="R51" s="90"/>
      <c r="S51" s="88" t="s">
        <v>829</v>
      </c>
      <c r="T51" s="90"/>
      <c r="V51" s="72"/>
    </row>
    <row r="52" spans="1:22" ht="15" customHeight="1">
      <c r="A52" s="86">
        <v>589</v>
      </c>
      <c r="B52" s="88" t="s">
        <v>422</v>
      </c>
      <c r="C52" s="88" t="s">
        <v>434</v>
      </c>
      <c r="D52" s="88" t="s">
        <v>827</v>
      </c>
      <c r="E52" s="88" t="s">
        <v>856</v>
      </c>
      <c r="F52" s="88" t="s">
        <v>22</v>
      </c>
      <c r="G52" s="86">
        <v>2011</v>
      </c>
      <c r="H52" s="86">
        <f t="shared" si="10"/>
        <v>-25.374444444444446</v>
      </c>
      <c r="I52" s="86">
        <f t="shared" si="11"/>
        <v>-52.12638888888889</v>
      </c>
      <c r="J52" s="88" t="s">
        <v>49</v>
      </c>
      <c r="K52" s="69" t="s">
        <v>36</v>
      </c>
      <c r="L52" s="88" t="s">
        <v>859</v>
      </c>
      <c r="M52" s="90"/>
      <c r="N52" s="88" t="s">
        <v>29</v>
      </c>
      <c r="O52" s="69" t="s">
        <v>36</v>
      </c>
      <c r="P52" s="90"/>
      <c r="Q52" s="90"/>
      <c r="R52" s="90"/>
      <c r="S52" s="88" t="s">
        <v>829</v>
      </c>
      <c r="T52" s="90"/>
      <c r="V52" s="72"/>
    </row>
    <row r="53" spans="1:22" ht="15" customHeight="1">
      <c r="A53" s="86">
        <v>590</v>
      </c>
      <c r="B53" s="88" t="s">
        <v>422</v>
      </c>
      <c r="C53" s="88" t="s">
        <v>434</v>
      </c>
      <c r="D53" s="88" t="s">
        <v>827</v>
      </c>
      <c r="E53" s="88" t="s">
        <v>856</v>
      </c>
      <c r="F53" s="88" t="s">
        <v>22</v>
      </c>
      <c r="G53" s="86">
        <v>2011</v>
      </c>
      <c r="H53" s="86">
        <f t="shared" si="10"/>
        <v>-25.374444444444446</v>
      </c>
      <c r="I53" s="86">
        <f t="shared" si="11"/>
        <v>-52.12638888888889</v>
      </c>
      <c r="J53" s="88" t="s">
        <v>49</v>
      </c>
      <c r="K53" s="69" t="s">
        <v>36</v>
      </c>
      <c r="L53" s="88" t="s">
        <v>860</v>
      </c>
      <c r="M53" s="90"/>
      <c r="N53" s="88" t="s">
        <v>29</v>
      </c>
      <c r="O53" s="69" t="s">
        <v>36</v>
      </c>
      <c r="P53" s="90"/>
      <c r="Q53" s="90"/>
      <c r="R53" s="90"/>
      <c r="S53" s="88" t="s">
        <v>829</v>
      </c>
      <c r="T53" s="90"/>
      <c r="V53" s="72"/>
    </row>
    <row r="54" spans="1:22" ht="15" customHeight="1">
      <c r="A54" s="86">
        <v>591</v>
      </c>
      <c r="B54" s="88" t="s">
        <v>422</v>
      </c>
      <c r="C54" s="88" t="s">
        <v>434</v>
      </c>
      <c r="D54" s="88" t="s">
        <v>827</v>
      </c>
      <c r="E54" s="88" t="s">
        <v>856</v>
      </c>
      <c r="F54" s="88" t="s">
        <v>22</v>
      </c>
      <c r="G54" s="86">
        <v>2011</v>
      </c>
      <c r="H54" s="86">
        <f t="shared" si="10"/>
        <v>-25.374444444444446</v>
      </c>
      <c r="I54" s="86">
        <f t="shared" si="11"/>
        <v>-52.12638888888889</v>
      </c>
      <c r="J54" s="88" t="s">
        <v>49</v>
      </c>
      <c r="K54" s="69" t="s">
        <v>36</v>
      </c>
      <c r="L54" s="88" t="s">
        <v>861</v>
      </c>
      <c r="M54" s="90"/>
      <c r="N54" s="88" t="s">
        <v>29</v>
      </c>
      <c r="O54" s="69" t="s">
        <v>36</v>
      </c>
      <c r="P54" s="90"/>
      <c r="Q54" s="90"/>
      <c r="R54" s="90"/>
      <c r="S54" s="88" t="s">
        <v>829</v>
      </c>
      <c r="T54" s="90"/>
      <c r="V54" s="72"/>
    </row>
    <row r="55" spans="1:22" ht="15" customHeight="1">
      <c r="A55" s="86">
        <v>592</v>
      </c>
      <c r="B55" s="88" t="s">
        <v>422</v>
      </c>
      <c r="C55" s="88" t="s">
        <v>434</v>
      </c>
      <c r="D55" s="88" t="s">
        <v>827</v>
      </c>
      <c r="E55" s="88" t="s">
        <v>856</v>
      </c>
      <c r="F55" s="88" t="s">
        <v>22</v>
      </c>
      <c r="G55" s="86">
        <v>2011</v>
      </c>
      <c r="H55" s="86">
        <f t="shared" si="10"/>
        <v>-25.374444444444446</v>
      </c>
      <c r="I55" s="86">
        <f t="shared" si="11"/>
        <v>-52.12638888888889</v>
      </c>
      <c r="J55" s="88" t="s">
        <v>49</v>
      </c>
      <c r="K55" s="69" t="s">
        <v>36</v>
      </c>
      <c r="L55" s="88" t="s">
        <v>862</v>
      </c>
      <c r="M55" s="90"/>
      <c r="N55" s="88" t="s">
        <v>29</v>
      </c>
      <c r="O55" s="69" t="s">
        <v>36</v>
      </c>
      <c r="P55" s="90"/>
      <c r="Q55" s="90"/>
      <c r="R55" s="90"/>
      <c r="S55" s="88" t="s">
        <v>829</v>
      </c>
      <c r="T55" s="90"/>
      <c r="V55" s="72"/>
    </row>
    <row r="56" spans="1:22" ht="15" customHeight="1">
      <c r="A56" s="86">
        <v>593</v>
      </c>
      <c r="B56" s="88" t="s">
        <v>422</v>
      </c>
      <c r="C56" s="88" t="s">
        <v>434</v>
      </c>
      <c r="D56" s="88" t="s">
        <v>827</v>
      </c>
      <c r="E56" s="88" t="s">
        <v>856</v>
      </c>
      <c r="F56" s="88" t="s">
        <v>22</v>
      </c>
      <c r="G56" s="86">
        <v>2011</v>
      </c>
      <c r="H56" s="86">
        <f t="shared" si="10"/>
        <v>-25.374444444444446</v>
      </c>
      <c r="I56" s="86">
        <f t="shared" si="11"/>
        <v>-52.12638888888889</v>
      </c>
      <c r="J56" s="88" t="s">
        <v>49</v>
      </c>
      <c r="K56" s="69" t="s">
        <v>36</v>
      </c>
      <c r="L56" s="88" t="s">
        <v>863</v>
      </c>
      <c r="M56" s="90"/>
      <c r="N56" s="88" t="s">
        <v>29</v>
      </c>
      <c r="O56" s="69" t="s">
        <v>36</v>
      </c>
      <c r="P56" s="90"/>
      <c r="Q56" s="90"/>
      <c r="R56" s="90"/>
      <c r="S56" s="88" t="s">
        <v>829</v>
      </c>
      <c r="T56" s="90"/>
      <c r="V56" s="72"/>
    </row>
    <row r="57" spans="1:22" ht="15" customHeight="1">
      <c r="A57" s="86">
        <v>594</v>
      </c>
      <c r="B57" s="88" t="s">
        <v>422</v>
      </c>
      <c r="C57" s="88" t="s">
        <v>434</v>
      </c>
      <c r="D57" s="88" t="s">
        <v>827</v>
      </c>
      <c r="E57" s="88" t="s">
        <v>856</v>
      </c>
      <c r="F57" s="88" t="s">
        <v>22</v>
      </c>
      <c r="G57" s="86">
        <v>2011</v>
      </c>
      <c r="H57" s="86">
        <f t="shared" si="10"/>
        <v>-25.374444444444446</v>
      </c>
      <c r="I57" s="86">
        <f t="shared" si="11"/>
        <v>-52.12638888888889</v>
      </c>
      <c r="J57" s="88" t="s">
        <v>49</v>
      </c>
      <c r="K57" s="69" t="s">
        <v>36</v>
      </c>
      <c r="L57" s="88" t="s">
        <v>864</v>
      </c>
      <c r="M57" s="90"/>
      <c r="N57" s="88" t="s">
        <v>29</v>
      </c>
      <c r="O57" s="69" t="s">
        <v>36</v>
      </c>
      <c r="P57" s="90"/>
      <c r="Q57" s="90"/>
      <c r="R57" s="90"/>
      <c r="S57" s="88" t="s">
        <v>829</v>
      </c>
      <c r="T57" s="90"/>
      <c r="V57" s="72"/>
    </row>
    <row r="58" spans="1:22" ht="15" customHeight="1">
      <c r="A58" s="86">
        <v>595</v>
      </c>
      <c r="B58" s="88" t="s">
        <v>422</v>
      </c>
      <c r="C58" s="88" t="s">
        <v>434</v>
      </c>
      <c r="D58" s="88" t="s">
        <v>827</v>
      </c>
      <c r="E58" s="88" t="s">
        <v>856</v>
      </c>
      <c r="F58" s="88" t="s">
        <v>22</v>
      </c>
      <c r="G58" s="86">
        <v>2011</v>
      </c>
      <c r="H58" s="86">
        <f t="shared" si="10"/>
        <v>-25.374444444444446</v>
      </c>
      <c r="I58" s="86">
        <f t="shared" si="11"/>
        <v>-52.12638888888889</v>
      </c>
      <c r="J58" s="88" t="s">
        <v>49</v>
      </c>
      <c r="K58" s="69" t="s">
        <v>36</v>
      </c>
      <c r="L58" s="88" t="s">
        <v>865</v>
      </c>
      <c r="M58" s="90"/>
      <c r="N58" s="88" t="s">
        <v>29</v>
      </c>
      <c r="O58" s="69" t="s">
        <v>36</v>
      </c>
      <c r="P58" s="90"/>
      <c r="Q58" s="90"/>
      <c r="R58" s="90"/>
      <c r="S58" s="88" t="s">
        <v>829</v>
      </c>
      <c r="T58" s="90"/>
      <c r="V58" s="72"/>
    </row>
    <row r="59" spans="1:22" ht="15" customHeight="1">
      <c r="A59" s="86">
        <v>596</v>
      </c>
      <c r="B59" s="88" t="s">
        <v>422</v>
      </c>
      <c r="C59" s="88" t="s">
        <v>434</v>
      </c>
      <c r="D59" s="88" t="s">
        <v>827</v>
      </c>
      <c r="E59" s="88" t="s">
        <v>856</v>
      </c>
      <c r="F59" s="88" t="s">
        <v>22</v>
      </c>
      <c r="G59" s="86">
        <v>2011</v>
      </c>
      <c r="H59" s="86">
        <f t="shared" si="10"/>
        <v>-25.374444444444446</v>
      </c>
      <c r="I59" s="86">
        <f t="shared" si="11"/>
        <v>-52.12638888888889</v>
      </c>
      <c r="J59" s="88" t="s">
        <v>49</v>
      </c>
      <c r="K59" s="69" t="s">
        <v>36</v>
      </c>
      <c r="L59" s="88" t="s">
        <v>866</v>
      </c>
      <c r="M59" s="90"/>
      <c r="N59" s="88" t="s">
        <v>29</v>
      </c>
      <c r="O59" s="69" t="s">
        <v>36</v>
      </c>
      <c r="P59" s="90"/>
      <c r="Q59" s="90"/>
      <c r="R59" s="90"/>
      <c r="S59" s="88" t="s">
        <v>829</v>
      </c>
      <c r="T59" s="90"/>
      <c r="V59" s="72"/>
    </row>
    <row r="60" spans="1:22" ht="15" customHeight="1">
      <c r="A60" s="86">
        <v>597</v>
      </c>
      <c r="B60" s="88" t="s">
        <v>422</v>
      </c>
      <c r="C60" s="88" t="s">
        <v>434</v>
      </c>
      <c r="D60" s="88" t="s">
        <v>827</v>
      </c>
      <c r="E60" s="88" t="s">
        <v>856</v>
      </c>
      <c r="F60" s="88" t="s">
        <v>22</v>
      </c>
      <c r="G60" s="86">
        <v>2011</v>
      </c>
      <c r="H60" s="86">
        <f t="shared" si="10"/>
        <v>-25.374444444444446</v>
      </c>
      <c r="I60" s="86">
        <f t="shared" si="11"/>
        <v>-52.12638888888889</v>
      </c>
      <c r="J60" s="88" t="s">
        <v>49</v>
      </c>
      <c r="K60" s="69" t="s">
        <v>36</v>
      </c>
      <c r="L60" s="88" t="s">
        <v>867</v>
      </c>
      <c r="M60" s="90"/>
      <c r="N60" s="88" t="s">
        <v>29</v>
      </c>
      <c r="O60" s="69" t="s">
        <v>36</v>
      </c>
      <c r="P60" s="90"/>
      <c r="Q60" s="90"/>
      <c r="R60" s="90"/>
      <c r="S60" s="88" t="s">
        <v>829</v>
      </c>
      <c r="T60" s="90"/>
      <c r="V60" s="72"/>
    </row>
    <row r="61" spans="1:22" ht="15" customHeight="1">
      <c r="A61" s="86">
        <v>598</v>
      </c>
      <c r="B61" s="88" t="s">
        <v>422</v>
      </c>
      <c r="C61" s="88" t="s">
        <v>434</v>
      </c>
      <c r="D61" s="88" t="s">
        <v>827</v>
      </c>
      <c r="E61" s="88" t="s">
        <v>856</v>
      </c>
      <c r="F61" s="88" t="s">
        <v>22</v>
      </c>
      <c r="G61" s="86">
        <v>2011</v>
      </c>
      <c r="H61" s="86">
        <f t="shared" si="10"/>
        <v>-25.374444444444446</v>
      </c>
      <c r="I61" s="86">
        <f t="shared" si="11"/>
        <v>-52.12638888888889</v>
      </c>
      <c r="J61" s="88" t="s">
        <v>49</v>
      </c>
      <c r="K61" s="69" t="s">
        <v>36</v>
      </c>
      <c r="L61" s="88" t="s">
        <v>868</v>
      </c>
      <c r="M61" s="90"/>
      <c r="N61" s="88" t="s">
        <v>29</v>
      </c>
      <c r="O61" s="69" t="s">
        <v>36</v>
      </c>
      <c r="P61" s="90"/>
      <c r="Q61" s="90"/>
      <c r="R61" s="90"/>
      <c r="S61" s="88" t="s">
        <v>829</v>
      </c>
      <c r="T61" s="90"/>
      <c r="V61" s="72"/>
    </row>
    <row r="62" spans="1:22" ht="15" customHeight="1">
      <c r="A62" s="86">
        <v>599</v>
      </c>
      <c r="B62" s="88" t="s">
        <v>422</v>
      </c>
      <c r="C62" s="88" t="s">
        <v>434</v>
      </c>
      <c r="D62" s="88" t="s">
        <v>827</v>
      </c>
      <c r="E62" s="88" t="s">
        <v>856</v>
      </c>
      <c r="F62" s="88" t="s">
        <v>22</v>
      </c>
      <c r="G62" s="86">
        <v>2011</v>
      </c>
      <c r="H62" s="86">
        <f t="shared" si="10"/>
        <v>-25.374444444444446</v>
      </c>
      <c r="I62" s="86">
        <f t="shared" si="11"/>
        <v>-52.12638888888889</v>
      </c>
      <c r="J62" s="88" t="s">
        <v>49</v>
      </c>
      <c r="K62" s="69" t="s">
        <v>36</v>
      </c>
      <c r="L62" s="88" t="s">
        <v>869</v>
      </c>
      <c r="M62" s="90"/>
      <c r="N62" s="88" t="s">
        <v>29</v>
      </c>
      <c r="O62" s="69" t="s">
        <v>36</v>
      </c>
      <c r="P62" s="90"/>
      <c r="Q62" s="90"/>
      <c r="R62" s="90"/>
      <c r="S62" s="88" t="s">
        <v>829</v>
      </c>
      <c r="T62" s="90"/>
      <c r="V62" s="72"/>
    </row>
    <row r="63" spans="1:22" ht="15" customHeight="1">
      <c r="A63" s="86">
        <v>600</v>
      </c>
      <c r="B63" s="88" t="s">
        <v>422</v>
      </c>
      <c r="C63" s="88" t="s">
        <v>434</v>
      </c>
      <c r="D63" s="88" t="s">
        <v>827</v>
      </c>
      <c r="E63" s="88" t="s">
        <v>856</v>
      </c>
      <c r="F63" s="88" t="s">
        <v>22</v>
      </c>
      <c r="G63" s="86">
        <v>2011</v>
      </c>
      <c r="H63" s="86">
        <f t="shared" si="10"/>
        <v>-25.374444444444446</v>
      </c>
      <c r="I63" s="86">
        <f t="shared" si="11"/>
        <v>-52.12638888888889</v>
      </c>
      <c r="J63" s="88" t="s">
        <v>49</v>
      </c>
      <c r="K63" s="69" t="s">
        <v>36</v>
      </c>
      <c r="L63" s="88" t="s">
        <v>870</v>
      </c>
      <c r="M63" s="90"/>
      <c r="N63" s="88" t="s">
        <v>29</v>
      </c>
      <c r="O63" s="69" t="s">
        <v>36</v>
      </c>
      <c r="P63" s="90"/>
      <c r="Q63" s="90"/>
      <c r="R63" s="90"/>
      <c r="S63" s="88" t="s">
        <v>829</v>
      </c>
      <c r="T63" s="90"/>
      <c r="V63" s="72"/>
    </row>
    <row r="64" spans="1:22" ht="15" customHeight="1">
      <c r="A64" s="86">
        <v>601</v>
      </c>
      <c r="B64" s="88" t="s">
        <v>422</v>
      </c>
      <c r="C64" s="88" t="s">
        <v>434</v>
      </c>
      <c r="D64" s="88" t="s">
        <v>827</v>
      </c>
      <c r="E64" s="88" t="s">
        <v>856</v>
      </c>
      <c r="F64" s="88" t="s">
        <v>22</v>
      </c>
      <c r="G64" s="86">
        <v>2011</v>
      </c>
      <c r="H64" s="86">
        <f t="shared" si="10"/>
        <v>-25.374444444444446</v>
      </c>
      <c r="I64" s="86">
        <f t="shared" si="11"/>
        <v>-52.12638888888889</v>
      </c>
      <c r="J64" s="88" t="s">
        <v>49</v>
      </c>
      <c r="K64" s="69" t="s">
        <v>36</v>
      </c>
      <c r="L64" s="88" t="s">
        <v>871</v>
      </c>
      <c r="M64" s="90"/>
      <c r="N64" s="88" t="s">
        <v>29</v>
      </c>
      <c r="O64" s="69" t="s">
        <v>36</v>
      </c>
      <c r="P64" s="90"/>
      <c r="Q64" s="90"/>
      <c r="R64" s="90"/>
      <c r="S64" s="88" t="s">
        <v>829</v>
      </c>
      <c r="T64" s="90"/>
      <c r="V64" s="72"/>
    </row>
    <row r="65" spans="1:22" ht="15" customHeight="1">
      <c r="A65" s="86">
        <v>602</v>
      </c>
      <c r="B65" s="88" t="s">
        <v>422</v>
      </c>
      <c r="C65" s="88" t="s">
        <v>434</v>
      </c>
      <c r="D65" s="88" t="s">
        <v>827</v>
      </c>
      <c r="E65" s="88" t="s">
        <v>856</v>
      </c>
      <c r="F65" s="88" t="s">
        <v>22</v>
      </c>
      <c r="G65" s="86">
        <v>2011</v>
      </c>
      <c r="H65" s="86">
        <f t="shared" si="10"/>
        <v>-25.374444444444446</v>
      </c>
      <c r="I65" s="86">
        <f t="shared" si="11"/>
        <v>-52.12638888888889</v>
      </c>
      <c r="J65" s="88" t="s">
        <v>49</v>
      </c>
      <c r="K65" s="69" t="s">
        <v>36</v>
      </c>
      <c r="L65" s="88" t="s">
        <v>872</v>
      </c>
      <c r="M65" s="90"/>
      <c r="N65" s="88" t="s">
        <v>29</v>
      </c>
      <c r="O65" s="69" t="s">
        <v>36</v>
      </c>
      <c r="P65" s="90"/>
      <c r="Q65" s="90"/>
      <c r="R65" s="90"/>
      <c r="S65" s="88" t="s">
        <v>829</v>
      </c>
      <c r="T65" s="90"/>
      <c r="V65" s="72"/>
    </row>
    <row r="66" spans="1:22" ht="15" customHeight="1">
      <c r="A66" s="86">
        <v>603</v>
      </c>
      <c r="B66" s="88" t="s">
        <v>422</v>
      </c>
      <c r="C66" s="88" t="s">
        <v>434</v>
      </c>
      <c r="D66" s="88" t="s">
        <v>827</v>
      </c>
      <c r="E66" s="88" t="s">
        <v>856</v>
      </c>
      <c r="F66" s="88" t="s">
        <v>22</v>
      </c>
      <c r="G66" s="86">
        <v>2011</v>
      </c>
      <c r="H66" s="86">
        <f t="shared" si="10"/>
        <v>-25.374444444444446</v>
      </c>
      <c r="I66" s="86">
        <f t="shared" si="11"/>
        <v>-52.12638888888889</v>
      </c>
      <c r="J66" s="88" t="s">
        <v>49</v>
      </c>
      <c r="K66" s="69" t="s">
        <v>36</v>
      </c>
      <c r="L66" s="88" t="s">
        <v>873</v>
      </c>
      <c r="M66" s="90"/>
      <c r="N66" s="88" t="s">
        <v>29</v>
      </c>
      <c r="O66" s="69" t="s">
        <v>36</v>
      </c>
      <c r="P66" s="90"/>
      <c r="Q66" s="90"/>
      <c r="R66" s="90"/>
      <c r="S66" s="88" t="s">
        <v>829</v>
      </c>
      <c r="T66" s="90"/>
      <c r="V66" s="72"/>
    </row>
    <row r="67" spans="1:22" ht="15" customHeight="1">
      <c r="A67" s="86">
        <v>604</v>
      </c>
      <c r="B67" s="88" t="s">
        <v>422</v>
      </c>
      <c r="C67" s="88" t="s">
        <v>434</v>
      </c>
      <c r="D67" s="88" t="s">
        <v>827</v>
      </c>
      <c r="E67" s="88" t="s">
        <v>856</v>
      </c>
      <c r="F67" s="88" t="s">
        <v>22</v>
      </c>
      <c r="G67" s="86">
        <v>2011</v>
      </c>
      <c r="H67" s="86">
        <f t="shared" si="10"/>
        <v>-25.374444444444446</v>
      </c>
      <c r="I67" s="86">
        <f t="shared" si="11"/>
        <v>-52.12638888888889</v>
      </c>
      <c r="J67" s="88" t="s">
        <v>49</v>
      </c>
      <c r="K67" s="69" t="s">
        <v>36</v>
      </c>
      <c r="L67" s="88" t="s">
        <v>874</v>
      </c>
      <c r="M67" s="90"/>
      <c r="N67" s="88" t="s">
        <v>29</v>
      </c>
      <c r="O67" s="69" t="s">
        <v>36</v>
      </c>
      <c r="P67" s="90"/>
      <c r="Q67" s="90"/>
      <c r="R67" s="90"/>
      <c r="S67" s="88" t="s">
        <v>829</v>
      </c>
      <c r="T67" s="90"/>
      <c r="V67" s="72"/>
    </row>
    <row r="68" spans="1:22" ht="15" customHeight="1">
      <c r="A68" s="86">
        <v>605</v>
      </c>
      <c r="B68" s="88" t="s">
        <v>422</v>
      </c>
      <c r="C68" s="88" t="s">
        <v>434</v>
      </c>
      <c r="D68" s="88" t="s">
        <v>827</v>
      </c>
      <c r="E68" s="88" t="s">
        <v>856</v>
      </c>
      <c r="F68" s="88" t="s">
        <v>22</v>
      </c>
      <c r="G68" s="86">
        <v>2011</v>
      </c>
      <c r="H68" s="86">
        <f t="shared" si="10"/>
        <v>-25.374444444444446</v>
      </c>
      <c r="I68" s="86">
        <f t="shared" si="11"/>
        <v>-52.12638888888889</v>
      </c>
      <c r="J68" s="88" t="s">
        <v>49</v>
      </c>
      <c r="K68" s="69" t="s">
        <v>36</v>
      </c>
      <c r="L68" s="88" t="s">
        <v>875</v>
      </c>
      <c r="M68" s="90"/>
      <c r="N68" s="88" t="s">
        <v>29</v>
      </c>
      <c r="O68" s="69" t="s">
        <v>36</v>
      </c>
      <c r="P68" s="90"/>
      <c r="Q68" s="90"/>
      <c r="R68" s="90"/>
      <c r="S68" s="88" t="s">
        <v>829</v>
      </c>
      <c r="T68" s="90"/>
      <c r="V68" s="72"/>
    </row>
    <row r="69" spans="1:22" ht="15" customHeight="1">
      <c r="A69" s="86">
        <v>606</v>
      </c>
      <c r="B69" s="88" t="s">
        <v>422</v>
      </c>
      <c r="C69" s="88" t="s">
        <v>434</v>
      </c>
      <c r="D69" s="88" t="s">
        <v>827</v>
      </c>
      <c r="E69" s="88" t="s">
        <v>856</v>
      </c>
      <c r="F69" s="88" t="s">
        <v>22</v>
      </c>
      <c r="G69" s="86">
        <v>2011</v>
      </c>
      <c r="H69" s="86">
        <f t="shared" si="10"/>
        <v>-25.374444444444446</v>
      </c>
      <c r="I69" s="86">
        <f t="shared" si="11"/>
        <v>-52.12638888888889</v>
      </c>
      <c r="J69" s="88" t="s">
        <v>49</v>
      </c>
      <c r="K69" s="69" t="s">
        <v>36</v>
      </c>
      <c r="L69" s="88" t="s">
        <v>876</v>
      </c>
      <c r="M69" s="90"/>
      <c r="N69" s="88" t="s">
        <v>29</v>
      </c>
      <c r="O69" s="69" t="s">
        <v>36</v>
      </c>
      <c r="P69" s="90"/>
      <c r="Q69" s="90"/>
      <c r="R69" s="90"/>
      <c r="S69" s="88" t="s">
        <v>829</v>
      </c>
      <c r="T69" s="90"/>
      <c r="V69" s="72"/>
    </row>
    <row r="70" spans="1:22" ht="15" customHeight="1">
      <c r="A70" s="86">
        <v>607</v>
      </c>
      <c r="B70" s="88" t="s">
        <v>422</v>
      </c>
      <c r="C70" s="88" t="s">
        <v>434</v>
      </c>
      <c r="D70" s="88" t="s">
        <v>827</v>
      </c>
      <c r="E70" s="88" t="s">
        <v>856</v>
      </c>
      <c r="F70" s="88" t="s">
        <v>22</v>
      </c>
      <c r="G70" s="86">
        <v>2011</v>
      </c>
      <c r="H70" s="86">
        <f t="shared" si="10"/>
        <v>-25.374444444444446</v>
      </c>
      <c r="I70" s="86">
        <f t="shared" si="11"/>
        <v>-52.12638888888889</v>
      </c>
      <c r="J70" s="88" t="s">
        <v>49</v>
      </c>
      <c r="K70" s="69" t="s">
        <v>36</v>
      </c>
      <c r="L70" s="88" t="s">
        <v>877</v>
      </c>
      <c r="M70" s="90"/>
      <c r="N70" s="88" t="s">
        <v>29</v>
      </c>
      <c r="O70" s="69" t="s">
        <v>36</v>
      </c>
      <c r="P70" s="90"/>
      <c r="Q70" s="90"/>
      <c r="R70" s="90"/>
      <c r="S70" s="88" t="s">
        <v>829</v>
      </c>
      <c r="T70" s="90"/>
      <c r="V70" s="72"/>
    </row>
    <row r="71" spans="1:22" ht="15" customHeight="1">
      <c r="A71" s="86">
        <v>608</v>
      </c>
      <c r="B71" s="88" t="s">
        <v>422</v>
      </c>
      <c r="C71" s="88" t="s">
        <v>434</v>
      </c>
      <c r="D71" s="88" t="s">
        <v>827</v>
      </c>
      <c r="E71" s="88" t="s">
        <v>856</v>
      </c>
      <c r="F71" s="88" t="s">
        <v>22</v>
      </c>
      <c r="G71" s="86">
        <v>2011</v>
      </c>
      <c r="H71" s="86">
        <f t="shared" si="10"/>
        <v>-25.374444444444446</v>
      </c>
      <c r="I71" s="86">
        <f t="shared" si="11"/>
        <v>-52.12638888888889</v>
      </c>
      <c r="J71" s="88" t="s">
        <v>49</v>
      </c>
      <c r="K71" s="69" t="s">
        <v>36</v>
      </c>
      <c r="L71" s="88" t="s">
        <v>878</v>
      </c>
      <c r="M71" s="90"/>
      <c r="N71" s="88" t="s">
        <v>29</v>
      </c>
      <c r="O71" s="69" t="s">
        <v>36</v>
      </c>
      <c r="P71" s="90"/>
      <c r="Q71" s="90"/>
      <c r="R71" s="90"/>
      <c r="S71" s="88" t="s">
        <v>829</v>
      </c>
      <c r="T71" s="90"/>
      <c r="V71" s="72"/>
    </row>
    <row r="72" spans="1:22" ht="15" customHeight="1">
      <c r="A72" s="86">
        <v>609</v>
      </c>
      <c r="B72" s="88" t="s">
        <v>422</v>
      </c>
      <c r="C72" s="88" t="s">
        <v>434</v>
      </c>
      <c r="D72" s="88" t="s">
        <v>827</v>
      </c>
      <c r="E72" s="88" t="s">
        <v>856</v>
      </c>
      <c r="F72" s="88" t="s">
        <v>22</v>
      </c>
      <c r="G72" s="86">
        <v>2011</v>
      </c>
      <c r="H72" s="86">
        <f t="shared" si="10"/>
        <v>-25.374444444444446</v>
      </c>
      <c r="I72" s="86">
        <f t="shared" si="11"/>
        <v>-52.12638888888889</v>
      </c>
      <c r="J72" s="88" t="s">
        <v>136</v>
      </c>
      <c r="K72" s="69" t="s">
        <v>36</v>
      </c>
      <c r="L72" s="88" t="s">
        <v>879</v>
      </c>
      <c r="M72" s="90"/>
      <c r="N72" s="88" t="s">
        <v>25</v>
      </c>
      <c r="O72" s="69" t="s">
        <v>36</v>
      </c>
      <c r="P72" s="90"/>
      <c r="Q72" s="90"/>
      <c r="R72" s="90"/>
      <c r="S72" s="88" t="s">
        <v>829</v>
      </c>
      <c r="T72" s="90"/>
      <c r="V72" s="72"/>
    </row>
    <row r="73" spans="1:22" ht="15" customHeight="1">
      <c r="A73" s="86">
        <v>610</v>
      </c>
      <c r="B73" s="88" t="s">
        <v>422</v>
      </c>
      <c r="C73" s="88" t="s">
        <v>434</v>
      </c>
      <c r="D73" s="88" t="s">
        <v>827</v>
      </c>
      <c r="E73" s="88" t="s">
        <v>856</v>
      </c>
      <c r="F73" s="88" t="s">
        <v>22</v>
      </c>
      <c r="G73" s="86">
        <v>2011</v>
      </c>
      <c r="H73" s="86">
        <f t="shared" si="10"/>
        <v>-25.374444444444446</v>
      </c>
      <c r="I73" s="86">
        <f t="shared" si="11"/>
        <v>-52.12638888888889</v>
      </c>
      <c r="J73" s="88" t="s">
        <v>136</v>
      </c>
      <c r="K73" s="69" t="s">
        <v>36</v>
      </c>
      <c r="L73" s="88" t="s">
        <v>880</v>
      </c>
      <c r="M73" s="90"/>
      <c r="N73" s="88" t="s">
        <v>25</v>
      </c>
      <c r="O73" s="69" t="s">
        <v>36</v>
      </c>
      <c r="P73" s="90"/>
      <c r="Q73" s="90"/>
      <c r="R73" s="90"/>
      <c r="S73" s="88" t="s">
        <v>829</v>
      </c>
      <c r="T73" s="90"/>
      <c r="V73" s="72"/>
    </row>
    <row r="74" spans="1:22" ht="15" customHeight="1">
      <c r="A74" s="86">
        <v>611</v>
      </c>
      <c r="B74" s="88" t="s">
        <v>422</v>
      </c>
      <c r="C74" s="88" t="s">
        <v>434</v>
      </c>
      <c r="D74" s="88" t="s">
        <v>827</v>
      </c>
      <c r="E74" s="88" t="s">
        <v>856</v>
      </c>
      <c r="F74" s="88" t="s">
        <v>22</v>
      </c>
      <c r="G74" s="86">
        <v>2011</v>
      </c>
      <c r="H74" s="86">
        <f t="shared" si="10"/>
        <v>-25.374444444444446</v>
      </c>
      <c r="I74" s="86">
        <f t="shared" si="11"/>
        <v>-52.12638888888889</v>
      </c>
      <c r="J74" s="88" t="s">
        <v>136</v>
      </c>
      <c r="K74" s="69" t="s">
        <v>36</v>
      </c>
      <c r="L74" s="88" t="s">
        <v>881</v>
      </c>
      <c r="M74" s="90"/>
      <c r="N74" s="88" t="s">
        <v>25</v>
      </c>
      <c r="O74" s="69" t="s">
        <v>36</v>
      </c>
      <c r="P74" s="90"/>
      <c r="Q74" s="90"/>
      <c r="R74" s="90"/>
      <c r="S74" s="88" t="s">
        <v>829</v>
      </c>
      <c r="T74" s="90"/>
      <c r="V74" s="72"/>
    </row>
    <row r="75" spans="1:22" ht="15" customHeight="1">
      <c r="A75" s="86">
        <v>612</v>
      </c>
      <c r="B75" s="88" t="s">
        <v>422</v>
      </c>
      <c r="C75" s="88" t="s">
        <v>434</v>
      </c>
      <c r="D75" s="88" t="s">
        <v>827</v>
      </c>
      <c r="E75" s="88" t="s">
        <v>856</v>
      </c>
      <c r="F75" s="88" t="s">
        <v>22</v>
      </c>
      <c r="G75" s="86">
        <v>2011</v>
      </c>
      <c r="H75" s="86">
        <f t="shared" si="10"/>
        <v>-25.374444444444446</v>
      </c>
      <c r="I75" s="86">
        <f t="shared" si="11"/>
        <v>-52.12638888888889</v>
      </c>
      <c r="J75" s="88" t="s">
        <v>136</v>
      </c>
      <c r="K75" s="69" t="s">
        <v>36</v>
      </c>
      <c r="L75" s="88" t="s">
        <v>882</v>
      </c>
      <c r="M75" s="90"/>
      <c r="N75" s="88" t="s">
        <v>25</v>
      </c>
      <c r="O75" s="69" t="s">
        <v>36</v>
      </c>
      <c r="P75" s="90"/>
      <c r="Q75" s="90"/>
      <c r="R75" s="90"/>
      <c r="S75" s="88" t="s">
        <v>829</v>
      </c>
      <c r="T75" s="90"/>
      <c r="V75" s="72"/>
    </row>
    <row r="76" spans="1:22" ht="15" customHeight="1">
      <c r="A76" s="86">
        <v>170</v>
      </c>
      <c r="B76" s="88" t="s">
        <v>422</v>
      </c>
      <c r="C76" s="88" t="s">
        <v>434</v>
      </c>
      <c r="D76" s="88" t="s">
        <v>827</v>
      </c>
      <c r="E76" s="88" t="s">
        <v>883</v>
      </c>
      <c r="F76" s="88" t="s">
        <v>22</v>
      </c>
      <c r="G76" s="86">
        <v>2010</v>
      </c>
      <c r="H76" s="86">
        <v>-28.33483</v>
      </c>
      <c r="I76" s="86">
        <v>-52.880719999999997</v>
      </c>
      <c r="J76" s="88" t="s">
        <v>270</v>
      </c>
      <c r="K76" s="69" t="s">
        <v>36</v>
      </c>
      <c r="L76" s="88" t="s">
        <v>884</v>
      </c>
      <c r="M76" s="90"/>
      <c r="N76" s="88" t="s">
        <v>25</v>
      </c>
      <c r="O76" s="69" t="s">
        <v>36</v>
      </c>
      <c r="P76" s="90"/>
      <c r="Q76" s="90"/>
      <c r="R76" s="90"/>
      <c r="S76" s="88" t="s">
        <v>829</v>
      </c>
      <c r="T76" s="90"/>
      <c r="V76" s="72"/>
    </row>
    <row r="77" spans="1:22" ht="15" customHeight="1">
      <c r="A77" s="86">
        <v>162</v>
      </c>
      <c r="B77" s="88" t="s">
        <v>422</v>
      </c>
      <c r="C77" s="88" t="s">
        <v>434</v>
      </c>
      <c r="D77" s="88" t="s">
        <v>827</v>
      </c>
      <c r="E77" s="88" t="s">
        <v>883</v>
      </c>
      <c r="F77" s="88" t="s">
        <v>22</v>
      </c>
      <c r="G77" s="86">
        <v>2010</v>
      </c>
      <c r="H77" s="86">
        <v>-28.311810000000001</v>
      </c>
      <c r="I77" s="86">
        <v>-52.804189999999998</v>
      </c>
      <c r="J77" s="88" t="s">
        <v>35</v>
      </c>
      <c r="K77" s="69" t="s">
        <v>36</v>
      </c>
      <c r="L77" s="88" t="s">
        <v>885</v>
      </c>
      <c r="M77" s="90"/>
      <c r="N77" s="88" t="s">
        <v>39</v>
      </c>
      <c r="O77" s="69" t="s">
        <v>36</v>
      </c>
      <c r="P77" s="90"/>
      <c r="Q77" s="90"/>
      <c r="R77" s="90"/>
      <c r="S77" s="88" t="s">
        <v>829</v>
      </c>
      <c r="T77" s="90"/>
      <c r="V77" s="72"/>
    </row>
    <row r="78" spans="1:22" ht="15" customHeight="1">
      <c r="A78" s="86">
        <v>71</v>
      </c>
      <c r="B78" s="88" t="s">
        <v>422</v>
      </c>
      <c r="C78" s="88" t="s">
        <v>434</v>
      </c>
      <c r="D78" s="88" t="s">
        <v>827</v>
      </c>
      <c r="E78" s="88" t="s">
        <v>883</v>
      </c>
      <c r="F78" s="88" t="s">
        <v>22</v>
      </c>
      <c r="G78" s="86">
        <v>2009</v>
      </c>
      <c r="H78" s="99">
        <v>-28.146999999999998</v>
      </c>
      <c r="I78" s="99">
        <v>-52.301000000000002</v>
      </c>
      <c r="J78" s="88" t="s">
        <v>49</v>
      </c>
      <c r="K78" s="69" t="s">
        <v>36</v>
      </c>
      <c r="L78" s="88" t="s">
        <v>886</v>
      </c>
      <c r="M78" s="90"/>
      <c r="N78" s="88" t="s">
        <v>29</v>
      </c>
      <c r="O78" s="69" t="s">
        <v>36</v>
      </c>
      <c r="P78" s="90"/>
      <c r="Q78" s="90"/>
      <c r="R78" s="90"/>
      <c r="S78" s="88" t="s">
        <v>829</v>
      </c>
      <c r="T78" s="90"/>
      <c r="V78" s="72"/>
    </row>
    <row r="79" spans="1:22" ht="15" customHeight="1">
      <c r="A79" s="86">
        <v>72</v>
      </c>
      <c r="B79" s="88" t="s">
        <v>422</v>
      </c>
      <c r="C79" s="88" t="s">
        <v>434</v>
      </c>
      <c r="D79" s="88" t="s">
        <v>827</v>
      </c>
      <c r="E79" s="88" t="s">
        <v>883</v>
      </c>
      <c r="F79" s="88" t="s">
        <v>22</v>
      </c>
      <c r="G79" s="86">
        <v>2009</v>
      </c>
      <c r="H79" s="99">
        <v>-28.146999999999998</v>
      </c>
      <c r="I79" s="99">
        <v>-52.301000000000002</v>
      </c>
      <c r="J79" s="88" t="s">
        <v>49</v>
      </c>
      <c r="K79" s="69" t="s">
        <v>36</v>
      </c>
      <c r="L79" s="88" t="s">
        <v>887</v>
      </c>
      <c r="M79" s="90"/>
      <c r="N79" s="88" t="s">
        <v>29</v>
      </c>
      <c r="O79" s="69" t="s">
        <v>36</v>
      </c>
      <c r="P79" s="90"/>
      <c r="Q79" s="90"/>
      <c r="R79" s="90"/>
      <c r="S79" s="88" t="s">
        <v>829</v>
      </c>
      <c r="T79" s="90"/>
      <c r="V79" s="72"/>
    </row>
    <row r="80" spans="1:22" ht="15" customHeight="1">
      <c r="A80" s="86">
        <v>73</v>
      </c>
      <c r="B80" s="88" t="s">
        <v>422</v>
      </c>
      <c r="C80" s="88" t="s">
        <v>434</v>
      </c>
      <c r="D80" s="88" t="s">
        <v>827</v>
      </c>
      <c r="E80" s="88" t="s">
        <v>883</v>
      </c>
      <c r="F80" s="88" t="s">
        <v>22</v>
      </c>
      <c r="G80" s="86">
        <v>2009</v>
      </c>
      <c r="H80" s="99">
        <v>-28.146999999999998</v>
      </c>
      <c r="I80" s="99">
        <v>-52.301000000000002</v>
      </c>
      <c r="J80" s="88" t="s">
        <v>49</v>
      </c>
      <c r="K80" s="69" t="s">
        <v>36</v>
      </c>
      <c r="L80" s="88" t="s">
        <v>888</v>
      </c>
      <c r="M80" s="90"/>
      <c r="N80" s="88" t="s">
        <v>29</v>
      </c>
      <c r="O80" s="69" t="s">
        <v>36</v>
      </c>
      <c r="P80" s="90"/>
      <c r="Q80" s="90"/>
      <c r="R80" s="90"/>
      <c r="S80" s="88" t="s">
        <v>829</v>
      </c>
      <c r="T80" s="90"/>
      <c r="V80" s="72"/>
    </row>
    <row r="81" spans="1:22" ht="15" customHeight="1">
      <c r="A81" s="86">
        <v>110</v>
      </c>
      <c r="B81" s="88" t="s">
        <v>422</v>
      </c>
      <c r="C81" s="88" t="s">
        <v>434</v>
      </c>
      <c r="D81" s="88" t="s">
        <v>827</v>
      </c>
      <c r="E81" s="88" t="s">
        <v>883</v>
      </c>
      <c r="F81" s="88" t="s">
        <v>22</v>
      </c>
      <c r="G81" s="86">
        <v>2009</v>
      </c>
      <c r="H81" s="99">
        <v>-28.248000000000001</v>
      </c>
      <c r="I81" s="99">
        <v>-51.822000000000003</v>
      </c>
      <c r="J81" s="88" t="s">
        <v>49</v>
      </c>
      <c r="K81" s="69" t="s">
        <v>36</v>
      </c>
      <c r="L81" s="88" t="s">
        <v>889</v>
      </c>
      <c r="M81" s="90"/>
      <c r="N81" s="88" t="s">
        <v>29</v>
      </c>
      <c r="O81" s="69" t="s">
        <v>36</v>
      </c>
      <c r="P81" s="90"/>
      <c r="Q81" s="90"/>
      <c r="R81" s="90"/>
      <c r="S81" s="88" t="s">
        <v>829</v>
      </c>
      <c r="T81" s="90"/>
      <c r="V81" s="72"/>
    </row>
    <row r="82" spans="1:22" ht="15" customHeight="1">
      <c r="A82" s="86">
        <v>111</v>
      </c>
      <c r="B82" s="88" t="s">
        <v>422</v>
      </c>
      <c r="C82" s="88" t="s">
        <v>434</v>
      </c>
      <c r="D82" s="88" t="s">
        <v>827</v>
      </c>
      <c r="E82" s="88" t="s">
        <v>883</v>
      </c>
      <c r="F82" s="88" t="s">
        <v>22</v>
      </c>
      <c r="G82" s="86">
        <v>2009</v>
      </c>
      <c r="H82" s="99">
        <v>-28.248000000000001</v>
      </c>
      <c r="I82" s="99">
        <v>-51.822000000000003</v>
      </c>
      <c r="J82" s="88" t="s">
        <v>49</v>
      </c>
      <c r="K82" s="69" t="s">
        <v>36</v>
      </c>
      <c r="L82" s="88" t="s">
        <v>890</v>
      </c>
      <c r="M82" s="90"/>
      <c r="N82" s="88" t="s">
        <v>29</v>
      </c>
      <c r="O82" s="69" t="s">
        <v>36</v>
      </c>
      <c r="P82" s="90"/>
      <c r="Q82" s="90"/>
      <c r="R82" s="90"/>
      <c r="S82" s="88" t="s">
        <v>829</v>
      </c>
      <c r="T82" s="90"/>
      <c r="V82" s="72"/>
    </row>
    <row r="83" spans="1:22" ht="15" customHeight="1">
      <c r="A83" s="86">
        <v>112</v>
      </c>
      <c r="B83" s="88" t="s">
        <v>422</v>
      </c>
      <c r="C83" s="88" t="s">
        <v>434</v>
      </c>
      <c r="D83" s="88" t="s">
        <v>827</v>
      </c>
      <c r="E83" s="88" t="s">
        <v>883</v>
      </c>
      <c r="F83" s="88" t="s">
        <v>22</v>
      </c>
      <c r="G83" s="86">
        <v>2009</v>
      </c>
      <c r="H83" s="99">
        <v>-28.248000000000001</v>
      </c>
      <c r="I83" s="99">
        <v>-51.822000000000003</v>
      </c>
      <c r="J83" s="88" t="s">
        <v>49</v>
      </c>
      <c r="K83" s="69" t="s">
        <v>36</v>
      </c>
      <c r="L83" s="88" t="s">
        <v>891</v>
      </c>
      <c r="M83" s="90"/>
      <c r="N83" s="88" t="s">
        <v>29</v>
      </c>
      <c r="O83" s="69" t="s">
        <v>36</v>
      </c>
      <c r="P83" s="90"/>
      <c r="Q83" s="90"/>
      <c r="R83" s="90"/>
      <c r="S83" s="88" t="s">
        <v>829</v>
      </c>
      <c r="T83" s="90"/>
      <c r="V83" s="72"/>
    </row>
    <row r="84" spans="1:22" ht="15" customHeight="1">
      <c r="A84" s="86">
        <v>113</v>
      </c>
      <c r="B84" s="88" t="s">
        <v>422</v>
      </c>
      <c r="C84" s="88" t="s">
        <v>434</v>
      </c>
      <c r="D84" s="88" t="s">
        <v>827</v>
      </c>
      <c r="E84" s="88" t="s">
        <v>883</v>
      </c>
      <c r="F84" s="88" t="s">
        <v>22</v>
      </c>
      <c r="G84" s="86">
        <v>2009</v>
      </c>
      <c r="H84" s="99">
        <v>-28.26</v>
      </c>
      <c r="I84" s="99">
        <v>-51.701000000000001</v>
      </c>
      <c r="J84" s="88" t="s">
        <v>49</v>
      </c>
      <c r="K84" s="69" t="s">
        <v>36</v>
      </c>
      <c r="L84" s="88" t="s">
        <v>892</v>
      </c>
      <c r="M84" s="90"/>
      <c r="N84" s="88" t="s">
        <v>29</v>
      </c>
      <c r="O84" s="69" t="s">
        <v>36</v>
      </c>
      <c r="P84" s="90"/>
      <c r="Q84" s="90"/>
      <c r="R84" s="90"/>
      <c r="S84" s="88" t="s">
        <v>829</v>
      </c>
      <c r="T84" s="90"/>
      <c r="V84" s="72"/>
    </row>
    <row r="85" spans="1:22" ht="15" customHeight="1">
      <c r="A85" s="86">
        <v>114</v>
      </c>
      <c r="B85" s="88" t="s">
        <v>422</v>
      </c>
      <c r="C85" s="88" t="s">
        <v>434</v>
      </c>
      <c r="D85" s="88" t="s">
        <v>827</v>
      </c>
      <c r="E85" s="88" t="s">
        <v>883</v>
      </c>
      <c r="F85" s="88" t="s">
        <v>22</v>
      </c>
      <c r="G85" s="86">
        <v>2009</v>
      </c>
      <c r="H85" s="99">
        <v>-28.26</v>
      </c>
      <c r="I85" s="99">
        <v>-51.701000000000001</v>
      </c>
      <c r="J85" s="88" t="s">
        <v>49</v>
      </c>
      <c r="K85" s="69" t="s">
        <v>36</v>
      </c>
      <c r="L85" s="88" t="s">
        <v>893</v>
      </c>
      <c r="M85" s="90"/>
      <c r="N85" s="88" t="s">
        <v>29</v>
      </c>
      <c r="O85" s="69" t="s">
        <v>36</v>
      </c>
      <c r="P85" s="90"/>
      <c r="Q85" s="90"/>
      <c r="R85" s="90"/>
      <c r="S85" s="88" t="s">
        <v>829</v>
      </c>
      <c r="T85" s="90"/>
      <c r="V85" s="72"/>
    </row>
    <row r="86" spans="1:22" ht="15" customHeight="1">
      <c r="A86" s="86">
        <v>115</v>
      </c>
      <c r="B86" s="88" t="s">
        <v>422</v>
      </c>
      <c r="C86" s="88" t="s">
        <v>434</v>
      </c>
      <c r="D86" s="88" t="s">
        <v>827</v>
      </c>
      <c r="E86" s="88" t="s">
        <v>883</v>
      </c>
      <c r="F86" s="88" t="s">
        <v>22</v>
      </c>
      <c r="G86" s="86">
        <v>2009</v>
      </c>
      <c r="H86" s="99">
        <v>-28.26</v>
      </c>
      <c r="I86" s="99">
        <v>-51.701000000000001</v>
      </c>
      <c r="J86" s="88" t="s">
        <v>49</v>
      </c>
      <c r="K86" s="69" t="s">
        <v>36</v>
      </c>
      <c r="L86" s="88" t="s">
        <v>894</v>
      </c>
      <c r="M86" s="90"/>
      <c r="N86" s="88" t="s">
        <v>29</v>
      </c>
      <c r="O86" s="69" t="s">
        <v>36</v>
      </c>
      <c r="P86" s="90"/>
      <c r="Q86" s="90"/>
      <c r="R86" s="90"/>
      <c r="S86" s="88" t="s">
        <v>829</v>
      </c>
      <c r="T86" s="90"/>
      <c r="V86" s="72"/>
    </row>
    <row r="87" spans="1:22" ht="15" customHeight="1">
      <c r="A87" s="86">
        <v>116</v>
      </c>
      <c r="B87" s="88" t="s">
        <v>422</v>
      </c>
      <c r="C87" s="88" t="s">
        <v>434</v>
      </c>
      <c r="D87" s="88" t="s">
        <v>827</v>
      </c>
      <c r="E87" s="88" t="s">
        <v>883</v>
      </c>
      <c r="F87" s="88" t="s">
        <v>22</v>
      </c>
      <c r="G87" s="86">
        <v>2009</v>
      </c>
      <c r="H87" s="99">
        <v>-28.26</v>
      </c>
      <c r="I87" s="99">
        <v>-51.701000000000001</v>
      </c>
      <c r="J87" s="88" t="s">
        <v>49</v>
      </c>
      <c r="K87" s="69" t="s">
        <v>36</v>
      </c>
      <c r="L87" s="88" t="s">
        <v>895</v>
      </c>
      <c r="M87" s="90"/>
      <c r="N87" s="88" t="s">
        <v>29</v>
      </c>
      <c r="O87" s="69" t="s">
        <v>36</v>
      </c>
      <c r="P87" s="90"/>
      <c r="Q87" s="90"/>
      <c r="R87" s="90"/>
      <c r="S87" s="88" t="s">
        <v>829</v>
      </c>
      <c r="T87" s="90"/>
      <c r="V87" s="72"/>
    </row>
    <row r="88" spans="1:22" ht="15" customHeight="1">
      <c r="A88" s="86">
        <v>152</v>
      </c>
      <c r="B88" s="88" t="s">
        <v>422</v>
      </c>
      <c r="C88" s="88" t="s">
        <v>434</v>
      </c>
      <c r="D88" s="88" t="s">
        <v>827</v>
      </c>
      <c r="E88" s="88" t="s">
        <v>883</v>
      </c>
      <c r="F88" s="88" t="s">
        <v>22</v>
      </c>
      <c r="G88" s="86">
        <v>2010</v>
      </c>
      <c r="H88" s="86">
        <v>-28.27356</v>
      </c>
      <c r="I88" s="86">
        <v>-52.68206</v>
      </c>
      <c r="J88" s="88" t="s">
        <v>49</v>
      </c>
      <c r="K88" s="69" t="s">
        <v>36</v>
      </c>
      <c r="L88" s="88" t="s">
        <v>896</v>
      </c>
      <c r="M88" s="90"/>
      <c r="N88" s="88" t="s">
        <v>29</v>
      </c>
      <c r="O88" s="69" t="s">
        <v>36</v>
      </c>
      <c r="P88" s="90"/>
      <c r="Q88" s="90"/>
      <c r="R88" s="90"/>
      <c r="S88" s="88" t="s">
        <v>829</v>
      </c>
      <c r="T88" s="90"/>
      <c r="V88" s="72"/>
    </row>
    <row r="89" spans="1:22" ht="15" customHeight="1">
      <c r="A89" s="86">
        <v>153</v>
      </c>
      <c r="B89" s="88" t="s">
        <v>422</v>
      </c>
      <c r="C89" s="88" t="s">
        <v>434</v>
      </c>
      <c r="D89" s="88" t="s">
        <v>827</v>
      </c>
      <c r="E89" s="88" t="s">
        <v>883</v>
      </c>
      <c r="F89" s="88" t="s">
        <v>22</v>
      </c>
      <c r="G89" s="86">
        <v>2010</v>
      </c>
      <c r="H89" s="86">
        <v>-28.27356</v>
      </c>
      <c r="I89" s="86">
        <v>-52.68206</v>
      </c>
      <c r="J89" s="88" t="s">
        <v>49</v>
      </c>
      <c r="K89" s="69" t="s">
        <v>36</v>
      </c>
      <c r="L89" s="88" t="s">
        <v>897</v>
      </c>
      <c r="M89" s="90"/>
      <c r="N89" s="88" t="s">
        <v>29</v>
      </c>
      <c r="O89" s="69" t="s">
        <v>36</v>
      </c>
      <c r="P89" s="90"/>
      <c r="Q89" s="90"/>
      <c r="R89" s="90"/>
      <c r="S89" s="88" t="s">
        <v>829</v>
      </c>
      <c r="T89" s="90"/>
      <c r="V89" s="72"/>
    </row>
    <row r="90" spans="1:22" ht="15" customHeight="1">
      <c r="A90" s="86">
        <v>154</v>
      </c>
      <c r="B90" s="88" t="s">
        <v>422</v>
      </c>
      <c r="C90" s="88" t="s">
        <v>434</v>
      </c>
      <c r="D90" s="88" t="s">
        <v>827</v>
      </c>
      <c r="E90" s="88" t="s">
        <v>883</v>
      </c>
      <c r="F90" s="88" t="s">
        <v>22</v>
      </c>
      <c r="G90" s="86">
        <v>2010</v>
      </c>
      <c r="H90" s="86">
        <v>-28.27356</v>
      </c>
      <c r="I90" s="86">
        <v>-52.68206</v>
      </c>
      <c r="J90" s="88" t="s">
        <v>49</v>
      </c>
      <c r="K90" s="69" t="s">
        <v>36</v>
      </c>
      <c r="L90" s="88" t="s">
        <v>898</v>
      </c>
      <c r="M90" s="90"/>
      <c r="N90" s="88" t="s">
        <v>29</v>
      </c>
      <c r="O90" s="69" t="s">
        <v>36</v>
      </c>
      <c r="P90" s="90"/>
      <c r="Q90" s="90"/>
      <c r="R90" s="90"/>
      <c r="S90" s="88" t="s">
        <v>829</v>
      </c>
      <c r="T90" s="90"/>
      <c r="V90" s="72"/>
    </row>
    <row r="91" spans="1:22" ht="15" customHeight="1">
      <c r="A91" s="86">
        <v>155</v>
      </c>
      <c r="B91" s="88" t="s">
        <v>422</v>
      </c>
      <c r="C91" s="88" t="s">
        <v>434</v>
      </c>
      <c r="D91" s="88" t="s">
        <v>827</v>
      </c>
      <c r="E91" s="88" t="s">
        <v>883</v>
      </c>
      <c r="F91" s="88" t="s">
        <v>22</v>
      </c>
      <c r="G91" s="86">
        <v>2010</v>
      </c>
      <c r="H91" s="86">
        <v>-28.27356</v>
      </c>
      <c r="I91" s="86">
        <v>-52.68206</v>
      </c>
      <c r="J91" s="88" t="s">
        <v>49</v>
      </c>
      <c r="K91" s="69" t="s">
        <v>36</v>
      </c>
      <c r="L91" s="88" t="s">
        <v>899</v>
      </c>
      <c r="M91" s="90"/>
      <c r="N91" s="88" t="s">
        <v>29</v>
      </c>
      <c r="O91" s="69" t="s">
        <v>36</v>
      </c>
      <c r="P91" s="90"/>
      <c r="Q91" s="90"/>
      <c r="R91" s="90"/>
      <c r="S91" s="88" t="s">
        <v>829</v>
      </c>
      <c r="T91" s="90"/>
      <c r="V91" s="72"/>
    </row>
    <row r="92" spans="1:22" ht="15" customHeight="1">
      <c r="A92" s="86">
        <v>156</v>
      </c>
      <c r="B92" s="88" t="s">
        <v>422</v>
      </c>
      <c r="C92" s="88" t="s">
        <v>434</v>
      </c>
      <c r="D92" s="88" t="s">
        <v>827</v>
      </c>
      <c r="E92" s="88" t="s">
        <v>883</v>
      </c>
      <c r="F92" s="88" t="s">
        <v>22</v>
      </c>
      <c r="G92" s="86">
        <v>2010</v>
      </c>
      <c r="H92" s="86">
        <v>-28.316939999999999</v>
      </c>
      <c r="I92" s="86">
        <v>-52.753219999999999</v>
      </c>
      <c r="J92" s="88" t="s">
        <v>49</v>
      </c>
      <c r="K92" s="69" t="s">
        <v>36</v>
      </c>
      <c r="L92" s="88" t="s">
        <v>900</v>
      </c>
      <c r="M92" s="90"/>
      <c r="N92" s="88" t="s">
        <v>29</v>
      </c>
      <c r="O92" s="69" t="s">
        <v>36</v>
      </c>
      <c r="P92" s="90"/>
      <c r="Q92" s="90"/>
      <c r="R92" s="90"/>
      <c r="S92" s="88" t="s">
        <v>829</v>
      </c>
      <c r="T92" s="90"/>
      <c r="V92" s="72"/>
    </row>
    <row r="93" spans="1:22" ht="15" customHeight="1">
      <c r="A93" s="86">
        <v>157</v>
      </c>
      <c r="B93" s="88" t="s">
        <v>422</v>
      </c>
      <c r="C93" s="88" t="s">
        <v>434</v>
      </c>
      <c r="D93" s="88" t="s">
        <v>827</v>
      </c>
      <c r="E93" s="88" t="s">
        <v>883</v>
      </c>
      <c r="F93" s="88" t="s">
        <v>22</v>
      </c>
      <c r="G93" s="86">
        <v>2010</v>
      </c>
      <c r="H93" s="86">
        <v>-28.316939999999999</v>
      </c>
      <c r="I93" s="86">
        <v>-52.753219999999999</v>
      </c>
      <c r="J93" s="88" t="s">
        <v>49</v>
      </c>
      <c r="K93" s="69" t="s">
        <v>36</v>
      </c>
      <c r="L93" s="88" t="s">
        <v>901</v>
      </c>
      <c r="M93" s="90"/>
      <c r="N93" s="88" t="s">
        <v>29</v>
      </c>
      <c r="O93" s="69" t="s">
        <v>36</v>
      </c>
      <c r="P93" s="90"/>
      <c r="Q93" s="90"/>
      <c r="R93" s="90"/>
      <c r="S93" s="88" t="s">
        <v>829</v>
      </c>
      <c r="T93" s="90"/>
      <c r="V93" s="72"/>
    </row>
    <row r="94" spans="1:22" ht="15" customHeight="1">
      <c r="A94" s="86">
        <v>158</v>
      </c>
      <c r="B94" s="88" t="s">
        <v>422</v>
      </c>
      <c r="C94" s="88" t="s">
        <v>434</v>
      </c>
      <c r="D94" s="88" t="s">
        <v>827</v>
      </c>
      <c r="E94" s="88" t="s">
        <v>883</v>
      </c>
      <c r="F94" s="88" t="s">
        <v>22</v>
      </c>
      <c r="G94" s="86">
        <v>2010</v>
      </c>
      <c r="H94" s="86">
        <v>-28.316939999999999</v>
      </c>
      <c r="I94" s="86">
        <v>-52.753219999999999</v>
      </c>
      <c r="J94" s="88" t="s">
        <v>49</v>
      </c>
      <c r="K94" s="69" t="s">
        <v>36</v>
      </c>
      <c r="L94" s="88" t="s">
        <v>902</v>
      </c>
      <c r="M94" s="90"/>
      <c r="N94" s="88" t="s">
        <v>29</v>
      </c>
      <c r="O94" s="69" t="s">
        <v>36</v>
      </c>
      <c r="P94" s="90"/>
      <c r="Q94" s="90"/>
      <c r="R94" s="90"/>
      <c r="S94" s="88" t="s">
        <v>829</v>
      </c>
      <c r="T94" s="90"/>
      <c r="V94" s="72"/>
    </row>
    <row r="95" spans="1:22" ht="15" customHeight="1">
      <c r="A95" s="86">
        <v>159</v>
      </c>
      <c r="B95" s="88" t="s">
        <v>422</v>
      </c>
      <c r="C95" s="88" t="s">
        <v>434</v>
      </c>
      <c r="D95" s="88" t="s">
        <v>827</v>
      </c>
      <c r="E95" s="88" t="s">
        <v>883</v>
      </c>
      <c r="F95" s="88" t="s">
        <v>22</v>
      </c>
      <c r="G95" s="86">
        <v>2010</v>
      </c>
      <c r="H95" s="86">
        <v>-28.316939999999999</v>
      </c>
      <c r="I95" s="86">
        <v>-52.753219999999999</v>
      </c>
      <c r="J95" s="88" t="s">
        <v>49</v>
      </c>
      <c r="K95" s="69" t="s">
        <v>36</v>
      </c>
      <c r="L95" s="88" t="s">
        <v>903</v>
      </c>
      <c r="M95" s="90"/>
      <c r="N95" s="88" t="s">
        <v>29</v>
      </c>
      <c r="O95" s="69" t="s">
        <v>36</v>
      </c>
      <c r="P95" s="90"/>
      <c r="Q95" s="90"/>
      <c r="R95" s="90"/>
      <c r="S95" s="88" t="s">
        <v>829</v>
      </c>
      <c r="T95" s="90"/>
      <c r="V95" s="72"/>
    </row>
    <row r="96" spans="1:22" ht="15" customHeight="1">
      <c r="A96" s="86">
        <v>160</v>
      </c>
      <c r="B96" s="88" t="s">
        <v>422</v>
      </c>
      <c r="C96" s="88" t="s">
        <v>434</v>
      </c>
      <c r="D96" s="88" t="s">
        <v>827</v>
      </c>
      <c r="E96" s="88" t="s">
        <v>883</v>
      </c>
      <c r="F96" s="88" t="s">
        <v>22</v>
      </c>
      <c r="G96" s="86">
        <v>2010</v>
      </c>
      <c r="H96" s="86">
        <v>-28.316939999999999</v>
      </c>
      <c r="I96" s="86">
        <v>-52.753219999999999</v>
      </c>
      <c r="J96" s="88" t="s">
        <v>49</v>
      </c>
      <c r="K96" s="69" t="s">
        <v>36</v>
      </c>
      <c r="L96" s="88" t="s">
        <v>904</v>
      </c>
      <c r="M96" s="90"/>
      <c r="N96" s="88" t="s">
        <v>29</v>
      </c>
      <c r="O96" s="69" t="s">
        <v>36</v>
      </c>
      <c r="P96" s="90"/>
      <c r="Q96" s="90"/>
      <c r="R96" s="90"/>
      <c r="S96" s="88" t="s">
        <v>829</v>
      </c>
      <c r="T96" s="90"/>
      <c r="V96" s="72"/>
    </row>
    <row r="97" spans="1:22" ht="15" customHeight="1">
      <c r="A97" s="86">
        <v>161</v>
      </c>
      <c r="B97" s="88" t="s">
        <v>422</v>
      </c>
      <c r="C97" s="88" t="s">
        <v>434</v>
      </c>
      <c r="D97" s="88" t="s">
        <v>827</v>
      </c>
      <c r="E97" s="88" t="s">
        <v>883</v>
      </c>
      <c r="F97" s="88" t="s">
        <v>22</v>
      </c>
      <c r="G97" s="86">
        <v>2010</v>
      </c>
      <c r="H97" s="86">
        <v>-28.311810000000001</v>
      </c>
      <c r="I97" s="86">
        <v>-52.804189999999998</v>
      </c>
      <c r="J97" s="88" t="s">
        <v>49</v>
      </c>
      <c r="K97" s="69" t="s">
        <v>36</v>
      </c>
      <c r="L97" s="88" t="s">
        <v>905</v>
      </c>
      <c r="M97" s="90"/>
      <c r="N97" s="88" t="s">
        <v>29</v>
      </c>
      <c r="O97" s="69" t="s">
        <v>36</v>
      </c>
      <c r="P97" s="90"/>
      <c r="Q97" s="90"/>
      <c r="R97" s="90"/>
      <c r="S97" s="88" t="s">
        <v>829</v>
      </c>
      <c r="T97" s="90"/>
      <c r="V97" s="72"/>
    </row>
    <row r="98" spans="1:22" ht="15" customHeight="1">
      <c r="A98" s="86">
        <v>163</v>
      </c>
      <c r="B98" s="88" t="s">
        <v>422</v>
      </c>
      <c r="C98" s="88" t="s">
        <v>434</v>
      </c>
      <c r="D98" s="88" t="s">
        <v>827</v>
      </c>
      <c r="E98" s="88" t="s">
        <v>883</v>
      </c>
      <c r="F98" s="88" t="s">
        <v>22</v>
      </c>
      <c r="G98" s="86">
        <v>2010</v>
      </c>
      <c r="H98" s="86">
        <v>-28.311810000000001</v>
      </c>
      <c r="I98" s="86">
        <v>-52.804189999999998</v>
      </c>
      <c r="J98" s="88" t="s">
        <v>49</v>
      </c>
      <c r="K98" s="69" t="s">
        <v>36</v>
      </c>
      <c r="L98" s="88" t="s">
        <v>906</v>
      </c>
      <c r="M98" s="90"/>
      <c r="N98" s="88" t="s">
        <v>29</v>
      </c>
      <c r="O98" s="69" t="s">
        <v>36</v>
      </c>
      <c r="P98" s="90"/>
      <c r="Q98" s="90"/>
      <c r="R98" s="90"/>
      <c r="S98" s="88" t="s">
        <v>829</v>
      </c>
      <c r="T98" s="90"/>
      <c r="V98" s="72"/>
    </row>
    <row r="99" spans="1:22" ht="15" customHeight="1">
      <c r="A99" s="86">
        <v>164</v>
      </c>
      <c r="B99" s="88" t="s">
        <v>422</v>
      </c>
      <c r="C99" s="88" t="s">
        <v>434</v>
      </c>
      <c r="D99" s="88" t="s">
        <v>827</v>
      </c>
      <c r="E99" s="88" t="s">
        <v>883</v>
      </c>
      <c r="F99" s="88" t="s">
        <v>22</v>
      </c>
      <c r="G99" s="86">
        <v>2010</v>
      </c>
      <c r="H99" s="86">
        <v>-28.311810000000001</v>
      </c>
      <c r="I99" s="86">
        <v>-52.804189999999998</v>
      </c>
      <c r="J99" s="88" t="s">
        <v>49</v>
      </c>
      <c r="K99" s="69" t="s">
        <v>36</v>
      </c>
      <c r="L99" s="88" t="s">
        <v>907</v>
      </c>
      <c r="M99" s="90"/>
      <c r="N99" s="88" t="s">
        <v>29</v>
      </c>
      <c r="O99" s="69" t="s">
        <v>36</v>
      </c>
      <c r="P99" s="90"/>
      <c r="Q99" s="90"/>
      <c r="R99" s="90"/>
      <c r="S99" s="88" t="s">
        <v>829</v>
      </c>
      <c r="T99" s="90"/>
      <c r="V99" s="72"/>
    </row>
    <row r="100" spans="1:22" ht="15" customHeight="1">
      <c r="A100" s="86">
        <v>165</v>
      </c>
      <c r="B100" s="88" t="s">
        <v>422</v>
      </c>
      <c r="C100" s="88" t="s">
        <v>434</v>
      </c>
      <c r="D100" s="88" t="s">
        <v>827</v>
      </c>
      <c r="E100" s="88" t="s">
        <v>883</v>
      </c>
      <c r="F100" s="88" t="s">
        <v>22</v>
      </c>
      <c r="G100" s="86">
        <v>2010</v>
      </c>
      <c r="H100" s="86">
        <v>-28.311810000000001</v>
      </c>
      <c r="I100" s="86">
        <v>-52.804189999999998</v>
      </c>
      <c r="J100" s="88" t="s">
        <v>49</v>
      </c>
      <c r="K100" s="69" t="s">
        <v>36</v>
      </c>
      <c r="L100" s="88" t="s">
        <v>908</v>
      </c>
      <c r="M100" s="90"/>
      <c r="N100" s="88" t="s">
        <v>29</v>
      </c>
      <c r="O100" s="69" t="s">
        <v>36</v>
      </c>
      <c r="P100" s="90"/>
      <c r="Q100" s="90"/>
      <c r="R100" s="90"/>
      <c r="S100" s="88" t="s">
        <v>829</v>
      </c>
      <c r="T100" s="90"/>
      <c r="V100" s="72"/>
    </row>
    <row r="101" spans="1:22" ht="15" customHeight="1">
      <c r="A101" s="86">
        <v>166</v>
      </c>
      <c r="B101" s="88" t="s">
        <v>422</v>
      </c>
      <c r="C101" s="88" t="s">
        <v>434</v>
      </c>
      <c r="D101" s="88" t="s">
        <v>827</v>
      </c>
      <c r="E101" s="88" t="s">
        <v>883</v>
      </c>
      <c r="F101" s="88" t="s">
        <v>22</v>
      </c>
      <c r="G101" s="86">
        <v>2010</v>
      </c>
      <c r="H101" s="86">
        <v>-28.336030000000001</v>
      </c>
      <c r="I101" s="86">
        <v>-52.845280000000002</v>
      </c>
      <c r="J101" s="88" t="s">
        <v>49</v>
      </c>
      <c r="K101" s="69" t="s">
        <v>36</v>
      </c>
      <c r="L101" s="88" t="s">
        <v>909</v>
      </c>
      <c r="M101" s="90"/>
      <c r="N101" s="88" t="s">
        <v>29</v>
      </c>
      <c r="O101" s="69" t="s">
        <v>36</v>
      </c>
      <c r="P101" s="90"/>
      <c r="Q101" s="90"/>
      <c r="R101" s="90"/>
      <c r="S101" s="88" t="s">
        <v>829</v>
      </c>
      <c r="T101" s="90"/>
      <c r="V101" s="72"/>
    </row>
    <row r="102" spans="1:22" ht="15" customHeight="1">
      <c r="A102" s="86">
        <v>167</v>
      </c>
      <c r="B102" s="88" t="s">
        <v>422</v>
      </c>
      <c r="C102" s="88" t="s">
        <v>434</v>
      </c>
      <c r="D102" s="88" t="s">
        <v>827</v>
      </c>
      <c r="E102" s="88" t="s">
        <v>883</v>
      </c>
      <c r="F102" s="88" t="s">
        <v>22</v>
      </c>
      <c r="G102" s="86">
        <v>2010</v>
      </c>
      <c r="H102" s="86">
        <v>-28.336030000000001</v>
      </c>
      <c r="I102" s="86">
        <v>-52.845280000000002</v>
      </c>
      <c r="J102" s="88" t="s">
        <v>49</v>
      </c>
      <c r="K102" s="69" t="s">
        <v>36</v>
      </c>
      <c r="L102" s="88" t="s">
        <v>910</v>
      </c>
      <c r="M102" s="90"/>
      <c r="N102" s="88" t="s">
        <v>29</v>
      </c>
      <c r="O102" s="69" t="s">
        <v>36</v>
      </c>
      <c r="P102" s="90"/>
      <c r="Q102" s="90"/>
      <c r="R102" s="90"/>
      <c r="S102" s="88" t="s">
        <v>829</v>
      </c>
      <c r="T102" s="90"/>
      <c r="V102" s="72"/>
    </row>
    <row r="103" spans="1:22" ht="15" customHeight="1">
      <c r="A103" s="86">
        <v>168</v>
      </c>
      <c r="B103" s="88" t="s">
        <v>422</v>
      </c>
      <c r="C103" s="88" t="s">
        <v>434</v>
      </c>
      <c r="D103" s="88" t="s">
        <v>827</v>
      </c>
      <c r="E103" s="88" t="s">
        <v>883</v>
      </c>
      <c r="F103" s="88" t="s">
        <v>22</v>
      </c>
      <c r="G103" s="86">
        <v>2010</v>
      </c>
      <c r="H103" s="86">
        <v>-28.336030000000001</v>
      </c>
      <c r="I103" s="86">
        <v>-52.845280000000002</v>
      </c>
      <c r="J103" s="88" t="s">
        <v>49</v>
      </c>
      <c r="K103" s="69" t="s">
        <v>36</v>
      </c>
      <c r="L103" s="88" t="s">
        <v>911</v>
      </c>
      <c r="M103" s="90"/>
      <c r="N103" s="90"/>
      <c r="O103" s="69" t="s">
        <v>36</v>
      </c>
      <c r="P103" s="90"/>
      <c r="Q103" s="90"/>
      <c r="R103" s="90"/>
      <c r="S103" s="88" t="s">
        <v>829</v>
      </c>
      <c r="T103" s="90"/>
      <c r="V103" s="72"/>
    </row>
    <row r="104" spans="1:22" ht="15" customHeight="1">
      <c r="A104" s="86">
        <v>169</v>
      </c>
      <c r="B104" s="88" t="s">
        <v>422</v>
      </c>
      <c r="C104" s="88" t="s">
        <v>434</v>
      </c>
      <c r="D104" s="88" t="s">
        <v>827</v>
      </c>
      <c r="E104" s="88" t="s">
        <v>883</v>
      </c>
      <c r="F104" s="88" t="s">
        <v>22</v>
      </c>
      <c r="G104" s="86">
        <v>2010</v>
      </c>
      <c r="H104" s="86">
        <v>-28.336030000000001</v>
      </c>
      <c r="I104" s="86">
        <v>-52.845280000000002</v>
      </c>
      <c r="J104" s="88" t="s">
        <v>49</v>
      </c>
      <c r="K104" s="69" t="s">
        <v>36</v>
      </c>
      <c r="L104" s="88" t="s">
        <v>912</v>
      </c>
      <c r="M104" s="90"/>
      <c r="N104" s="88" t="s">
        <v>29</v>
      </c>
      <c r="O104" s="69" t="s">
        <v>36</v>
      </c>
      <c r="P104" s="90"/>
      <c r="Q104" s="90"/>
      <c r="R104" s="90"/>
      <c r="S104" s="88" t="s">
        <v>829</v>
      </c>
      <c r="T104" s="90"/>
      <c r="V104" s="72"/>
    </row>
    <row r="105" spans="1:22" ht="15" customHeight="1">
      <c r="A105" s="86">
        <v>171</v>
      </c>
      <c r="B105" s="88" t="s">
        <v>422</v>
      </c>
      <c r="C105" s="88" t="s">
        <v>434</v>
      </c>
      <c r="D105" s="88" t="s">
        <v>827</v>
      </c>
      <c r="E105" s="88" t="s">
        <v>883</v>
      </c>
      <c r="F105" s="88" t="s">
        <v>22</v>
      </c>
      <c r="G105" s="86">
        <v>2010</v>
      </c>
      <c r="H105" s="86">
        <v>-28.33483</v>
      </c>
      <c r="I105" s="86">
        <v>-52.880719999999997</v>
      </c>
      <c r="J105" s="88" t="s">
        <v>49</v>
      </c>
      <c r="K105" s="69" t="s">
        <v>36</v>
      </c>
      <c r="L105" s="88" t="s">
        <v>913</v>
      </c>
      <c r="M105" s="90"/>
      <c r="N105" s="88" t="s">
        <v>29</v>
      </c>
      <c r="O105" s="69" t="s">
        <v>36</v>
      </c>
      <c r="P105" s="90"/>
      <c r="Q105" s="90"/>
      <c r="R105" s="90"/>
      <c r="S105" s="88" t="s">
        <v>829</v>
      </c>
      <c r="T105" s="90"/>
      <c r="V105" s="72"/>
    </row>
    <row r="106" spans="1:22" ht="15" customHeight="1">
      <c r="A106" s="86">
        <v>172</v>
      </c>
      <c r="B106" s="88" t="s">
        <v>422</v>
      </c>
      <c r="C106" s="88" t="s">
        <v>434</v>
      </c>
      <c r="D106" s="88" t="s">
        <v>827</v>
      </c>
      <c r="E106" s="88" t="s">
        <v>883</v>
      </c>
      <c r="F106" s="88" t="s">
        <v>22</v>
      </c>
      <c r="G106" s="86">
        <v>2010</v>
      </c>
      <c r="H106" s="86">
        <v>-28.33483</v>
      </c>
      <c r="I106" s="86">
        <v>-52.880719999999997</v>
      </c>
      <c r="J106" s="88" t="s">
        <v>49</v>
      </c>
      <c r="K106" s="69" t="s">
        <v>36</v>
      </c>
      <c r="L106" s="88" t="s">
        <v>914</v>
      </c>
      <c r="M106" s="90"/>
      <c r="N106" s="88" t="s">
        <v>29</v>
      </c>
      <c r="O106" s="69" t="s">
        <v>36</v>
      </c>
      <c r="P106" s="90"/>
      <c r="Q106" s="90"/>
      <c r="R106" s="90"/>
      <c r="S106" s="88" t="s">
        <v>829</v>
      </c>
      <c r="T106" s="90"/>
      <c r="V106" s="72"/>
    </row>
    <row r="107" spans="1:22" ht="15" customHeight="1">
      <c r="A107" s="86">
        <v>173</v>
      </c>
      <c r="B107" s="88" t="s">
        <v>422</v>
      </c>
      <c r="C107" s="88" t="s">
        <v>434</v>
      </c>
      <c r="D107" s="88" t="s">
        <v>827</v>
      </c>
      <c r="E107" s="88" t="s">
        <v>883</v>
      </c>
      <c r="F107" s="88" t="s">
        <v>22</v>
      </c>
      <c r="G107" s="86">
        <v>2010</v>
      </c>
      <c r="H107" s="86">
        <v>-28.33483</v>
      </c>
      <c r="I107" s="86">
        <v>-52.880719999999997</v>
      </c>
      <c r="J107" s="88" t="s">
        <v>49</v>
      </c>
      <c r="K107" s="69" t="s">
        <v>36</v>
      </c>
      <c r="L107" s="88" t="s">
        <v>915</v>
      </c>
      <c r="M107" s="90"/>
      <c r="N107" s="88" t="s">
        <v>29</v>
      </c>
      <c r="O107" s="69" t="s">
        <v>36</v>
      </c>
      <c r="P107" s="90"/>
      <c r="Q107" s="90"/>
      <c r="R107" s="90"/>
      <c r="S107" s="88" t="s">
        <v>829</v>
      </c>
      <c r="T107" s="90"/>
      <c r="V107" s="72"/>
    </row>
    <row r="108" spans="1:22" ht="15" customHeight="1">
      <c r="A108" s="86">
        <v>174</v>
      </c>
      <c r="B108" s="88" t="s">
        <v>422</v>
      </c>
      <c r="C108" s="88" t="s">
        <v>434</v>
      </c>
      <c r="D108" s="88" t="s">
        <v>827</v>
      </c>
      <c r="E108" s="88" t="s">
        <v>883</v>
      </c>
      <c r="F108" s="88" t="s">
        <v>22</v>
      </c>
      <c r="G108" s="86">
        <v>2010</v>
      </c>
      <c r="H108" s="86">
        <v>-28.33483</v>
      </c>
      <c r="I108" s="86">
        <v>-52.880719999999997</v>
      </c>
      <c r="J108" s="88" t="s">
        <v>49</v>
      </c>
      <c r="K108" s="69" t="s">
        <v>36</v>
      </c>
      <c r="L108" s="88" t="s">
        <v>916</v>
      </c>
      <c r="M108" s="90"/>
      <c r="N108" s="88" t="s">
        <v>29</v>
      </c>
      <c r="O108" s="69" t="s">
        <v>36</v>
      </c>
      <c r="P108" s="90"/>
      <c r="Q108" s="90"/>
      <c r="R108" s="90"/>
      <c r="S108" s="88" t="s">
        <v>829</v>
      </c>
      <c r="T108" s="90"/>
      <c r="V108" s="72"/>
    </row>
    <row r="109" spans="1:22" ht="15" customHeight="1">
      <c r="A109" s="86">
        <v>175</v>
      </c>
      <c r="B109" s="88" t="s">
        <v>422</v>
      </c>
      <c r="C109" s="88" t="s">
        <v>434</v>
      </c>
      <c r="D109" s="88" t="s">
        <v>827</v>
      </c>
      <c r="E109" s="88" t="s">
        <v>883</v>
      </c>
      <c r="F109" s="88" t="s">
        <v>22</v>
      </c>
      <c r="G109" s="86">
        <v>2010</v>
      </c>
      <c r="H109" s="86">
        <v>-28.350439999999999</v>
      </c>
      <c r="I109" s="86">
        <v>-52.947560000000003</v>
      </c>
      <c r="J109" s="88" t="s">
        <v>49</v>
      </c>
      <c r="K109" s="69" t="s">
        <v>36</v>
      </c>
      <c r="L109" s="88" t="s">
        <v>917</v>
      </c>
      <c r="M109" s="90"/>
      <c r="N109" s="88" t="s">
        <v>29</v>
      </c>
      <c r="O109" s="69" t="s">
        <v>36</v>
      </c>
      <c r="P109" s="90"/>
      <c r="Q109" s="90"/>
      <c r="R109" s="90"/>
      <c r="S109" s="88" t="s">
        <v>829</v>
      </c>
      <c r="T109" s="90"/>
      <c r="V109" s="72"/>
    </row>
    <row r="110" spans="1:22" ht="15" customHeight="1">
      <c r="A110" s="86">
        <v>176</v>
      </c>
      <c r="B110" s="88" t="s">
        <v>422</v>
      </c>
      <c r="C110" s="88" t="s">
        <v>434</v>
      </c>
      <c r="D110" s="88" t="s">
        <v>827</v>
      </c>
      <c r="E110" s="88" t="s">
        <v>883</v>
      </c>
      <c r="F110" s="88" t="s">
        <v>22</v>
      </c>
      <c r="G110" s="86">
        <v>2010</v>
      </c>
      <c r="H110" s="86">
        <v>-28.350439999999999</v>
      </c>
      <c r="I110" s="86">
        <v>-52.947560000000003</v>
      </c>
      <c r="J110" s="88" t="s">
        <v>49</v>
      </c>
      <c r="K110" s="69" t="s">
        <v>36</v>
      </c>
      <c r="L110" s="88" t="s">
        <v>918</v>
      </c>
      <c r="M110" s="90"/>
      <c r="N110" s="88" t="s">
        <v>29</v>
      </c>
      <c r="O110" s="69" t="s">
        <v>36</v>
      </c>
      <c r="P110" s="90"/>
      <c r="Q110" s="90"/>
      <c r="R110" s="90"/>
      <c r="S110" s="88" t="s">
        <v>829</v>
      </c>
      <c r="T110" s="90"/>
      <c r="V110" s="72"/>
    </row>
    <row r="111" spans="1:22" ht="15" customHeight="1">
      <c r="A111" s="86">
        <v>177</v>
      </c>
      <c r="B111" s="88" t="s">
        <v>422</v>
      </c>
      <c r="C111" s="88" t="s">
        <v>434</v>
      </c>
      <c r="D111" s="88" t="s">
        <v>827</v>
      </c>
      <c r="E111" s="88" t="s">
        <v>883</v>
      </c>
      <c r="F111" s="88" t="s">
        <v>22</v>
      </c>
      <c r="G111" s="86">
        <v>2010</v>
      </c>
      <c r="H111" s="86">
        <v>-28.350439999999999</v>
      </c>
      <c r="I111" s="86">
        <v>-52.947560000000003</v>
      </c>
      <c r="J111" s="88" t="s">
        <v>49</v>
      </c>
      <c r="K111" s="69" t="s">
        <v>36</v>
      </c>
      <c r="L111" s="88" t="s">
        <v>919</v>
      </c>
      <c r="M111" s="90"/>
      <c r="N111" s="88" t="s">
        <v>29</v>
      </c>
      <c r="O111" s="69" t="s">
        <v>36</v>
      </c>
      <c r="P111" s="90"/>
      <c r="Q111" s="90"/>
      <c r="R111" s="90"/>
      <c r="S111" s="88" t="s">
        <v>829</v>
      </c>
      <c r="T111" s="90"/>
      <c r="V111" s="72"/>
    </row>
    <row r="112" spans="1:22" ht="15" customHeight="1">
      <c r="A112" s="86">
        <v>178</v>
      </c>
      <c r="B112" s="88" t="s">
        <v>422</v>
      </c>
      <c r="C112" s="88" t="s">
        <v>434</v>
      </c>
      <c r="D112" s="88" t="s">
        <v>827</v>
      </c>
      <c r="E112" s="88" t="s">
        <v>883</v>
      </c>
      <c r="F112" s="88" t="s">
        <v>22</v>
      </c>
      <c r="G112" s="86">
        <v>2010</v>
      </c>
      <c r="H112" s="86">
        <v>-28.350439999999999</v>
      </c>
      <c r="I112" s="86">
        <v>-52.947560000000003</v>
      </c>
      <c r="J112" s="88" t="s">
        <v>49</v>
      </c>
      <c r="K112" s="69" t="s">
        <v>36</v>
      </c>
      <c r="L112" s="88" t="s">
        <v>920</v>
      </c>
      <c r="M112" s="90"/>
      <c r="N112" s="88" t="s">
        <v>29</v>
      </c>
      <c r="O112" s="69" t="s">
        <v>36</v>
      </c>
      <c r="P112" s="90"/>
      <c r="Q112" s="90"/>
      <c r="R112" s="90"/>
      <c r="S112" s="88" t="s">
        <v>829</v>
      </c>
      <c r="T112" s="90"/>
      <c r="V112" s="72"/>
    </row>
    <row r="113" spans="1:22" ht="15" customHeight="1">
      <c r="A113" s="86">
        <v>179</v>
      </c>
      <c r="B113" s="88" t="s">
        <v>422</v>
      </c>
      <c r="C113" s="88" t="s">
        <v>434</v>
      </c>
      <c r="D113" s="88" t="s">
        <v>827</v>
      </c>
      <c r="E113" s="88" t="s">
        <v>883</v>
      </c>
      <c r="F113" s="88" t="s">
        <v>22</v>
      </c>
      <c r="G113" s="86">
        <v>2010</v>
      </c>
      <c r="H113" s="86">
        <v>-28.350439999999999</v>
      </c>
      <c r="I113" s="86">
        <v>-52.947560000000003</v>
      </c>
      <c r="J113" s="88" t="s">
        <v>49</v>
      </c>
      <c r="K113" s="69" t="s">
        <v>36</v>
      </c>
      <c r="L113" s="88" t="s">
        <v>921</v>
      </c>
      <c r="M113" s="90"/>
      <c r="N113" s="88" t="s">
        <v>29</v>
      </c>
      <c r="O113" s="69" t="s">
        <v>36</v>
      </c>
      <c r="P113" s="90"/>
      <c r="Q113" s="90"/>
      <c r="R113" s="90"/>
      <c r="S113" s="88" t="s">
        <v>829</v>
      </c>
      <c r="T113" s="90"/>
      <c r="V113" s="72"/>
    </row>
    <row r="114" spans="1:22" ht="15" customHeight="1">
      <c r="A114" s="86">
        <v>417</v>
      </c>
      <c r="B114" s="88" t="s">
        <v>422</v>
      </c>
      <c r="C114" s="88" t="s">
        <v>434</v>
      </c>
      <c r="D114" s="88" t="s">
        <v>827</v>
      </c>
      <c r="E114" s="88" t="s">
        <v>883</v>
      </c>
      <c r="F114" s="88" t="s">
        <v>22</v>
      </c>
      <c r="G114" s="86">
        <v>2011</v>
      </c>
      <c r="H114" s="86">
        <v>-28.37067</v>
      </c>
      <c r="I114" s="86">
        <v>-52.988219999999998</v>
      </c>
      <c r="J114" s="88" t="s">
        <v>49</v>
      </c>
      <c r="K114" s="69" t="s">
        <v>36</v>
      </c>
      <c r="L114" s="88" t="s">
        <v>922</v>
      </c>
      <c r="M114" s="90"/>
      <c r="N114" s="88" t="s">
        <v>29</v>
      </c>
      <c r="O114" s="69" t="s">
        <v>36</v>
      </c>
      <c r="P114" s="90"/>
      <c r="Q114" s="90"/>
      <c r="R114" s="90"/>
      <c r="S114" s="88" t="s">
        <v>829</v>
      </c>
      <c r="T114" s="90"/>
      <c r="V114" s="72"/>
    </row>
    <row r="115" spans="1:22" ht="15" customHeight="1">
      <c r="A115" s="86">
        <v>418</v>
      </c>
      <c r="B115" s="88" t="s">
        <v>422</v>
      </c>
      <c r="C115" s="88" t="s">
        <v>434</v>
      </c>
      <c r="D115" s="88" t="s">
        <v>827</v>
      </c>
      <c r="E115" s="88" t="s">
        <v>883</v>
      </c>
      <c r="F115" s="88" t="s">
        <v>22</v>
      </c>
      <c r="G115" s="86">
        <v>2011</v>
      </c>
      <c r="H115" s="86">
        <v>-28.37067</v>
      </c>
      <c r="I115" s="86">
        <v>-52.988219999999998</v>
      </c>
      <c r="J115" s="88" t="s">
        <v>49</v>
      </c>
      <c r="K115" s="69" t="s">
        <v>36</v>
      </c>
      <c r="L115" s="88" t="s">
        <v>923</v>
      </c>
      <c r="M115" s="90"/>
      <c r="N115" s="88" t="s">
        <v>29</v>
      </c>
      <c r="O115" s="69" t="s">
        <v>36</v>
      </c>
      <c r="P115" s="90"/>
      <c r="Q115" s="90"/>
      <c r="R115" s="90"/>
      <c r="S115" s="88" t="s">
        <v>829</v>
      </c>
      <c r="T115" s="90"/>
      <c r="V115" s="72"/>
    </row>
    <row r="116" spans="1:22" ht="15" customHeight="1">
      <c r="A116" s="86">
        <v>419</v>
      </c>
      <c r="B116" s="88" t="s">
        <v>422</v>
      </c>
      <c r="C116" s="88" t="s">
        <v>434</v>
      </c>
      <c r="D116" s="88" t="s">
        <v>827</v>
      </c>
      <c r="E116" s="88" t="s">
        <v>883</v>
      </c>
      <c r="F116" s="88" t="s">
        <v>22</v>
      </c>
      <c r="G116" s="86">
        <v>2011</v>
      </c>
      <c r="H116" s="86">
        <v>-28.37067</v>
      </c>
      <c r="I116" s="86">
        <v>-52.988219999999998</v>
      </c>
      <c r="J116" s="88" t="s">
        <v>49</v>
      </c>
      <c r="K116" s="69" t="s">
        <v>36</v>
      </c>
      <c r="L116" s="88" t="s">
        <v>924</v>
      </c>
      <c r="M116" s="90"/>
      <c r="N116" s="88" t="s">
        <v>29</v>
      </c>
      <c r="O116" s="69" t="s">
        <v>36</v>
      </c>
      <c r="P116" s="90"/>
      <c r="Q116" s="90"/>
      <c r="R116" s="90"/>
      <c r="S116" s="88" t="s">
        <v>829</v>
      </c>
      <c r="T116" s="90"/>
      <c r="V116" s="72"/>
    </row>
    <row r="117" spans="1:22" ht="15" customHeight="1">
      <c r="A117" s="86">
        <v>420</v>
      </c>
      <c r="B117" s="88" t="s">
        <v>422</v>
      </c>
      <c r="C117" s="88" t="s">
        <v>434</v>
      </c>
      <c r="D117" s="88" t="s">
        <v>827</v>
      </c>
      <c r="E117" s="88" t="s">
        <v>883</v>
      </c>
      <c r="F117" s="88" t="s">
        <v>22</v>
      </c>
      <c r="G117" s="86">
        <v>2011</v>
      </c>
      <c r="H117" s="86">
        <v>-28.34244</v>
      </c>
      <c r="I117" s="86">
        <v>-52.920940000000002</v>
      </c>
      <c r="J117" s="88" t="s">
        <v>49</v>
      </c>
      <c r="K117" s="69" t="s">
        <v>36</v>
      </c>
      <c r="L117" s="88" t="s">
        <v>925</v>
      </c>
      <c r="M117" s="90"/>
      <c r="N117" s="88" t="s">
        <v>29</v>
      </c>
      <c r="O117" s="69" t="s">
        <v>36</v>
      </c>
      <c r="P117" s="90"/>
      <c r="Q117" s="90"/>
      <c r="R117" s="90"/>
      <c r="S117" s="88" t="s">
        <v>829</v>
      </c>
      <c r="T117" s="90"/>
      <c r="V117" s="72"/>
    </row>
    <row r="118" spans="1:22" ht="15" customHeight="1">
      <c r="A118" s="86">
        <v>436</v>
      </c>
      <c r="B118" s="88" t="s">
        <v>422</v>
      </c>
      <c r="C118" s="88" t="s">
        <v>434</v>
      </c>
      <c r="D118" s="88" t="s">
        <v>827</v>
      </c>
      <c r="E118" s="88" t="s">
        <v>883</v>
      </c>
      <c r="F118" s="88" t="s">
        <v>22</v>
      </c>
      <c r="G118" s="86">
        <v>2011</v>
      </c>
      <c r="H118" s="86">
        <v>-28.486170000000001</v>
      </c>
      <c r="I118" s="86">
        <v>-52.814390000000003</v>
      </c>
      <c r="J118" s="88" t="s">
        <v>49</v>
      </c>
      <c r="K118" s="69" t="s">
        <v>36</v>
      </c>
      <c r="L118" s="88" t="s">
        <v>926</v>
      </c>
      <c r="M118" s="90"/>
      <c r="N118" s="88" t="s">
        <v>29</v>
      </c>
      <c r="O118" s="69" t="s">
        <v>36</v>
      </c>
      <c r="P118" s="90"/>
      <c r="Q118" s="90"/>
      <c r="R118" s="90"/>
      <c r="S118" s="88" t="s">
        <v>829</v>
      </c>
      <c r="T118" s="90"/>
      <c r="V118" s="72"/>
    </row>
    <row r="119" spans="1:22" ht="15" customHeight="1">
      <c r="A119" s="86">
        <v>437</v>
      </c>
      <c r="B119" s="88" t="s">
        <v>422</v>
      </c>
      <c r="C119" s="88" t="s">
        <v>434</v>
      </c>
      <c r="D119" s="88" t="s">
        <v>827</v>
      </c>
      <c r="E119" s="88" t="s">
        <v>883</v>
      </c>
      <c r="F119" s="88" t="s">
        <v>22</v>
      </c>
      <c r="G119" s="86">
        <v>2011</v>
      </c>
      <c r="H119" s="86">
        <v>-28.486170000000001</v>
      </c>
      <c r="I119" s="86">
        <v>-52.814390000000003</v>
      </c>
      <c r="J119" s="88" t="s">
        <v>49</v>
      </c>
      <c r="K119" s="69" t="s">
        <v>36</v>
      </c>
      <c r="L119" s="88" t="s">
        <v>927</v>
      </c>
      <c r="M119" s="90"/>
      <c r="N119" s="88" t="s">
        <v>29</v>
      </c>
      <c r="O119" s="69" t="s">
        <v>36</v>
      </c>
      <c r="P119" s="90"/>
      <c r="Q119" s="90"/>
      <c r="R119" s="90"/>
      <c r="S119" s="88" t="s">
        <v>829</v>
      </c>
      <c r="T119" s="90"/>
      <c r="V119" s="72"/>
    </row>
    <row r="120" spans="1:22" ht="15" customHeight="1">
      <c r="A120" s="86">
        <v>492</v>
      </c>
      <c r="B120" s="88" t="s">
        <v>422</v>
      </c>
      <c r="C120" s="88" t="s">
        <v>434</v>
      </c>
      <c r="D120" s="88" t="s">
        <v>827</v>
      </c>
      <c r="E120" s="88" t="s">
        <v>928</v>
      </c>
      <c r="F120" s="88" t="s">
        <v>22</v>
      </c>
      <c r="G120" s="86">
        <v>2009</v>
      </c>
      <c r="H120" s="86">
        <f t="shared" ref="H120:H124" si="12">-(24+(57/60)+(21/3600))</f>
        <v>-24.955833333333331</v>
      </c>
      <c r="I120" s="86">
        <f t="shared" ref="I120:I124" si="13">-(53+(27/60)+(19/3600))</f>
        <v>-53.455277777777781</v>
      </c>
      <c r="J120" s="88" t="s">
        <v>49</v>
      </c>
      <c r="K120" s="69" t="s">
        <v>36</v>
      </c>
      <c r="L120" s="86">
        <v>196</v>
      </c>
      <c r="M120" s="90"/>
      <c r="N120" s="88" t="s">
        <v>29</v>
      </c>
      <c r="O120" s="69" t="s">
        <v>36</v>
      </c>
      <c r="P120" s="90"/>
      <c r="Q120" s="90"/>
      <c r="R120" s="90"/>
      <c r="S120" s="88" t="s">
        <v>829</v>
      </c>
      <c r="T120" s="90"/>
      <c r="V120" s="72"/>
    </row>
    <row r="121" spans="1:22" ht="15" customHeight="1">
      <c r="A121" s="86">
        <v>493</v>
      </c>
      <c r="B121" s="88" t="s">
        <v>422</v>
      </c>
      <c r="C121" s="88" t="s">
        <v>434</v>
      </c>
      <c r="D121" s="88" t="s">
        <v>827</v>
      </c>
      <c r="E121" s="88" t="s">
        <v>928</v>
      </c>
      <c r="F121" s="88" t="s">
        <v>22</v>
      </c>
      <c r="G121" s="86">
        <v>2009</v>
      </c>
      <c r="H121" s="86">
        <f t="shared" si="12"/>
        <v>-24.955833333333331</v>
      </c>
      <c r="I121" s="86">
        <f t="shared" si="13"/>
        <v>-53.455277777777781</v>
      </c>
      <c r="J121" s="88" t="s">
        <v>49</v>
      </c>
      <c r="K121" s="69" t="s">
        <v>36</v>
      </c>
      <c r="L121" s="86">
        <v>72</v>
      </c>
      <c r="M121" s="90"/>
      <c r="N121" s="88" t="s">
        <v>29</v>
      </c>
      <c r="O121" s="69" t="s">
        <v>36</v>
      </c>
      <c r="P121" s="90"/>
      <c r="Q121" s="90"/>
      <c r="R121" s="90"/>
      <c r="S121" s="88" t="s">
        <v>829</v>
      </c>
      <c r="T121" s="90"/>
      <c r="V121" s="72"/>
    </row>
    <row r="122" spans="1:22" ht="15" customHeight="1">
      <c r="A122" s="86">
        <v>494</v>
      </c>
      <c r="B122" s="88" t="s">
        <v>422</v>
      </c>
      <c r="C122" s="88" t="s">
        <v>434</v>
      </c>
      <c r="D122" s="88" t="s">
        <v>827</v>
      </c>
      <c r="E122" s="88" t="s">
        <v>928</v>
      </c>
      <c r="F122" s="88" t="s">
        <v>22</v>
      </c>
      <c r="G122" s="86">
        <v>2009</v>
      </c>
      <c r="H122" s="86">
        <f t="shared" si="12"/>
        <v>-24.955833333333331</v>
      </c>
      <c r="I122" s="86">
        <f t="shared" si="13"/>
        <v>-53.455277777777781</v>
      </c>
      <c r="J122" s="88" t="s">
        <v>49</v>
      </c>
      <c r="K122" s="69" t="s">
        <v>36</v>
      </c>
      <c r="L122" s="86">
        <v>75</v>
      </c>
      <c r="M122" s="90"/>
      <c r="N122" s="88" t="s">
        <v>29</v>
      </c>
      <c r="O122" s="69" t="s">
        <v>36</v>
      </c>
      <c r="P122" s="90"/>
      <c r="Q122" s="90"/>
      <c r="R122" s="90"/>
      <c r="S122" s="88" t="s">
        <v>829</v>
      </c>
      <c r="T122" s="90"/>
      <c r="V122" s="72"/>
    </row>
    <row r="123" spans="1:22" ht="15" customHeight="1">
      <c r="A123" s="86">
        <v>495</v>
      </c>
      <c r="B123" s="88" t="s">
        <v>422</v>
      </c>
      <c r="C123" s="88" t="s">
        <v>434</v>
      </c>
      <c r="D123" s="88" t="s">
        <v>827</v>
      </c>
      <c r="E123" s="88" t="s">
        <v>928</v>
      </c>
      <c r="F123" s="88" t="s">
        <v>22</v>
      </c>
      <c r="G123" s="86">
        <v>2009</v>
      </c>
      <c r="H123" s="86">
        <f t="shared" si="12"/>
        <v>-24.955833333333331</v>
      </c>
      <c r="I123" s="86">
        <f t="shared" si="13"/>
        <v>-53.455277777777781</v>
      </c>
      <c r="J123" s="88" t="s">
        <v>49</v>
      </c>
      <c r="K123" s="69" t="s">
        <v>36</v>
      </c>
      <c r="L123" s="86">
        <v>76</v>
      </c>
      <c r="M123" s="90"/>
      <c r="N123" s="88" t="s">
        <v>29</v>
      </c>
      <c r="O123" s="69" t="s">
        <v>36</v>
      </c>
      <c r="P123" s="90"/>
      <c r="Q123" s="90"/>
      <c r="R123" s="90"/>
      <c r="S123" s="88" t="s">
        <v>829</v>
      </c>
      <c r="T123" s="90"/>
      <c r="V123" s="72"/>
    </row>
    <row r="124" spans="1:22" ht="15" customHeight="1">
      <c r="A124" s="86">
        <v>496</v>
      </c>
      <c r="B124" s="88" t="s">
        <v>422</v>
      </c>
      <c r="C124" s="88" t="s">
        <v>434</v>
      </c>
      <c r="D124" s="88" t="s">
        <v>827</v>
      </c>
      <c r="E124" s="88" t="s">
        <v>928</v>
      </c>
      <c r="F124" s="88" t="s">
        <v>22</v>
      </c>
      <c r="G124" s="86">
        <v>2009</v>
      </c>
      <c r="H124" s="86">
        <f t="shared" si="12"/>
        <v>-24.955833333333331</v>
      </c>
      <c r="I124" s="86">
        <f t="shared" si="13"/>
        <v>-53.455277777777781</v>
      </c>
      <c r="J124" s="88" t="s">
        <v>49</v>
      </c>
      <c r="K124" s="69" t="s">
        <v>36</v>
      </c>
      <c r="L124" s="86">
        <v>195</v>
      </c>
      <c r="M124" s="90"/>
      <c r="N124" s="88" t="s">
        <v>29</v>
      </c>
      <c r="O124" s="69" t="s">
        <v>36</v>
      </c>
      <c r="P124" s="90"/>
      <c r="Q124" s="90"/>
      <c r="R124" s="90"/>
      <c r="S124" s="88" t="s">
        <v>829</v>
      </c>
      <c r="T124" s="90"/>
      <c r="V124" s="72"/>
    </row>
    <row r="125" spans="1:22" ht="15" customHeight="1">
      <c r="A125" s="86">
        <v>285</v>
      </c>
      <c r="B125" s="88" t="s">
        <v>422</v>
      </c>
      <c r="C125" s="88" t="s">
        <v>434</v>
      </c>
      <c r="D125" s="88" t="s">
        <v>827</v>
      </c>
      <c r="E125" s="88" t="s">
        <v>929</v>
      </c>
      <c r="F125" s="88" t="s">
        <v>22</v>
      </c>
      <c r="G125" s="86">
        <v>2010</v>
      </c>
      <c r="H125" s="86">
        <v>-28.266439999999999</v>
      </c>
      <c r="I125" s="86">
        <v>-51.668579999999999</v>
      </c>
      <c r="J125" s="88" t="s">
        <v>69</v>
      </c>
      <c r="K125" s="69" t="s">
        <v>36</v>
      </c>
      <c r="L125" s="88" t="s">
        <v>930</v>
      </c>
      <c r="M125" s="90"/>
      <c r="N125" s="88" t="s">
        <v>39</v>
      </c>
      <c r="O125" s="69" t="s">
        <v>36</v>
      </c>
      <c r="P125" s="90"/>
      <c r="Q125" s="90"/>
      <c r="R125" s="90"/>
      <c r="S125" s="88" t="s">
        <v>829</v>
      </c>
      <c r="T125" s="90"/>
      <c r="V125" s="72"/>
    </row>
    <row r="126" spans="1:22" ht="15" customHeight="1">
      <c r="A126" s="86">
        <v>278</v>
      </c>
      <c r="B126" s="88" t="s">
        <v>422</v>
      </c>
      <c r="C126" s="88" t="s">
        <v>434</v>
      </c>
      <c r="D126" s="88" t="s">
        <v>827</v>
      </c>
      <c r="E126" s="88" t="s">
        <v>929</v>
      </c>
      <c r="F126" s="88" t="s">
        <v>22</v>
      </c>
      <c r="G126" s="86">
        <v>2010</v>
      </c>
      <c r="H126" s="86">
        <v>-28.24944</v>
      </c>
      <c r="I126" s="86">
        <v>-51.846919999999997</v>
      </c>
      <c r="J126" s="88" t="s">
        <v>49</v>
      </c>
      <c r="K126" s="69" t="s">
        <v>36</v>
      </c>
      <c r="L126" s="88" t="s">
        <v>931</v>
      </c>
      <c r="M126" s="90"/>
      <c r="N126" s="88" t="s">
        <v>29</v>
      </c>
      <c r="O126" s="69" t="s">
        <v>36</v>
      </c>
      <c r="P126" s="90"/>
      <c r="Q126" s="90"/>
      <c r="R126" s="90"/>
      <c r="S126" s="88" t="s">
        <v>829</v>
      </c>
      <c r="T126" s="90"/>
      <c r="V126" s="72"/>
    </row>
    <row r="127" spans="1:22" ht="15" customHeight="1">
      <c r="A127" s="86">
        <v>279</v>
      </c>
      <c r="B127" s="88" t="s">
        <v>422</v>
      </c>
      <c r="C127" s="88" t="s">
        <v>434</v>
      </c>
      <c r="D127" s="88" t="s">
        <v>827</v>
      </c>
      <c r="E127" s="88" t="s">
        <v>929</v>
      </c>
      <c r="F127" s="88" t="s">
        <v>22</v>
      </c>
      <c r="G127" s="86">
        <v>2010</v>
      </c>
      <c r="H127" s="86">
        <v>-28.24944</v>
      </c>
      <c r="I127" s="86">
        <v>-51.846919999999997</v>
      </c>
      <c r="J127" s="88" t="s">
        <v>49</v>
      </c>
      <c r="K127" s="69" t="s">
        <v>36</v>
      </c>
      <c r="L127" s="88" t="s">
        <v>932</v>
      </c>
      <c r="M127" s="90"/>
      <c r="N127" s="88" t="s">
        <v>29</v>
      </c>
      <c r="O127" s="69" t="s">
        <v>36</v>
      </c>
      <c r="P127" s="90"/>
      <c r="Q127" s="90"/>
      <c r="R127" s="90"/>
      <c r="S127" s="88" t="s">
        <v>829</v>
      </c>
      <c r="T127" s="90"/>
      <c r="V127" s="72"/>
    </row>
    <row r="128" spans="1:22" ht="15" customHeight="1">
      <c r="A128" s="86">
        <v>280</v>
      </c>
      <c r="B128" s="88" t="s">
        <v>422</v>
      </c>
      <c r="C128" s="88" t="s">
        <v>434</v>
      </c>
      <c r="D128" s="88" t="s">
        <v>827</v>
      </c>
      <c r="E128" s="88" t="s">
        <v>929</v>
      </c>
      <c r="F128" s="88" t="s">
        <v>22</v>
      </c>
      <c r="G128" s="86">
        <v>2010</v>
      </c>
      <c r="H128" s="86">
        <v>-28.247890000000002</v>
      </c>
      <c r="I128" s="86">
        <v>-51.783969999999997</v>
      </c>
      <c r="J128" s="88" t="s">
        <v>49</v>
      </c>
      <c r="K128" s="69" t="s">
        <v>36</v>
      </c>
      <c r="L128" s="88" t="s">
        <v>933</v>
      </c>
      <c r="M128" s="90"/>
      <c r="N128" s="88" t="s">
        <v>29</v>
      </c>
      <c r="O128" s="69" t="s">
        <v>36</v>
      </c>
      <c r="P128" s="90"/>
      <c r="Q128" s="90"/>
      <c r="R128" s="90"/>
      <c r="S128" s="88" t="s">
        <v>829</v>
      </c>
      <c r="T128" s="90"/>
      <c r="V128" s="72"/>
    </row>
    <row r="129" spans="1:22" ht="15" customHeight="1">
      <c r="A129" s="86">
        <v>281</v>
      </c>
      <c r="B129" s="88" t="s">
        <v>422</v>
      </c>
      <c r="C129" s="88" t="s">
        <v>434</v>
      </c>
      <c r="D129" s="88" t="s">
        <v>827</v>
      </c>
      <c r="E129" s="88" t="s">
        <v>929</v>
      </c>
      <c r="F129" s="88" t="s">
        <v>22</v>
      </c>
      <c r="G129" s="86">
        <v>2010</v>
      </c>
      <c r="H129" s="86">
        <v>-28.247890000000002</v>
      </c>
      <c r="I129" s="86">
        <v>-51.783969999999997</v>
      </c>
      <c r="J129" s="88" t="s">
        <v>49</v>
      </c>
      <c r="K129" s="69" t="s">
        <v>36</v>
      </c>
      <c r="L129" s="88" t="s">
        <v>934</v>
      </c>
      <c r="M129" s="90"/>
      <c r="N129" s="88" t="s">
        <v>29</v>
      </c>
      <c r="O129" s="69" t="s">
        <v>36</v>
      </c>
      <c r="P129" s="90"/>
      <c r="Q129" s="90"/>
      <c r="R129" s="90"/>
      <c r="S129" s="88" t="s">
        <v>829</v>
      </c>
      <c r="T129" s="90"/>
      <c r="V129" s="72"/>
    </row>
    <row r="130" spans="1:22" ht="15" customHeight="1">
      <c r="A130" s="86">
        <v>282</v>
      </c>
      <c r="B130" s="88" t="s">
        <v>422</v>
      </c>
      <c r="C130" s="88" t="s">
        <v>434</v>
      </c>
      <c r="D130" s="88" t="s">
        <v>827</v>
      </c>
      <c r="E130" s="88" t="s">
        <v>929</v>
      </c>
      <c r="F130" s="88" t="s">
        <v>22</v>
      </c>
      <c r="G130" s="86">
        <v>2010</v>
      </c>
      <c r="H130" s="86">
        <v>-28.247890000000002</v>
      </c>
      <c r="I130" s="86">
        <v>-51.783969999999997</v>
      </c>
      <c r="J130" s="88" t="s">
        <v>49</v>
      </c>
      <c r="K130" s="69" t="s">
        <v>36</v>
      </c>
      <c r="L130" s="88" t="s">
        <v>935</v>
      </c>
      <c r="M130" s="90"/>
      <c r="N130" s="88" t="s">
        <v>29</v>
      </c>
      <c r="O130" s="69" t="s">
        <v>36</v>
      </c>
      <c r="P130" s="90"/>
      <c r="Q130" s="90"/>
      <c r="R130" s="90"/>
      <c r="S130" s="88" t="s">
        <v>829</v>
      </c>
      <c r="T130" s="90"/>
      <c r="V130" s="72"/>
    </row>
    <row r="131" spans="1:22" ht="15" customHeight="1">
      <c r="A131" s="86">
        <v>283</v>
      </c>
      <c r="B131" s="88" t="s">
        <v>422</v>
      </c>
      <c r="C131" s="88" t="s">
        <v>434</v>
      </c>
      <c r="D131" s="88" t="s">
        <v>827</v>
      </c>
      <c r="E131" s="88" t="s">
        <v>929</v>
      </c>
      <c r="F131" s="88" t="s">
        <v>22</v>
      </c>
      <c r="G131" s="86">
        <v>2010</v>
      </c>
      <c r="H131" s="86">
        <v>-28.247890000000002</v>
      </c>
      <c r="I131" s="86">
        <v>-51.783969999999997</v>
      </c>
      <c r="J131" s="88" t="s">
        <v>49</v>
      </c>
      <c r="K131" s="69" t="s">
        <v>36</v>
      </c>
      <c r="L131" s="88" t="s">
        <v>936</v>
      </c>
      <c r="M131" s="90"/>
      <c r="N131" s="88" t="s">
        <v>29</v>
      </c>
      <c r="O131" s="69" t="s">
        <v>36</v>
      </c>
      <c r="P131" s="90"/>
      <c r="Q131" s="90"/>
      <c r="R131" s="90"/>
      <c r="S131" s="88" t="s">
        <v>829</v>
      </c>
      <c r="T131" s="90"/>
      <c r="V131" s="72"/>
    </row>
    <row r="132" spans="1:22" ht="15" customHeight="1">
      <c r="A132" s="86">
        <v>284</v>
      </c>
      <c r="B132" s="88" t="s">
        <v>422</v>
      </c>
      <c r="C132" s="88" t="s">
        <v>434</v>
      </c>
      <c r="D132" s="88" t="s">
        <v>827</v>
      </c>
      <c r="E132" s="88" t="s">
        <v>929</v>
      </c>
      <c r="F132" s="88" t="s">
        <v>22</v>
      </c>
      <c r="G132" s="86">
        <v>2010</v>
      </c>
      <c r="H132" s="86">
        <v>-28.247890000000002</v>
      </c>
      <c r="I132" s="86">
        <v>-51.783969999999997</v>
      </c>
      <c r="J132" s="88" t="s">
        <v>49</v>
      </c>
      <c r="K132" s="69" t="s">
        <v>36</v>
      </c>
      <c r="L132" s="88" t="s">
        <v>937</v>
      </c>
      <c r="M132" s="90"/>
      <c r="N132" s="88" t="s">
        <v>29</v>
      </c>
      <c r="O132" s="69" t="s">
        <v>36</v>
      </c>
      <c r="P132" s="90"/>
      <c r="Q132" s="90"/>
      <c r="R132" s="90"/>
      <c r="S132" s="88" t="s">
        <v>829</v>
      </c>
      <c r="T132" s="90"/>
      <c r="V132" s="72"/>
    </row>
    <row r="133" spans="1:22" ht="15" customHeight="1">
      <c r="A133" s="86">
        <v>288</v>
      </c>
      <c r="B133" s="88" t="s">
        <v>422</v>
      </c>
      <c r="C133" s="88" t="s">
        <v>434</v>
      </c>
      <c r="D133" s="88" t="s">
        <v>827</v>
      </c>
      <c r="E133" s="88" t="s">
        <v>929</v>
      </c>
      <c r="F133" s="88" t="s">
        <v>22</v>
      </c>
      <c r="G133" s="86">
        <v>2010</v>
      </c>
      <c r="H133" s="86">
        <v>-28.266439999999999</v>
      </c>
      <c r="I133" s="86">
        <v>-51.668579999999999</v>
      </c>
      <c r="J133" s="88" t="s">
        <v>49</v>
      </c>
      <c r="K133" s="69" t="s">
        <v>36</v>
      </c>
      <c r="L133" s="88" t="s">
        <v>938</v>
      </c>
      <c r="M133" s="90"/>
      <c r="N133" s="88" t="s">
        <v>29</v>
      </c>
      <c r="O133" s="69" t="s">
        <v>36</v>
      </c>
      <c r="P133" s="90"/>
      <c r="Q133" s="90"/>
      <c r="R133" s="90"/>
      <c r="S133" s="88" t="s">
        <v>829</v>
      </c>
      <c r="T133" s="90"/>
      <c r="V133" s="72"/>
    </row>
    <row r="134" spans="1:22" ht="15" customHeight="1">
      <c r="A134" s="86">
        <v>289</v>
      </c>
      <c r="B134" s="88" t="s">
        <v>422</v>
      </c>
      <c r="C134" s="88" t="s">
        <v>434</v>
      </c>
      <c r="D134" s="88" t="s">
        <v>827</v>
      </c>
      <c r="E134" s="88" t="s">
        <v>929</v>
      </c>
      <c r="F134" s="88" t="s">
        <v>22</v>
      </c>
      <c r="G134" s="86">
        <v>2010</v>
      </c>
      <c r="H134" s="86">
        <v>-28.266439999999999</v>
      </c>
      <c r="I134" s="86">
        <v>-51.668579999999999</v>
      </c>
      <c r="J134" s="88" t="s">
        <v>49</v>
      </c>
      <c r="K134" s="69" t="s">
        <v>36</v>
      </c>
      <c r="L134" s="88" t="s">
        <v>939</v>
      </c>
      <c r="M134" s="90"/>
      <c r="N134" s="88" t="s">
        <v>29</v>
      </c>
      <c r="O134" s="69" t="s">
        <v>36</v>
      </c>
      <c r="P134" s="90"/>
      <c r="Q134" s="90"/>
      <c r="R134" s="90"/>
      <c r="S134" s="88" t="s">
        <v>829</v>
      </c>
      <c r="T134" s="90"/>
      <c r="V134" s="72"/>
    </row>
    <row r="135" spans="1:22" ht="15" customHeight="1">
      <c r="A135" s="86">
        <v>277</v>
      </c>
      <c r="B135" s="88" t="s">
        <v>422</v>
      </c>
      <c r="C135" s="88" t="s">
        <v>434</v>
      </c>
      <c r="D135" s="88" t="s">
        <v>827</v>
      </c>
      <c r="E135" s="88" t="s">
        <v>929</v>
      </c>
      <c r="F135" s="88" t="s">
        <v>22</v>
      </c>
      <c r="G135" s="86">
        <v>2010</v>
      </c>
      <c r="H135" s="86">
        <v>-28.24944</v>
      </c>
      <c r="I135" s="86">
        <v>-51.846919999999997</v>
      </c>
      <c r="J135" s="88" t="s">
        <v>136</v>
      </c>
      <c r="K135" s="69" t="s">
        <v>36</v>
      </c>
      <c r="L135" s="88" t="s">
        <v>940</v>
      </c>
      <c r="M135" s="90"/>
      <c r="N135" s="88" t="s">
        <v>25</v>
      </c>
      <c r="O135" s="69" t="s">
        <v>36</v>
      </c>
      <c r="P135" s="90"/>
      <c r="Q135" s="90"/>
      <c r="R135" s="90"/>
      <c r="S135" s="88" t="s">
        <v>829</v>
      </c>
      <c r="T135" s="90"/>
      <c r="V135" s="72"/>
    </row>
    <row r="136" spans="1:22" ht="15" customHeight="1">
      <c r="A136" s="86">
        <v>286</v>
      </c>
      <c r="B136" s="88" t="s">
        <v>422</v>
      </c>
      <c r="C136" s="88" t="s">
        <v>434</v>
      </c>
      <c r="D136" s="88" t="s">
        <v>827</v>
      </c>
      <c r="E136" s="88" t="s">
        <v>929</v>
      </c>
      <c r="F136" s="88" t="s">
        <v>22</v>
      </c>
      <c r="G136" s="86">
        <v>2010</v>
      </c>
      <c r="H136" s="86">
        <v>-28.266439999999999</v>
      </c>
      <c r="I136" s="86">
        <v>-51.668579999999999</v>
      </c>
      <c r="J136" s="88" t="s">
        <v>136</v>
      </c>
      <c r="K136" s="69" t="s">
        <v>36</v>
      </c>
      <c r="L136" s="88" t="s">
        <v>941</v>
      </c>
      <c r="M136" s="90"/>
      <c r="N136" s="88" t="s">
        <v>25</v>
      </c>
      <c r="O136" s="69" t="s">
        <v>36</v>
      </c>
      <c r="P136" s="90"/>
      <c r="Q136" s="90"/>
      <c r="R136" s="90"/>
      <c r="S136" s="88" t="s">
        <v>829</v>
      </c>
      <c r="T136" s="90"/>
      <c r="V136" s="72"/>
    </row>
    <row r="137" spans="1:22" ht="15" customHeight="1">
      <c r="A137" s="86">
        <v>287</v>
      </c>
      <c r="B137" s="88" t="s">
        <v>422</v>
      </c>
      <c r="C137" s="88" t="s">
        <v>434</v>
      </c>
      <c r="D137" s="88" t="s">
        <v>827</v>
      </c>
      <c r="E137" s="88" t="s">
        <v>929</v>
      </c>
      <c r="F137" s="88" t="s">
        <v>22</v>
      </c>
      <c r="G137" s="86">
        <v>2010</v>
      </c>
      <c r="H137" s="86">
        <v>-28.266439999999999</v>
      </c>
      <c r="I137" s="86">
        <v>-51.668579999999999</v>
      </c>
      <c r="J137" s="88" t="s">
        <v>136</v>
      </c>
      <c r="K137" s="69" t="s">
        <v>36</v>
      </c>
      <c r="L137" s="88" t="s">
        <v>942</v>
      </c>
      <c r="M137" s="90"/>
      <c r="N137" s="88" t="s">
        <v>25</v>
      </c>
      <c r="O137" s="69" t="s">
        <v>36</v>
      </c>
      <c r="P137" s="90"/>
      <c r="Q137" s="90"/>
      <c r="R137" s="90"/>
      <c r="S137" s="88" t="s">
        <v>829</v>
      </c>
      <c r="T137" s="90"/>
      <c r="V137" s="72"/>
    </row>
    <row r="138" spans="1:22" ht="15" customHeight="1">
      <c r="A138" s="86">
        <v>416</v>
      </c>
      <c r="B138" s="88" t="s">
        <v>422</v>
      </c>
      <c r="C138" s="88" t="s">
        <v>434</v>
      </c>
      <c r="D138" s="88" t="s">
        <v>827</v>
      </c>
      <c r="E138" s="88" t="s">
        <v>380</v>
      </c>
      <c r="F138" s="88" t="s">
        <v>22</v>
      </c>
      <c r="G138" s="86">
        <v>2011</v>
      </c>
      <c r="H138" s="100">
        <v>-28.402439999999999</v>
      </c>
      <c r="I138" s="100">
        <v>-53.077919999999999</v>
      </c>
      <c r="J138" s="88" t="s">
        <v>49</v>
      </c>
      <c r="K138" s="69" t="s">
        <v>36</v>
      </c>
      <c r="L138" s="88" t="s">
        <v>943</v>
      </c>
      <c r="M138" s="90"/>
      <c r="N138" s="88" t="s">
        <v>29</v>
      </c>
      <c r="O138" s="69" t="s">
        <v>36</v>
      </c>
      <c r="P138" s="90"/>
      <c r="Q138" s="90"/>
      <c r="R138" s="90"/>
      <c r="S138" s="88" t="s">
        <v>829</v>
      </c>
      <c r="T138" s="90"/>
      <c r="V138" s="72"/>
    </row>
    <row r="139" spans="1:22" ht="15" customHeight="1">
      <c r="A139" s="86">
        <v>28</v>
      </c>
      <c r="B139" s="88" t="s">
        <v>422</v>
      </c>
      <c r="C139" s="88" t="s">
        <v>434</v>
      </c>
      <c r="D139" s="88" t="s">
        <v>827</v>
      </c>
      <c r="E139" s="88" t="s">
        <v>944</v>
      </c>
      <c r="F139" s="88" t="s">
        <v>22</v>
      </c>
      <c r="G139" s="86">
        <v>2009</v>
      </c>
      <c r="H139" s="100">
        <v>-27.763999999999999</v>
      </c>
      <c r="I139" s="100">
        <v>-53.32</v>
      </c>
      <c r="J139" s="88" t="s">
        <v>49</v>
      </c>
      <c r="K139" s="69" t="s">
        <v>36</v>
      </c>
      <c r="L139" s="88" t="s">
        <v>945</v>
      </c>
      <c r="M139" s="90"/>
      <c r="N139" s="88" t="s">
        <v>29</v>
      </c>
      <c r="O139" s="69" t="s">
        <v>36</v>
      </c>
      <c r="P139" s="90"/>
      <c r="Q139" s="90"/>
      <c r="R139" s="90"/>
      <c r="S139" s="88" t="s">
        <v>829</v>
      </c>
      <c r="T139" s="90"/>
      <c r="V139" s="72"/>
    </row>
    <row r="140" spans="1:22" ht="15" customHeight="1">
      <c r="A140" s="86">
        <v>29</v>
      </c>
      <c r="B140" s="88" t="s">
        <v>422</v>
      </c>
      <c r="C140" s="88" t="s">
        <v>434</v>
      </c>
      <c r="D140" s="88" t="s">
        <v>827</v>
      </c>
      <c r="E140" s="88" t="s">
        <v>944</v>
      </c>
      <c r="F140" s="88" t="s">
        <v>22</v>
      </c>
      <c r="G140" s="86">
        <v>2009</v>
      </c>
      <c r="H140" s="100">
        <v>-27.763999999999999</v>
      </c>
      <c r="I140" s="100">
        <v>-53.32</v>
      </c>
      <c r="J140" s="88" t="s">
        <v>49</v>
      </c>
      <c r="K140" s="69" t="s">
        <v>36</v>
      </c>
      <c r="L140" s="88" t="s">
        <v>946</v>
      </c>
      <c r="M140" s="90"/>
      <c r="N140" s="88" t="s">
        <v>29</v>
      </c>
      <c r="O140" s="69" t="s">
        <v>36</v>
      </c>
      <c r="P140" s="90"/>
      <c r="Q140" s="90"/>
      <c r="R140" s="90"/>
      <c r="S140" s="88" t="s">
        <v>829</v>
      </c>
      <c r="T140" s="90"/>
      <c r="V140" s="72"/>
    </row>
    <row r="141" spans="1:22" ht="15" customHeight="1">
      <c r="A141" s="86">
        <v>30</v>
      </c>
      <c r="B141" s="88" t="s">
        <v>422</v>
      </c>
      <c r="C141" s="88" t="s">
        <v>434</v>
      </c>
      <c r="D141" s="88" t="s">
        <v>827</v>
      </c>
      <c r="E141" s="88" t="s">
        <v>944</v>
      </c>
      <c r="F141" s="88" t="s">
        <v>22</v>
      </c>
      <c r="G141" s="86">
        <v>2009</v>
      </c>
      <c r="H141" s="100">
        <v>-27.641999999999999</v>
      </c>
      <c r="I141" s="100">
        <v>-53.32</v>
      </c>
      <c r="J141" s="88" t="s">
        <v>49</v>
      </c>
      <c r="K141" s="69" t="s">
        <v>36</v>
      </c>
      <c r="L141" s="88" t="s">
        <v>947</v>
      </c>
      <c r="M141" s="90"/>
      <c r="N141" s="88" t="s">
        <v>29</v>
      </c>
      <c r="O141" s="69" t="s">
        <v>36</v>
      </c>
      <c r="P141" s="90"/>
      <c r="Q141" s="90"/>
      <c r="R141" s="90"/>
      <c r="S141" s="88" t="s">
        <v>829</v>
      </c>
      <c r="T141" s="90"/>
      <c r="V141" s="72"/>
    </row>
    <row r="142" spans="1:22" ht="15" customHeight="1">
      <c r="A142" s="86">
        <v>31</v>
      </c>
      <c r="B142" s="88" t="s">
        <v>422</v>
      </c>
      <c r="C142" s="88" t="s">
        <v>434</v>
      </c>
      <c r="D142" s="88" t="s">
        <v>827</v>
      </c>
      <c r="E142" s="88" t="s">
        <v>944</v>
      </c>
      <c r="F142" s="88" t="s">
        <v>22</v>
      </c>
      <c r="G142" s="86">
        <v>2009</v>
      </c>
      <c r="H142" s="100">
        <v>-27.641999999999999</v>
      </c>
      <c r="I142" s="100">
        <v>-53.32</v>
      </c>
      <c r="J142" s="88" t="s">
        <v>49</v>
      </c>
      <c r="K142" s="69" t="s">
        <v>36</v>
      </c>
      <c r="L142" s="88" t="s">
        <v>948</v>
      </c>
      <c r="M142" s="90"/>
      <c r="N142" s="88" t="s">
        <v>29</v>
      </c>
      <c r="O142" s="69" t="s">
        <v>36</v>
      </c>
      <c r="P142" s="90"/>
      <c r="Q142" s="90"/>
      <c r="R142" s="90"/>
      <c r="S142" s="88" t="s">
        <v>829</v>
      </c>
      <c r="T142" s="90"/>
      <c r="V142" s="72"/>
    </row>
    <row r="143" spans="1:22" ht="15" customHeight="1">
      <c r="A143" s="86">
        <v>32</v>
      </c>
      <c r="B143" s="88" t="s">
        <v>422</v>
      </c>
      <c r="C143" s="88" t="s">
        <v>434</v>
      </c>
      <c r="D143" s="88" t="s">
        <v>827</v>
      </c>
      <c r="E143" s="88" t="s">
        <v>944</v>
      </c>
      <c r="F143" s="88" t="s">
        <v>22</v>
      </c>
      <c r="G143" s="86">
        <v>2009</v>
      </c>
      <c r="H143" s="100">
        <v>-27.641999999999999</v>
      </c>
      <c r="I143" s="100">
        <v>-53.32</v>
      </c>
      <c r="J143" s="88" t="s">
        <v>49</v>
      </c>
      <c r="K143" s="69" t="s">
        <v>36</v>
      </c>
      <c r="L143" s="88" t="s">
        <v>949</v>
      </c>
      <c r="M143" s="90"/>
      <c r="N143" s="88" t="s">
        <v>29</v>
      </c>
      <c r="O143" s="69" t="s">
        <v>36</v>
      </c>
      <c r="P143" s="90"/>
      <c r="Q143" s="90"/>
      <c r="R143" s="90"/>
      <c r="S143" s="88" t="s">
        <v>829</v>
      </c>
      <c r="T143" s="90"/>
      <c r="V143" s="72"/>
    </row>
    <row r="144" spans="1:22" ht="15" customHeight="1">
      <c r="A144" s="86">
        <v>33</v>
      </c>
      <c r="B144" s="88" t="s">
        <v>422</v>
      </c>
      <c r="C144" s="88" t="s">
        <v>434</v>
      </c>
      <c r="D144" s="88" t="s">
        <v>827</v>
      </c>
      <c r="E144" s="88" t="s">
        <v>944</v>
      </c>
      <c r="F144" s="88" t="s">
        <v>22</v>
      </c>
      <c r="G144" s="86">
        <v>2009</v>
      </c>
      <c r="H144" s="100">
        <v>-27.641999999999999</v>
      </c>
      <c r="I144" s="100">
        <v>-53.32</v>
      </c>
      <c r="J144" s="88" t="s">
        <v>49</v>
      </c>
      <c r="K144" s="69" t="s">
        <v>36</v>
      </c>
      <c r="L144" s="88" t="s">
        <v>950</v>
      </c>
      <c r="M144" s="90"/>
      <c r="N144" s="88" t="s">
        <v>29</v>
      </c>
      <c r="O144" s="69" t="s">
        <v>36</v>
      </c>
      <c r="P144" s="90"/>
      <c r="Q144" s="90"/>
      <c r="R144" s="90"/>
      <c r="S144" s="88" t="s">
        <v>829</v>
      </c>
      <c r="T144" s="90"/>
      <c r="V144" s="72"/>
    </row>
    <row r="145" spans="1:22" ht="15" customHeight="1">
      <c r="A145" s="86">
        <v>34</v>
      </c>
      <c r="B145" s="88" t="s">
        <v>422</v>
      </c>
      <c r="C145" s="88" t="s">
        <v>434</v>
      </c>
      <c r="D145" s="88" t="s">
        <v>827</v>
      </c>
      <c r="E145" s="88" t="s">
        <v>944</v>
      </c>
      <c r="F145" s="88" t="s">
        <v>22</v>
      </c>
      <c r="G145" s="86">
        <v>2009</v>
      </c>
      <c r="H145" s="100">
        <v>-27.722000000000001</v>
      </c>
      <c r="I145" s="100">
        <v>-53.238999999999997</v>
      </c>
      <c r="J145" s="88" t="s">
        <v>49</v>
      </c>
      <c r="K145" s="69" t="s">
        <v>36</v>
      </c>
      <c r="L145" s="88" t="s">
        <v>951</v>
      </c>
      <c r="M145" s="90"/>
      <c r="N145" s="88" t="s">
        <v>29</v>
      </c>
      <c r="O145" s="69" t="s">
        <v>36</v>
      </c>
      <c r="P145" s="90"/>
      <c r="Q145" s="90"/>
      <c r="R145" s="90"/>
      <c r="S145" s="88" t="s">
        <v>829</v>
      </c>
      <c r="T145" s="90"/>
      <c r="V145" s="72"/>
    </row>
    <row r="146" spans="1:22" ht="15" customHeight="1">
      <c r="A146" s="86">
        <v>35</v>
      </c>
      <c r="B146" s="88" t="s">
        <v>422</v>
      </c>
      <c r="C146" s="88" t="s">
        <v>434</v>
      </c>
      <c r="D146" s="88" t="s">
        <v>827</v>
      </c>
      <c r="E146" s="88" t="s">
        <v>944</v>
      </c>
      <c r="F146" s="88" t="s">
        <v>22</v>
      </c>
      <c r="G146" s="86">
        <v>2009</v>
      </c>
      <c r="H146" s="100">
        <v>-27.722000000000001</v>
      </c>
      <c r="I146" s="100">
        <v>-53.238999999999997</v>
      </c>
      <c r="J146" s="88" t="s">
        <v>49</v>
      </c>
      <c r="K146" s="69" t="s">
        <v>36</v>
      </c>
      <c r="L146" s="88" t="s">
        <v>952</v>
      </c>
      <c r="M146" s="90"/>
      <c r="N146" s="88" t="s">
        <v>29</v>
      </c>
      <c r="O146" s="69" t="s">
        <v>36</v>
      </c>
      <c r="P146" s="90"/>
      <c r="Q146" s="90"/>
      <c r="R146" s="90"/>
      <c r="S146" s="88" t="s">
        <v>829</v>
      </c>
      <c r="T146" s="90"/>
      <c r="V146" s="72"/>
    </row>
    <row r="147" spans="1:22" ht="15" customHeight="1">
      <c r="A147" s="86">
        <v>405</v>
      </c>
      <c r="B147" s="88" t="s">
        <v>422</v>
      </c>
      <c r="C147" s="88" t="s">
        <v>434</v>
      </c>
      <c r="D147" s="88" t="s">
        <v>827</v>
      </c>
      <c r="E147" s="88" t="s">
        <v>944</v>
      </c>
      <c r="F147" s="88" t="s">
        <v>22</v>
      </c>
      <c r="G147" s="86">
        <v>2011</v>
      </c>
      <c r="H147" s="100">
        <v>-28.205639999999999</v>
      </c>
      <c r="I147" s="100">
        <v>-53.471609999999998</v>
      </c>
      <c r="J147" s="88" t="s">
        <v>49</v>
      </c>
      <c r="K147" s="69" t="s">
        <v>36</v>
      </c>
      <c r="L147" s="88" t="s">
        <v>953</v>
      </c>
      <c r="M147" s="90"/>
      <c r="N147" s="88" t="s">
        <v>29</v>
      </c>
      <c r="O147" s="69" t="s">
        <v>36</v>
      </c>
      <c r="P147" s="90"/>
      <c r="Q147" s="90"/>
      <c r="R147" s="90"/>
      <c r="S147" s="88" t="s">
        <v>829</v>
      </c>
      <c r="T147" s="90"/>
      <c r="V147" s="72"/>
    </row>
    <row r="148" spans="1:22" ht="15" customHeight="1">
      <c r="A148" s="86">
        <v>498</v>
      </c>
      <c r="B148" s="88" t="s">
        <v>422</v>
      </c>
      <c r="C148" s="88" t="s">
        <v>434</v>
      </c>
      <c r="D148" s="88" t="s">
        <v>827</v>
      </c>
      <c r="E148" s="88" t="s">
        <v>954</v>
      </c>
      <c r="F148" s="88" t="s">
        <v>22</v>
      </c>
      <c r="G148" s="86">
        <v>2009</v>
      </c>
      <c r="H148" s="100">
        <f t="shared" ref="H148:H149" si="14">-(24+(47/60)+(56/3600))</f>
        <v>-24.798888888888889</v>
      </c>
      <c r="I148" s="100">
        <f t="shared" ref="I148:I149" si="15">-(53+(18/60)+(24/3600))</f>
        <v>-53.306666666666665</v>
      </c>
      <c r="J148" s="88" t="s">
        <v>136</v>
      </c>
      <c r="K148" s="69" t="s">
        <v>36</v>
      </c>
      <c r="L148" s="86">
        <v>35</v>
      </c>
      <c r="M148" s="90"/>
      <c r="N148" s="88" t="s">
        <v>25</v>
      </c>
      <c r="O148" s="69" t="s">
        <v>36</v>
      </c>
      <c r="P148" s="90"/>
      <c r="Q148" s="90"/>
      <c r="R148" s="90"/>
      <c r="S148" s="88" t="s">
        <v>829</v>
      </c>
      <c r="T148" s="90"/>
      <c r="V148" s="72"/>
    </row>
    <row r="149" spans="1:22" ht="15" customHeight="1">
      <c r="A149" s="86">
        <v>499</v>
      </c>
      <c r="B149" s="88" t="s">
        <v>422</v>
      </c>
      <c r="C149" s="88" t="s">
        <v>434</v>
      </c>
      <c r="D149" s="88" t="s">
        <v>827</v>
      </c>
      <c r="E149" s="88" t="s">
        <v>954</v>
      </c>
      <c r="F149" s="88" t="s">
        <v>22</v>
      </c>
      <c r="G149" s="86">
        <v>2009</v>
      </c>
      <c r="H149" s="100">
        <f t="shared" si="14"/>
        <v>-24.798888888888889</v>
      </c>
      <c r="I149" s="100">
        <f t="shared" si="15"/>
        <v>-53.306666666666665</v>
      </c>
      <c r="J149" s="88" t="s">
        <v>136</v>
      </c>
      <c r="K149" s="69" t="s">
        <v>36</v>
      </c>
      <c r="L149" s="86">
        <v>39</v>
      </c>
      <c r="M149" s="90"/>
      <c r="N149" s="88" t="s">
        <v>25</v>
      </c>
      <c r="O149" s="69" t="s">
        <v>36</v>
      </c>
      <c r="P149" s="90"/>
      <c r="Q149" s="90"/>
      <c r="R149" s="90"/>
      <c r="S149" s="88" t="s">
        <v>829</v>
      </c>
      <c r="T149" s="90"/>
      <c r="V149" s="72"/>
    </row>
    <row r="150" spans="1:22" ht="15" customHeight="1">
      <c r="A150" s="86">
        <v>500</v>
      </c>
      <c r="B150" s="88" t="s">
        <v>422</v>
      </c>
      <c r="C150" s="88" t="s">
        <v>434</v>
      </c>
      <c r="D150" s="88" t="s">
        <v>827</v>
      </c>
      <c r="E150" s="88" t="s">
        <v>955</v>
      </c>
      <c r="F150" s="88" t="s">
        <v>22</v>
      </c>
      <c r="G150" s="86">
        <v>2009</v>
      </c>
      <c r="H150" s="86">
        <f t="shared" ref="H150:H154" si="16">-(23+(10/60)+(52/3600))</f>
        <v>-23.181111111111111</v>
      </c>
      <c r="I150" s="86">
        <f t="shared" ref="I150:I154" si="17">-(50+(38/60)+(48/3600))</f>
        <v>-50.646666666666668</v>
      </c>
      <c r="J150" s="88" t="s">
        <v>49</v>
      </c>
      <c r="K150" s="69" t="s">
        <v>36</v>
      </c>
      <c r="L150" s="86">
        <v>111</v>
      </c>
      <c r="M150" s="90"/>
      <c r="N150" s="88" t="s">
        <v>29</v>
      </c>
      <c r="O150" s="69" t="s">
        <v>36</v>
      </c>
      <c r="P150" s="90"/>
      <c r="Q150" s="90"/>
      <c r="R150" s="90"/>
      <c r="S150" s="88" t="s">
        <v>829</v>
      </c>
      <c r="T150" s="90"/>
      <c r="V150" s="72"/>
    </row>
    <row r="151" spans="1:22" ht="15" customHeight="1">
      <c r="A151" s="86">
        <v>501</v>
      </c>
      <c r="B151" s="88" t="s">
        <v>422</v>
      </c>
      <c r="C151" s="88" t="s">
        <v>434</v>
      </c>
      <c r="D151" s="88" t="s">
        <v>827</v>
      </c>
      <c r="E151" s="88" t="s">
        <v>955</v>
      </c>
      <c r="F151" s="88" t="s">
        <v>22</v>
      </c>
      <c r="G151" s="86">
        <v>2009</v>
      </c>
      <c r="H151" s="86">
        <f t="shared" si="16"/>
        <v>-23.181111111111111</v>
      </c>
      <c r="I151" s="86">
        <f t="shared" si="17"/>
        <v>-50.646666666666668</v>
      </c>
      <c r="J151" s="88" t="s">
        <v>49</v>
      </c>
      <c r="K151" s="69" t="s">
        <v>36</v>
      </c>
      <c r="L151" s="86">
        <v>112</v>
      </c>
      <c r="M151" s="90"/>
      <c r="N151" s="88" t="s">
        <v>29</v>
      </c>
      <c r="O151" s="69" t="s">
        <v>36</v>
      </c>
      <c r="P151" s="90"/>
      <c r="Q151" s="90"/>
      <c r="R151" s="90"/>
      <c r="S151" s="88" t="s">
        <v>829</v>
      </c>
      <c r="T151" s="90"/>
      <c r="V151" s="72"/>
    </row>
    <row r="152" spans="1:22" ht="15" customHeight="1">
      <c r="A152" s="86">
        <v>502</v>
      </c>
      <c r="B152" s="88" t="s">
        <v>422</v>
      </c>
      <c r="C152" s="88" t="s">
        <v>434</v>
      </c>
      <c r="D152" s="88" t="s">
        <v>827</v>
      </c>
      <c r="E152" s="88" t="s">
        <v>955</v>
      </c>
      <c r="F152" s="88" t="s">
        <v>22</v>
      </c>
      <c r="G152" s="86">
        <v>2009</v>
      </c>
      <c r="H152" s="86">
        <f t="shared" si="16"/>
        <v>-23.181111111111111</v>
      </c>
      <c r="I152" s="86">
        <f t="shared" si="17"/>
        <v>-50.646666666666668</v>
      </c>
      <c r="J152" s="88" t="s">
        <v>49</v>
      </c>
      <c r="K152" s="69" t="s">
        <v>36</v>
      </c>
      <c r="L152" s="86">
        <v>114</v>
      </c>
      <c r="M152" s="90"/>
      <c r="N152" s="88" t="s">
        <v>29</v>
      </c>
      <c r="O152" s="69" t="s">
        <v>36</v>
      </c>
      <c r="P152" s="90"/>
      <c r="Q152" s="90"/>
      <c r="R152" s="90"/>
      <c r="S152" s="88" t="s">
        <v>829</v>
      </c>
      <c r="T152" s="90"/>
      <c r="V152" s="72"/>
    </row>
    <row r="153" spans="1:22" ht="15" customHeight="1">
      <c r="A153" s="86">
        <v>503</v>
      </c>
      <c r="B153" s="88" t="s">
        <v>422</v>
      </c>
      <c r="C153" s="88" t="s">
        <v>434</v>
      </c>
      <c r="D153" s="88" t="s">
        <v>827</v>
      </c>
      <c r="E153" s="88" t="s">
        <v>955</v>
      </c>
      <c r="F153" s="88" t="s">
        <v>22</v>
      </c>
      <c r="G153" s="86">
        <v>2009</v>
      </c>
      <c r="H153" s="86">
        <f t="shared" si="16"/>
        <v>-23.181111111111111</v>
      </c>
      <c r="I153" s="86">
        <f t="shared" si="17"/>
        <v>-50.646666666666668</v>
      </c>
      <c r="J153" s="88" t="s">
        <v>49</v>
      </c>
      <c r="K153" s="69" t="s">
        <v>36</v>
      </c>
      <c r="L153" s="86">
        <v>110</v>
      </c>
      <c r="M153" s="90"/>
      <c r="N153" s="88" t="s">
        <v>29</v>
      </c>
      <c r="O153" s="69" t="s">
        <v>36</v>
      </c>
      <c r="P153" s="90"/>
      <c r="Q153" s="90"/>
      <c r="R153" s="90"/>
      <c r="S153" s="88" t="s">
        <v>829</v>
      </c>
      <c r="T153" s="90"/>
      <c r="V153" s="72"/>
    </row>
    <row r="154" spans="1:22" ht="15" customHeight="1">
      <c r="A154" s="86">
        <v>504</v>
      </c>
      <c r="B154" s="88" t="s">
        <v>422</v>
      </c>
      <c r="C154" s="88" t="s">
        <v>434</v>
      </c>
      <c r="D154" s="88" t="s">
        <v>827</v>
      </c>
      <c r="E154" s="88" t="s">
        <v>955</v>
      </c>
      <c r="F154" s="88" t="s">
        <v>22</v>
      </c>
      <c r="G154" s="86">
        <v>2009</v>
      </c>
      <c r="H154" s="86">
        <f t="shared" si="16"/>
        <v>-23.181111111111111</v>
      </c>
      <c r="I154" s="86">
        <f t="shared" si="17"/>
        <v>-50.646666666666668</v>
      </c>
      <c r="J154" s="88" t="s">
        <v>49</v>
      </c>
      <c r="K154" s="69" t="s">
        <v>36</v>
      </c>
      <c r="L154" s="86">
        <v>113</v>
      </c>
      <c r="M154" s="90"/>
      <c r="N154" s="88" t="s">
        <v>29</v>
      </c>
      <c r="O154" s="69" t="s">
        <v>36</v>
      </c>
      <c r="P154" s="90"/>
      <c r="Q154" s="90"/>
      <c r="R154" s="90"/>
      <c r="S154" s="88" t="s">
        <v>829</v>
      </c>
      <c r="T154" s="90"/>
      <c r="V154" s="72"/>
    </row>
    <row r="155" spans="1:22" ht="15" customHeight="1">
      <c r="A155" s="86">
        <v>117</v>
      </c>
      <c r="B155" s="88" t="s">
        <v>422</v>
      </c>
      <c r="C155" s="88" t="s">
        <v>434</v>
      </c>
      <c r="D155" s="88" t="s">
        <v>827</v>
      </c>
      <c r="E155" s="88" t="s">
        <v>956</v>
      </c>
      <c r="F155" s="88" t="s">
        <v>22</v>
      </c>
      <c r="G155" s="86">
        <v>2009</v>
      </c>
      <c r="H155" s="99">
        <v>-28.218</v>
      </c>
      <c r="I155" s="99">
        <v>-51.579000000000001</v>
      </c>
      <c r="J155" s="88" t="s">
        <v>49</v>
      </c>
      <c r="K155" s="69" t="s">
        <v>36</v>
      </c>
      <c r="L155" s="88" t="s">
        <v>957</v>
      </c>
      <c r="M155" s="90"/>
      <c r="N155" s="88" t="s">
        <v>29</v>
      </c>
      <c r="O155" s="69" t="s">
        <v>36</v>
      </c>
      <c r="P155" s="90"/>
      <c r="Q155" s="90"/>
      <c r="R155" s="90"/>
      <c r="S155" s="88" t="s">
        <v>829</v>
      </c>
      <c r="T155" s="90"/>
      <c r="V155" s="72"/>
    </row>
    <row r="156" spans="1:22" ht="15" customHeight="1">
      <c r="A156" s="86">
        <v>118</v>
      </c>
      <c r="B156" s="88" t="s">
        <v>422</v>
      </c>
      <c r="C156" s="88" t="s">
        <v>434</v>
      </c>
      <c r="D156" s="88" t="s">
        <v>827</v>
      </c>
      <c r="E156" s="88" t="s">
        <v>956</v>
      </c>
      <c r="F156" s="88" t="s">
        <v>22</v>
      </c>
      <c r="G156" s="86">
        <v>2009</v>
      </c>
      <c r="H156" s="99">
        <v>-28.218</v>
      </c>
      <c r="I156" s="99">
        <v>-51.579000000000001</v>
      </c>
      <c r="J156" s="88" t="s">
        <v>49</v>
      </c>
      <c r="K156" s="69" t="s">
        <v>36</v>
      </c>
      <c r="L156" s="88" t="s">
        <v>958</v>
      </c>
      <c r="M156" s="90"/>
      <c r="N156" s="88" t="s">
        <v>29</v>
      </c>
      <c r="O156" s="69" t="s">
        <v>36</v>
      </c>
      <c r="P156" s="90"/>
      <c r="Q156" s="90"/>
      <c r="R156" s="90"/>
      <c r="S156" s="88" t="s">
        <v>829</v>
      </c>
      <c r="T156" s="90"/>
      <c r="V156" s="72"/>
    </row>
    <row r="157" spans="1:22" ht="15" customHeight="1">
      <c r="A157" s="86">
        <v>119</v>
      </c>
      <c r="B157" s="88" t="s">
        <v>422</v>
      </c>
      <c r="C157" s="88" t="s">
        <v>434</v>
      </c>
      <c r="D157" s="88" t="s">
        <v>827</v>
      </c>
      <c r="E157" s="88" t="s">
        <v>956</v>
      </c>
      <c r="F157" s="88" t="s">
        <v>22</v>
      </c>
      <c r="G157" s="86">
        <v>2009</v>
      </c>
      <c r="H157" s="99">
        <v>-28.218</v>
      </c>
      <c r="I157" s="99">
        <v>-51.579000000000001</v>
      </c>
      <c r="J157" s="88" t="s">
        <v>49</v>
      </c>
      <c r="K157" s="69" t="s">
        <v>36</v>
      </c>
      <c r="L157" s="88" t="s">
        <v>959</v>
      </c>
      <c r="M157" s="90"/>
      <c r="N157" s="88" t="s">
        <v>29</v>
      </c>
      <c r="O157" s="69" t="s">
        <v>36</v>
      </c>
      <c r="P157" s="90"/>
      <c r="Q157" s="90"/>
      <c r="R157" s="90"/>
      <c r="S157" s="88" t="s">
        <v>829</v>
      </c>
      <c r="T157" s="90"/>
      <c r="V157" s="72"/>
    </row>
    <row r="158" spans="1:22" ht="15" customHeight="1">
      <c r="A158" s="86">
        <v>120</v>
      </c>
      <c r="B158" s="88" t="s">
        <v>422</v>
      </c>
      <c r="C158" s="88" t="s">
        <v>434</v>
      </c>
      <c r="D158" s="88" t="s">
        <v>827</v>
      </c>
      <c r="E158" s="88" t="s">
        <v>956</v>
      </c>
      <c r="F158" s="88" t="s">
        <v>22</v>
      </c>
      <c r="G158" s="86">
        <v>2009</v>
      </c>
      <c r="H158" s="99">
        <v>-28.218</v>
      </c>
      <c r="I158" s="99">
        <v>-51.509</v>
      </c>
      <c r="J158" s="88" t="s">
        <v>49</v>
      </c>
      <c r="K158" s="69" t="s">
        <v>36</v>
      </c>
      <c r="L158" s="88" t="s">
        <v>960</v>
      </c>
      <c r="M158" s="90"/>
      <c r="N158" s="88" t="s">
        <v>29</v>
      </c>
      <c r="O158" s="69" t="s">
        <v>36</v>
      </c>
      <c r="P158" s="90"/>
      <c r="Q158" s="90"/>
      <c r="R158" s="90"/>
      <c r="S158" s="88" t="s">
        <v>829</v>
      </c>
      <c r="T158" s="90"/>
      <c r="V158" s="72"/>
    </row>
    <row r="159" spans="1:22" ht="15" customHeight="1">
      <c r="A159" s="86">
        <v>121</v>
      </c>
      <c r="B159" s="88" t="s">
        <v>422</v>
      </c>
      <c r="C159" s="88" t="s">
        <v>434</v>
      </c>
      <c r="D159" s="88" t="s">
        <v>827</v>
      </c>
      <c r="E159" s="88" t="s">
        <v>956</v>
      </c>
      <c r="F159" s="88" t="s">
        <v>22</v>
      </c>
      <c r="G159" s="86">
        <v>2009</v>
      </c>
      <c r="H159" s="99">
        <v>-28.218</v>
      </c>
      <c r="I159" s="99">
        <v>-51.509</v>
      </c>
      <c r="J159" s="88" t="s">
        <v>49</v>
      </c>
      <c r="K159" s="69" t="s">
        <v>36</v>
      </c>
      <c r="L159" s="88" t="s">
        <v>961</v>
      </c>
      <c r="M159" s="90"/>
      <c r="N159" s="88" t="s">
        <v>29</v>
      </c>
      <c r="O159" s="69" t="s">
        <v>36</v>
      </c>
      <c r="P159" s="90"/>
      <c r="Q159" s="90"/>
      <c r="R159" s="90"/>
      <c r="S159" s="88" t="s">
        <v>829</v>
      </c>
      <c r="T159" s="90"/>
      <c r="V159" s="72"/>
    </row>
    <row r="160" spans="1:22" ht="15" customHeight="1">
      <c r="A160" s="86">
        <v>122</v>
      </c>
      <c r="B160" s="88" t="s">
        <v>422</v>
      </c>
      <c r="C160" s="88" t="s">
        <v>434</v>
      </c>
      <c r="D160" s="88" t="s">
        <v>827</v>
      </c>
      <c r="E160" s="88" t="s">
        <v>956</v>
      </c>
      <c r="F160" s="88" t="s">
        <v>22</v>
      </c>
      <c r="G160" s="86">
        <v>2009</v>
      </c>
      <c r="H160" s="99">
        <v>-28.218</v>
      </c>
      <c r="I160" s="99">
        <v>-51.509</v>
      </c>
      <c r="J160" s="88" t="s">
        <v>49</v>
      </c>
      <c r="K160" s="69" t="s">
        <v>36</v>
      </c>
      <c r="L160" s="88" t="s">
        <v>962</v>
      </c>
      <c r="M160" s="90"/>
      <c r="N160" s="88" t="s">
        <v>29</v>
      </c>
      <c r="O160" s="69" t="s">
        <v>36</v>
      </c>
      <c r="P160" s="90"/>
      <c r="Q160" s="90"/>
      <c r="R160" s="90"/>
      <c r="S160" s="88" t="s">
        <v>829</v>
      </c>
      <c r="T160" s="90"/>
      <c r="V160" s="72"/>
    </row>
    <row r="161" spans="1:22" ht="15" customHeight="1">
      <c r="A161" s="86">
        <v>123</v>
      </c>
      <c r="B161" s="88" t="s">
        <v>422</v>
      </c>
      <c r="C161" s="88" t="s">
        <v>434</v>
      </c>
      <c r="D161" s="88" t="s">
        <v>827</v>
      </c>
      <c r="E161" s="88" t="s">
        <v>956</v>
      </c>
      <c r="F161" s="88" t="s">
        <v>22</v>
      </c>
      <c r="G161" s="86">
        <v>2009</v>
      </c>
      <c r="H161" s="99">
        <v>-28.276</v>
      </c>
      <c r="I161" s="99">
        <v>-51.466999999999999</v>
      </c>
      <c r="J161" s="88" t="s">
        <v>49</v>
      </c>
      <c r="K161" s="69" t="s">
        <v>36</v>
      </c>
      <c r="L161" s="88" t="s">
        <v>963</v>
      </c>
      <c r="M161" s="90"/>
      <c r="N161" s="88" t="s">
        <v>29</v>
      </c>
      <c r="O161" s="69" t="s">
        <v>36</v>
      </c>
      <c r="P161" s="90"/>
      <c r="Q161" s="90"/>
      <c r="R161" s="90"/>
      <c r="S161" s="88" t="s">
        <v>829</v>
      </c>
      <c r="T161" s="90"/>
      <c r="V161" s="72"/>
    </row>
    <row r="162" spans="1:22" ht="15" customHeight="1">
      <c r="A162" s="86">
        <v>96</v>
      </c>
      <c r="B162" s="88" t="s">
        <v>422</v>
      </c>
      <c r="C162" s="88" t="s">
        <v>434</v>
      </c>
      <c r="D162" s="88" t="s">
        <v>827</v>
      </c>
      <c r="E162" s="88" t="s">
        <v>45</v>
      </c>
      <c r="F162" s="88" t="s">
        <v>22</v>
      </c>
      <c r="G162" s="86">
        <v>2009</v>
      </c>
      <c r="H162" s="99">
        <v>-28.266999999999999</v>
      </c>
      <c r="I162" s="99">
        <v>-52.206000000000003</v>
      </c>
      <c r="J162" s="88" t="s">
        <v>49</v>
      </c>
      <c r="K162" s="69" t="s">
        <v>36</v>
      </c>
      <c r="L162" s="88" t="s">
        <v>964</v>
      </c>
      <c r="M162" s="90"/>
      <c r="N162" s="88" t="s">
        <v>29</v>
      </c>
      <c r="O162" s="69" t="s">
        <v>36</v>
      </c>
      <c r="P162" s="90"/>
      <c r="Q162" s="90"/>
      <c r="R162" s="90"/>
      <c r="S162" s="88" t="s">
        <v>829</v>
      </c>
      <c r="T162" s="90"/>
      <c r="V162" s="72"/>
    </row>
    <row r="163" spans="1:22" ht="15" customHeight="1">
      <c r="A163" s="86">
        <v>97</v>
      </c>
      <c r="B163" s="88" t="s">
        <v>422</v>
      </c>
      <c r="C163" s="88" t="s">
        <v>434</v>
      </c>
      <c r="D163" s="88" t="s">
        <v>827</v>
      </c>
      <c r="E163" s="88" t="s">
        <v>45</v>
      </c>
      <c r="F163" s="88" t="s">
        <v>22</v>
      </c>
      <c r="G163" s="86">
        <v>2009</v>
      </c>
      <c r="H163" s="99">
        <v>-28.266999999999999</v>
      </c>
      <c r="I163" s="99">
        <v>-52.206000000000003</v>
      </c>
      <c r="J163" s="88" t="s">
        <v>49</v>
      </c>
      <c r="K163" s="69" t="s">
        <v>36</v>
      </c>
      <c r="L163" s="88" t="s">
        <v>965</v>
      </c>
      <c r="M163" s="90"/>
      <c r="N163" s="88" t="s">
        <v>29</v>
      </c>
      <c r="O163" s="69" t="s">
        <v>36</v>
      </c>
      <c r="P163" s="90"/>
      <c r="Q163" s="90"/>
      <c r="R163" s="90"/>
      <c r="S163" s="88" t="s">
        <v>829</v>
      </c>
      <c r="T163" s="90"/>
      <c r="V163" s="72"/>
    </row>
    <row r="164" spans="1:22" ht="15" customHeight="1">
      <c r="A164" s="86">
        <v>98</v>
      </c>
      <c r="B164" s="88" t="s">
        <v>422</v>
      </c>
      <c r="C164" s="88" t="s">
        <v>434</v>
      </c>
      <c r="D164" s="88" t="s">
        <v>827</v>
      </c>
      <c r="E164" s="88" t="s">
        <v>45</v>
      </c>
      <c r="F164" s="88" t="s">
        <v>22</v>
      </c>
      <c r="G164" s="86">
        <v>2009</v>
      </c>
      <c r="H164" s="99">
        <v>-28.266999999999999</v>
      </c>
      <c r="I164" s="99">
        <v>-52.206000000000003</v>
      </c>
      <c r="J164" s="88" t="s">
        <v>49</v>
      </c>
      <c r="K164" s="69" t="s">
        <v>36</v>
      </c>
      <c r="L164" s="88" t="s">
        <v>966</v>
      </c>
      <c r="M164" s="90"/>
      <c r="N164" s="88" t="s">
        <v>29</v>
      </c>
      <c r="O164" s="69" t="s">
        <v>36</v>
      </c>
      <c r="P164" s="90"/>
      <c r="Q164" s="90"/>
      <c r="R164" s="90"/>
      <c r="S164" s="88" t="s">
        <v>829</v>
      </c>
      <c r="T164" s="90"/>
      <c r="V164" s="72"/>
    </row>
    <row r="165" spans="1:22" ht="15" customHeight="1">
      <c r="A165" s="86">
        <v>99</v>
      </c>
      <c r="B165" s="88" t="s">
        <v>422</v>
      </c>
      <c r="C165" s="88" t="s">
        <v>434</v>
      </c>
      <c r="D165" s="88" t="s">
        <v>827</v>
      </c>
      <c r="E165" s="88" t="s">
        <v>45</v>
      </c>
      <c r="F165" s="88" t="s">
        <v>22</v>
      </c>
      <c r="G165" s="86">
        <v>2009</v>
      </c>
      <c r="H165" s="99">
        <v>-28.266999999999999</v>
      </c>
      <c r="I165" s="99">
        <v>-52.206000000000003</v>
      </c>
      <c r="J165" s="88" t="s">
        <v>49</v>
      </c>
      <c r="K165" s="69" t="s">
        <v>36</v>
      </c>
      <c r="L165" s="88" t="s">
        <v>967</v>
      </c>
      <c r="M165" s="90"/>
      <c r="N165" s="88" t="s">
        <v>29</v>
      </c>
      <c r="O165" s="69" t="s">
        <v>36</v>
      </c>
      <c r="P165" s="90"/>
      <c r="Q165" s="90"/>
      <c r="R165" s="90"/>
      <c r="S165" s="88" t="s">
        <v>829</v>
      </c>
      <c r="T165" s="90"/>
      <c r="V165" s="72"/>
    </row>
    <row r="166" spans="1:22" ht="15" customHeight="1">
      <c r="A166" s="86">
        <v>100</v>
      </c>
      <c r="B166" s="88" t="s">
        <v>422</v>
      </c>
      <c r="C166" s="88" t="s">
        <v>434</v>
      </c>
      <c r="D166" s="88" t="s">
        <v>827</v>
      </c>
      <c r="E166" s="88" t="s">
        <v>45</v>
      </c>
      <c r="F166" s="88" t="s">
        <v>22</v>
      </c>
      <c r="G166" s="86">
        <v>2009</v>
      </c>
      <c r="H166" s="99">
        <v>-28.266999999999999</v>
      </c>
      <c r="I166" s="99">
        <v>-52.206000000000003</v>
      </c>
      <c r="J166" s="88" t="s">
        <v>49</v>
      </c>
      <c r="K166" s="69" t="s">
        <v>36</v>
      </c>
      <c r="L166" s="88" t="s">
        <v>968</v>
      </c>
      <c r="M166" s="90"/>
      <c r="N166" s="88" t="s">
        <v>29</v>
      </c>
      <c r="O166" s="69" t="s">
        <v>36</v>
      </c>
      <c r="P166" s="90"/>
      <c r="Q166" s="90"/>
      <c r="R166" s="90"/>
      <c r="S166" s="88" t="s">
        <v>829</v>
      </c>
      <c r="T166" s="90"/>
      <c r="V166" s="72"/>
    </row>
    <row r="167" spans="1:22" ht="15" customHeight="1">
      <c r="A167" s="86">
        <v>101</v>
      </c>
      <c r="B167" s="88" t="s">
        <v>422</v>
      </c>
      <c r="C167" s="88" t="s">
        <v>434</v>
      </c>
      <c r="D167" s="88" t="s">
        <v>827</v>
      </c>
      <c r="E167" s="88" t="s">
        <v>45</v>
      </c>
      <c r="F167" s="88" t="s">
        <v>22</v>
      </c>
      <c r="G167" s="86">
        <v>2009</v>
      </c>
      <c r="H167" s="100">
        <v>-28.266999999999999</v>
      </c>
      <c r="I167" s="100">
        <v>-52.206000000000003</v>
      </c>
      <c r="J167" s="88" t="s">
        <v>49</v>
      </c>
      <c r="K167" s="69" t="s">
        <v>36</v>
      </c>
      <c r="L167" s="88" t="s">
        <v>969</v>
      </c>
      <c r="M167" s="90"/>
      <c r="N167" s="88" t="s">
        <v>29</v>
      </c>
      <c r="O167" s="69" t="s">
        <v>36</v>
      </c>
      <c r="P167" s="90"/>
      <c r="Q167" s="90"/>
      <c r="R167" s="90"/>
      <c r="S167" s="88" t="s">
        <v>829</v>
      </c>
      <c r="T167" s="90"/>
      <c r="V167" s="72"/>
    </row>
    <row r="168" spans="1:22" ht="15" customHeight="1">
      <c r="A168" s="86">
        <v>102</v>
      </c>
      <c r="B168" s="88" t="s">
        <v>422</v>
      </c>
      <c r="C168" s="88" t="s">
        <v>434</v>
      </c>
      <c r="D168" s="88" t="s">
        <v>827</v>
      </c>
      <c r="E168" s="88" t="s">
        <v>45</v>
      </c>
      <c r="F168" s="88" t="s">
        <v>22</v>
      </c>
      <c r="G168" s="86">
        <v>2009</v>
      </c>
      <c r="H168" s="100">
        <v>-28.306000000000001</v>
      </c>
      <c r="I168" s="100">
        <v>-5.2134999999999998</v>
      </c>
      <c r="J168" s="88" t="s">
        <v>49</v>
      </c>
      <c r="K168" s="69" t="s">
        <v>36</v>
      </c>
      <c r="L168" s="88" t="s">
        <v>970</v>
      </c>
      <c r="M168" s="90"/>
      <c r="N168" s="88" t="s">
        <v>29</v>
      </c>
      <c r="O168" s="69" t="s">
        <v>36</v>
      </c>
      <c r="P168" s="90"/>
      <c r="Q168" s="90"/>
      <c r="R168" s="90"/>
      <c r="S168" s="88" t="s">
        <v>829</v>
      </c>
      <c r="T168" s="90"/>
      <c r="V168" s="72"/>
    </row>
    <row r="169" spans="1:22" ht="15" customHeight="1">
      <c r="A169" s="86">
        <v>103</v>
      </c>
      <c r="B169" s="88" t="s">
        <v>422</v>
      </c>
      <c r="C169" s="88" t="s">
        <v>434</v>
      </c>
      <c r="D169" s="88" t="s">
        <v>827</v>
      </c>
      <c r="E169" s="88" t="s">
        <v>45</v>
      </c>
      <c r="F169" s="88" t="s">
        <v>22</v>
      </c>
      <c r="G169" s="86">
        <v>2009</v>
      </c>
      <c r="H169" s="100">
        <v>-28.306000000000001</v>
      </c>
      <c r="I169" s="100">
        <v>-52.134999999999998</v>
      </c>
      <c r="J169" s="88" t="s">
        <v>49</v>
      </c>
      <c r="K169" s="69" t="s">
        <v>36</v>
      </c>
      <c r="L169" s="88" t="s">
        <v>971</v>
      </c>
      <c r="M169" s="90"/>
      <c r="N169" s="88" t="s">
        <v>29</v>
      </c>
      <c r="O169" s="69" t="s">
        <v>36</v>
      </c>
      <c r="P169" s="90"/>
      <c r="Q169" s="90"/>
      <c r="R169" s="90"/>
      <c r="S169" s="88" t="s">
        <v>829</v>
      </c>
      <c r="T169" s="90"/>
      <c r="V169" s="72"/>
    </row>
    <row r="170" spans="1:22" ht="15" customHeight="1">
      <c r="A170" s="86">
        <v>104</v>
      </c>
      <c r="B170" s="88" t="s">
        <v>422</v>
      </c>
      <c r="C170" s="88" t="s">
        <v>434</v>
      </c>
      <c r="D170" s="88" t="s">
        <v>827</v>
      </c>
      <c r="E170" s="88" t="s">
        <v>45</v>
      </c>
      <c r="F170" s="88" t="s">
        <v>22</v>
      </c>
      <c r="G170" s="86">
        <v>2009</v>
      </c>
      <c r="H170" s="100">
        <v>-28.306000000000001</v>
      </c>
      <c r="I170" s="100">
        <v>-52.134999999999998</v>
      </c>
      <c r="J170" s="88" t="s">
        <v>49</v>
      </c>
      <c r="K170" s="69" t="s">
        <v>36</v>
      </c>
      <c r="L170" s="88" t="s">
        <v>972</v>
      </c>
      <c r="M170" s="90"/>
      <c r="N170" s="88" t="s">
        <v>29</v>
      </c>
      <c r="O170" s="69" t="s">
        <v>36</v>
      </c>
      <c r="P170" s="90"/>
      <c r="Q170" s="90"/>
      <c r="R170" s="90"/>
      <c r="S170" s="88" t="s">
        <v>829</v>
      </c>
      <c r="T170" s="90"/>
      <c r="V170" s="72"/>
    </row>
    <row r="171" spans="1:22" ht="15" customHeight="1">
      <c r="A171" s="86">
        <v>188</v>
      </c>
      <c r="B171" s="88" t="s">
        <v>422</v>
      </c>
      <c r="C171" s="88" t="s">
        <v>434</v>
      </c>
      <c r="D171" s="88" t="s">
        <v>827</v>
      </c>
      <c r="E171" s="88" t="s">
        <v>45</v>
      </c>
      <c r="F171" s="88" t="s">
        <v>22</v>
      </c>
      <c r="G171" s="86">
        <v>2010</v>
      </c>
      <c r="H171" s="100">
        <v>-28.172750000000001</v>
      </c>
      <c r="I171" s="100">
        <v>-52.317439999999998</v>
      </c>
      <c r="J171" s="88" t="s">
        <v>49</v>
      </c>
      <c r="K171" s="69" t="s">
        <v>36</v>
      </c>
      <c r="L171" s="88" t="s">
        <v>973</v>
      </c>
      <c r="M171" s="90"/>
      <c r="N171" s="88" t="s">
        <v>29</v>
      </c>
      <c r="O171" s="69" t="s">
        <v>36</v>
      </c>
      <c r="P171" s="90"/>
      <c r="Q171" s="90"/>
      <c r="R171" s="90"/>
      <c r="S171" s="88" t="s">
        <v>829</v>
      </c>
      <c r="T171" s="90"/>
      <c r="V171" s="72"/>
    </row>
    <row r="172" spans="1:22" ht="15" customHeight="1">
      <c r="A172" s="86">
        <v>189</v>
      </c>
      <c r="B172" s="88" t="s">
        <v>422</v>
      </c>
      <c r="C172" s="88" t="s">
        <v>434</v>
      </c>
      <c r="D172" s="88" t="s">
        <v>827</v>
      </c>
      <c r="E172" s="88" t="s">
        <v>45</v>
      </c>
      <c r="F172" s="88" t="s">
        <v>22</v>
      </c>
      <c r="G172" s="86">
        <v>2010</v>
      </c>
      <c r="H172" s="100">
        <v>-28.172750000000001</v>
      </c>
      <c r="I172" s="100">
        <v>-52.317439999999998</v>
      </c>
      <c r="J172" s="88" t="s">
        <v>49</v>
      </c>
      <c r="K172" s="69" t="s">
        <v>36</v>
      </c>
      <c r="L172" s="88" t="s">
        <v>974</v>
      </c>
      <c r="M172" s="90"/>
      <c r="N172" s="88" t="s">
        <v>29</v>
      </c>
      <c r="O172" s="69" t="s">
        <v>36</v>
      </c>
      <c r="P172" s="90"/>
      <c r="Q172" s="90"/>
      <c r="R172" s="90"/>
      <c r="S172" s="88" t="s">
        <v>829</v>
      </c>
      <c r="T172" s="90"/>
      <c r="V172" s="72"/>
    </row>
    <row r="173" spans="1:22" ht="15" customHeight="1">
      <c r="A173" s="86">
        <v>190</v>
      </c>
      <c r="B173" s="88" t="s">
        <v>422</v>
      </c>
      <c r="C173" s="88" t="s">
        <v>434</v>
      </c>
      <c r="D173" s="88" t="s">
        <v>827</v>
      </c>
      <c r="E173" s="88" t="s">
        <v>45</v>
      </c>
      <c r="F173" s="88" t="s">
        <v>22</v>
      </c>
      <c r="G173" s="86">
        <v>2010</v>
      </c>
      <c r="H173" s="100">
        <v>-28.172750000000001</v>
      </c>
      <c r="I173" s="100">
        <v>-52.317439999999998</v>
      </c>
      <c r="J173" s="88" t="s">
        <v>49</v>
      </c>
      <c r="K173" s="69" t="s">
        <v>36</v>
      </c>
      <c r="L173" s="88" t="s">
        <v>975</v>
      </c>
      <c r="M173" s="90"/>
      <c r="N173" s="88" t="s">
        <v>29</v>
      </c>
      <c r="O173" s="69" t="s">
        <v>36</v>
      </c>
      <c r="P173" s="90"/>
      <c r="Q173" s="90"/>
      <c r="R173" s="90"/>
      <c r="S173" s="88" t="s">
        <v>829</v>
      </c>
      <c r="T173" s="90"/>
      <c r="V173" s="72"/>
    </row>
    <row r="174" spans="1:22" ht="15" customHeight="1">
      <c r="A174" s="86">
        <v>191</v>
      </c>
      <c r="B174" s="88" t="s">
        <v>422</v>
      </c>
      <c r="C174" s="88" t="s">
        <v>434</v>
      </c>
      <c r="D174" s="88" t="s">
        <v>827</v>
      </c>
      <c r="E174" s="88" t="s">
        <v>45</v>
      </c>
      <c r="F174" s="88" t="s">
        <v>22</v>
      </c>
      <c r="G174" s="86">
        <v>2010</v>
      </c>
      <c r="H174" s="100">
        <v>-28.172750000000001</v>
      </c>
      <c r="I174" s="100">
        <v>-52.317439999999998</v>
      </c>
      <c r="J174" s="88" t="s">
        <v>49</v>
      </c>
      <c r="K174" s="69" t="s">
        <v>36</v>
      </c>
      <c r="L174" s="88" t="s">
        <v>976</v>
      </c>
      <c r="M174" s="90"/>
      <c r="N174" s="88" t="s">
        <v>29</v>
      </c>
      <c r="O174" s="69" t="s">
        <v>36</v>
      </c>
      <c r="P174" s="90"/>
      <c r="Q174" s="90"/>
      <c r="R174" s="90"/>
      <c r="S174" s="88" t="s">
        <v>829</v>
      </c>
      <c r="T174" s="90"/>
      <c r="V174" s="72"/>
    </row>
    <row r="175" spans="1:22" ht="15" customHeight="1">
      <c r="A175" s="86">
        <v>192</v>
      </c>
      <c r="B175" s="88" t="s">
        <v>422</v>
      </c>
      <c r="C175" s="88" t="s">
        <v>434</v>
      </c>
      <c r="D175" s="88" t="s">
        <v>827</v>
      </c>
      <c r="E175" s="88" t="s">
        <v>45</v>
      </c>
      <c r="F175" s="88" t="s">
        <v>22</v>
      </c>
      <c r="G175" s="86">
        <v>2010</v>
      </c>
      <c r="H175" s="100">
        <v>-28.172750000000001</v>
      </c>
      <c r="I175" s="100">
        <v>-52.317439999999998</v>
      </c>
      <c r="J175" s="88" t="s">
        <v>49</v>
      </c>
      <c r="K175" s="69" t="s">
        <v>36</v>
      </c>
      <c r="L175" s="88" t="s">
        <v>977</v>
      </c>
      <c r="M175" s="90"/>
      <c r="N175" s="88" t="s">
        <v>29</v>
      </c>
      <c r="O175" s="69" t="s">
        <v>36</v>
      </c>
      <c r="P175" s="90"/>
      <c r="Q175" s="90"/>
      <c r="R175" s="90"/>
      <c r="S175" s="88" t="s">
        <v>829</v>
      </c>
      <c r="T175" s="90"/>
      <c r="V175" s="72"/>
    </row>
    <row r="176" spans="1:22" ht="15" customHeight="1">
      <c r="A176" s="86">
        <v>193</v>
      </c>
      <c r="B176" s="88" t="s">
        <v>422</v>
      </c>
      <c r="C176" s="88" t="s">
        <v>434</v>
      </c>
      <c r="D176" s="88" t="s">
        <v>827</v>
      </c>
      <c r="E176" s="88" t="s">
        <v>45</v>
      </c>
      <c r="F176" s="88" t="s">
        <v>22</v>
      </c>
      <c r="G176" s="86">
        <v>2010</v>
      </c>
      <c r="H176" s="100">
        <v>-28.10436</v>
      </c>
      <c r="I176" s="100">
        <v>-52.275889999999997</v>
      </c>
      <c r="J176" s="88" t="s">
        <v>49</v>
      </c>
      <c r="K176" s="69" t="s">
        <v>36</v>
      </c>
      <c r="L176" s="88" t="s">
        <v>978</v>
      </c>
      <c r="M176" s="90"/>
      <c r="N176" s="88" t="s">
        <v>29</v>
      </c>
      <c r="O176" s="69" t="s">
        <v>36</v>
      </c>
      <c r="P176" s="90"/>
      <c r="Q176" s="90"/>
      <c r="R176" s="90"/>
      <c r="S176" s="88" t="s">
        <v>829</v>
      </c>
      <c r="T176" s="90"/>
      <c r="V176" s="72"/>
    </row>
    <row r="177" spans="1:22" ht="15" customHeight="1">
      <c r="A177" s="86">
        <v>194</v>
      </c>
      <c r="B177" s="88" t="s">
        <v>422</v>
      </c>
      <c r="C177" s="88" t="s">
        <v>434</v>
      </c>
      <c r="D177" s="88" t="s">
        <v>827</v>
      </c>
      <c r="E177" s="88" t="s">
        <v>45</v>
      </c>
      <c r="F177" s="88" t="s">
        <v>22</v>
      </c>
      <c r="G177" s="86">
        <v>2010</v>
      </c>
      <c r="H177" s="100">
        <v>-28.10436</v>
      </c>
      <c r="I177" s="100">
        <v>-52.275889999999997</v>
      </c>
      <c r="J177" s="88" t="s">
        <v>49</v>
      </c>
      <c r="K177" s="69" t="s">
        <v>36</v>
      </c>
      <c r="L177" s="88" t="s">
        <v>979</v>
      </c>
      <c r="M177" s="90"/>
      <c r="N177" s="88" t="s">
        <v>29</v>
      </c>
      <c r="O177" s="69" t="s">
        <v>36</v>
      </c>
      <c r="P177" s="90"/>
      <c r="Q177" s="90"/>
      <c r="R177" s="90"/>
      <c r="S177" s="88" t="s">
        <v>829</v>
      </c>
      <c r="T177" s="90"/>
      <c r="V177" s="72"/>
    </row>
    <row r="178" spans="1:22" ht="15" customHeight="1">
      <c r="A178" s="86">
        <v>195</v>
      </c>
      <c r="B178" s="88" t="s">
        <v>422</v>
      </c>
      <c r="C178" s="88" t="s">
        <v>434</v>
      </c>
      <c r="D178" s="88" t="s">
        <v>827</v>
      </c>
      <c r="E178" s="88" t="s">
        <v>45</v>
      </c>
      <c r="F178" s="88" t="s">
        <v>22</v>
      </c>
      <c r="G178" s="86">
        <v>2010</v>
      </c>
      <c r="H178" s="100">
        <v>-28.10436</v>
      </c>
      <c r="I178" s="100">
        <v>-52.275889999999997</v>
      </c>
      <c r="J178" s="88" t="s">
        <v>49</v>
      </c>
      <c r="K178" s="69" t="s">
        <v>36</v>
      </c>
      <c r="L178" s="88" t="s">
        <v>980</v>
      </c>
      <c r="M178" s="90"/>
      <c r="N178" s="88" t="s">
        <v>29</v>
      </c>
      <c r="O178" s="69" t="s">
        <v>36</v>
      </c>
      <c r="P178" s="90"/>
      <c r="Q178" s="90"/>
      <c r="R178" s="90"/>
      <c r="S178" s="88" t="s">
        <v>829</v>
      </c>
      <c r="T178" s="90"/>
      <c r="V178" s="72"/>
    </row>
    <row r="179" spans="1:22" ht="15" customHeight="1">
      <c r="A179" s="86">
        <v>196</v>
      </c>
      <c r="B179" s="88" t="s">
        <v>422</v>
      </c>
      <c r="C179" s="88" t="s">
        <v>434</v>
      </c>
      <c r="D179" s="88" t="s">
        <v>827</v>
      </c>
      <c r="E179" s="88" t="s">
        <v>45</v>
      </c>
      <c r="F179" s="88" t="s">
        <v>22</v>
      </c>
      <c r="G179" s="86">
        <v>2010</v>
      </c>
      <c r="H179" s="100">
        <v>-28.10436</v>
      </c>
      <c r="I179" s="100">
        <v>-52.275889999999997</v>
      </c>
      <c r="J179" s="88" t="s">
        <v>49</v>
      </c>
      <c r="K179" s="69" t="s">
        <v>36</v>
      </c>
      <c r="L179" s="88" t="s">
        <v>981</v>
      </c>
      <c r="M179" s="90"/>
      <c r="N179" s="88" t="s">
        <v>29</v>
      </c>
      <c r="O179" s="69" t="s">
        <v>36</v>
      </c>
      <c r="P179" s="90"/>
      <c r="Q179" s="90"/>
      <c r="R179" s="90"/>
      <c r="S179" s="88" t="s">
        <v>829</v>
      </c>
      <c r="T179" s="90"/>
      <c r="V179" s="72"/>
    </row>
    <row r="180" spans="1:22" ht="15" customHeight="1">
      <c r="A180" s="86">
        <v>197</v>
      </c>
      <c r="B180" s="88" t="s">
        <v>422</v>
      </c>
      <c r="C180" s="88" t="s">
        <v>434</v>
      </c>
      <c r="D180" s="88" t="s">
        <v>827</v>
      </c>
      <c r="E180" s="88" t="s">
        <v>45</v>
      </c>
      <c r="F180" s="88" t="s">
        <v>22</v>
      </c>
      <c r="G180" s="86">
        <v>2010</v>
      </c>
      <c r="H180" s="100">
        <v>-28.10436</v>
      </c>
      <c r="I180" s="100">
        <v>-52.275889999999997</v>
      </c>
      <c r="J180" s="88" t="s">
        <v>49</v>
      </c>
      <c r="K180" s="69" t="s">
        <v>36</v>
      </c>
      <c r="L180" s="88" t="s">
        <v>982</v>
      </c>
      <c r="M180" s="90"/>
      <c r="N180" s="88" t="s">
        <v>29</v>
      </c>
      <c r="O180" s="69" t="s">
        <v>36</v>
      </c>
      <c r="P180" s="90"/>
      <c r="Q180" s="90"/>
      <c r="R180" s="90"/>
      <c r="S180" s="88" t="s">
        <v>829</v>
      </c>
      <c r="T180" s="90"/>
      <c r="V180" s="72"/>
    </row>
    <row r="181" spans="1:22" ht="15" customHeight="1">
      <c r="A181" s="86">
        <v>225</v>
      </c>
      <c r="B181" s="88" t="s">
        <v>422</v>
      </c>
      <c r="C181" s="88" t="s">
        <v>434</v>
      </c>
      <c r="D181" s="88" t="s">
        <v>827</v>
      </c>
      <c r="E181" s="88" t="s">
        <v>45</v>
      </c>
      <c r="F181" s="88" t="s">
        <v>22</v>
      </c>
      <c r="G181" s="86">
        <v>2010</v>
      </c>
      <c r="H181" s="100">
        <v>-28.131779999999999</v>
      </c>
      <c r="I181" s="100">
        <v>-52.266390000000001</v>
      </c>
      <c r="J181" s="88" t="s">
        <v>49</v>
      </c>
      <c r="K181" s="69" t="s">
        <v>36</v>
      </c>
      <c r="L181" s="88" t="s">
        <v>983</v>
      </c>
      <c r="M181" s="90"/>
      <c r="N181" s="88" t="s">
        <v>29</v>
      </c>
      <c r="O181" s="69" t="s">
        <v>36</v>
      </c>
      <c r="P181" s="90"/>
      <c r="Q181" s="90"/>
      <c r="R181" s="90"/>
      <c r="S181" s="88" t="s">
        <v>829</v>
      </c>
      <c r="T181" s="90"/>
      <c r="V181" s="72"/>
    </row>
    <row r="182" spans="1:22" ht="15" customHeight="1">
      <c r="A182" s="86">
        <v>226</v>
      </c>
      <c r="B182" s="88" t="s">
        <v>422</v>
      </c>
      <c r="C182" s="88" t="s">
        <v>434</v>
      </c>
      <c r="D182" s="88" t="s">
        <v>827</v>
      </c>
      <c r="E182" s="88" t="s">
        <v>45</v>
      </c>
      <c r="F182" s="88" t="s">
        <v>22</v>
      </c>
      <c r="G182" s="86">
        <v>2010</v>
      </c>
      <c r="H182" s="100">
        <v>-28.131779999999999</v>
      </c>
      <c r="I182" s="100">
        <v>-52.266390000000001</v>
      </c>
      <c r="J182" s="88" t="s">
        <v>49</v>
      </c>
      <c r="K182" s="69" t="s">
        <v>36</v>
      </c>
      <c r="L182" s="88" t="s">
        <v>984</v>
      </c>
      <c r="M182" s="90"/>
      <c r="N182" s="88" t="s">
        <v>29</v>
      </c>
      <c r="O182" s="69" t="s">
        <v>36</v>
      </c>
      <c r="P182" s="90"/>
      <c r="Q182" s="90"/>
      <c r="R182" s="90"/>
      <c r="S182" s="88" t="s">
        <v>829</v>
      </c>
      <c r="T182" s="90"/>
      <c r="V182" s="72"/>
    </row>
    <row r="183" spans="1:22" ht="15" customHeight="1">
      <c r="A183" s="86">
        <v>227</v>
      </c>
      <c r="B183" s="88" t="s">
        <v>422</v>
      </c>
      <c r="C183" s="88" t="s">
        <v>434</v>
      </c>
      <c r="D183" s="88" t="s">
        <v>827</v>
      </c>
      <c r="E183" s="88" t="s">
        <v>45</v>
      </c>
      <c r="F183" s="88" t="s">
        <v>22</v>
      </c>
      <c r="G183" s="86">
        <v>2010</v>
      </c>
      <c r="H183" s="100">
        <v>-28.131779999999999</v>
      </c>
      <c r="I183" s="100">
        <v>-52.266390000000001</v>
      </c>
      <c r="J183" s="88" t="s">
        <v>49</v>
      </c>
      <c r="K183" s="69" t="s">
        <v>36</v>
      </c>
      <c r="L183" s="88" t="s">
        <v>985</v>
      </c>
      <c r="M183" s="90"/>
      <c r="N183" s="88" t="s">
        <v>29</v>
      </c>
      <c r="O183" s="69" t="s">
        <v>36</v>
      </c>
      <c r="P183" s="90"/>
      <c r="Q183" s="90"/>
      <c r="R183" s="90"/>
      <c r="S183" s="88" t="s">
        <v>829</v>
      </c>
      <c r="T183" s="90"/>
      <c r="V183" s="72"/>
    </row>
    <row r="184" spans="1:22" ht="15" customHeight="1">
      <c r="A184" s="86">
        <v>228</v>
      </c>
      <c r="B184" s="88" t="s">
        <v>422</v>
      </c>
      <c r="C184" s="88" t="s">
        <v>434</v>
      </c>
      <c r="D184" s="88" t="s">
        <v>827</v>
      </c>
      <c r="E184" s="88" t="s">
        <v>45</v>
      </c>
      <c r="F184" s="88" t="s">
        <v>22</v>
      </c>
      <c r="G184" s="86">
        <v>2010</v>
      </c>
      <c r="H184" s="100">
        <v>-28.131779999999999</v>
      </c>
      <c r="I184" s="100">
        <v>-52.266390000000001</v>
      </c>
      <c r="J184" s="88" t="s">
        <v>49</v>
      </c>
      <c r="K184" s="69" t="s">
        <v>36</v>
      </c>
      <c r="L184" s="88" t="s">
        <v>986</v>
      </c>
      <c r="M184" s="90"/>
      <c r="N184" s="88" t="s">
        <v>29</v>
      </c>
      <c r="O184" s="69" t="s">
        <v>36</v>
      </c>
      <c r="P184" s="90"/>
      <c r="Q184" s="90"/>
      <c r="R184" s="90"/>
      <c r="S184" s="88" t="s">
        <v>829</v>
      </c>
      <c r="T184" s="90"/>
      <c r="V184" s="72"/>
    </row>
    <row r="185" spans="1:22" ht="15" customHeight="1">
      <c r="A185" s="86">
        <v>229</v>
      </c>
      <c r="B185" s="88" t="s">
        <v>422</v>
      </c>
      <c r="C185" s="88" t="s">
        <v>434</v>
      </c>
      <c r="D185" s="88" t="s">
        <v>827</v>
      </c>
      <c r="E185" s="88" t="s">
        <v>45</v>
      </c>
      <c r="F185" s="88" t="s">
        <v>22</v>
      </c>
      <c r="G185" s="86">
        <v>2010</v>
      </c>
      <c r="H185" s="100">
        <v>-28.131779999999999</v>
      </c>
      <c r="I185" s="100">
        <v>-52.266390000000001</v>
      </c>
      <c r="J185" s="88" t="s">
        <v>49</v>
      </c>
      <c r="K185" s="69" t="s">
        <v>36</v>
      </c>
      <c r="L185" s="88" t="s">
        <v>987</v>
      </c>
      <c r="M185" s="90"/>
      <c r="N185" s="88" t="s">
        <v>29</v>
      </c>
      <c r="O185" s="69" t="s">
        <v>36</v>
      </c>
      <c r="P185" s="90"/>
      <c r="Q185" s="90"/>
      <c r="R185" s="90"/>
      <c r="S185" s="88" t="s">
        <v>829</v>
      </c>
      <c r="T185" s="90"/>
      <c r="V185" s="72"/>
    </row>
    <row r="186" spans="1:22" ht="15" customHeight="1">
      <c r="A186" s="86">
        <v>230</v>
      </c>
      <c r="B186" s="88" t="s">
        <v>422</v>
      </c>
      <c r="C186" s="88" t="s">
        <v>434</v>
      </c>
      <c r="D186" s="88" t="s">
        <v>827</v>
      </c>
      <c r="E186" s="88" t="s">
        <v>45</v>
      </c>
      <c r="F186" s="88" t="s">
        <v>22</v>
      </c>
      <c r="G186" s="86">
        <v>2010</v>
      </c>
      <c r="H186" s="100">
        <v>-28.13794</v>
      </c>
      <c r="I186" s="100">
        <v>-52.216810000000002</v>
      </c>
      <c r="J186" s="88" t="s">
        <v>49</v>
      </c>
      <c r="K186" s="69" t="s">
        <v>36</v>
      </c>
      <c r="L186" s="88" t="s">
        <v>988</v>
      </c>
      <c r="M186" s="90"/>
      <c r="N186" s="88" t="s">
        <v>29</v>
      </c>
      <c r="O186" s="69" t="s">
        <v>36</v>
      </c>
      <c r="P186" s="90"/>
      <c r="Q186" s="90"/>
      <c r="R186" s="90"/>
      <c r="S186" s="88" t="s">
        <v>829</v>
      </c>
      <c r="T186" s="90"/>
      <c r="V186" s="72"/>
    </row>
    <row r="187" spans="1:22" ht="15" customHeight="1">
      <c r="A187" s="86">
        <v>231</v>
      </c>
      <c r="B187" s="88" t="s">
        <v>422</v>
      </c>
      <c r="C187" s="88" t="s">
        <v>434</v>
      </c>
      <c r="D187" s="88" t="s">
        <v>827</v>
      </c>
      <c r="E187" s="88" t="s">
        <v>45</v>
      </c>
      <c r="F187" s="88" t="s">
        <v>22</v>
      </c>
      <c r="G187" s="86">
        <v>2010</v>
      </c>
      <c r="H187" s="100">
        <v>-28.13794</v>
      </c>
      <c r="I187" s="100">
        <v>-52.216810000000002</v>
      </c>
      <c r="J187" s="88" t="s">
        <v>49</v>
      </c>
      <c r="K187" s="69" t="s">
        <v>36</v>
      </c>
      <c r="L187" s="88" t="s">
        <v>989</v>
      </c>
      <c r="M187" s="90"/>
      <c r="N187" s="88" t="s">
        <v>29</v>
      </c>
      <c r="O187" s="69" t="s">
        <v>36</v>
      </c>
      <c r="P187" s="90"/>
      <c r="Q187" s="90"/>
      <c r="R187" s="90"/>
      <c r="S187" s="88" t="s">
        <v>829</v>
      </c>
      <c r="T187" s="90"/>
      <c r="V187" s="72"/>
    </row>
    <row r="188" spans="1:22" ht="15" customHeight="1">
      <c r="A188" s="86">
        <v>233</v>
      </c>
      <c r="B188" s="88" t="s">
        <v>422</v>
      </c>
      <c r="C188" s="88" t="s">
        <v>434</v>
      </c>
      <c r="D188" s="88" t="s">
        <v>827</v>
      </c>
      <c r="E188" s="88" t="s">
        <v>45</v>
      </c>
      <c r="F188" s="88" t="s">
        <v>22</v>
      </c>
      <c r="G188" s="86">
        <v>2010</v>
      </c>
      <c r="H188" s="100">
        <v>-28.13794</v>
      </c>
      <c r="I188" s="100">
        <v>-52.216810000000002</v>
      </c>
      <c r="J188" s="88" t="s">
        <v>49</v>
      </c>
      <c r="K188" s="69" t="s">
        <v>36</v>
      </c>
      <c r="L188" s="88" t="s">
        <v>990</v>
      </c>
      <c r="M188" s="90"/>
      <c r="N188" s="88" t="s">
        <v>29</v>
      </c>
      <c r="O188" s="69" t="s">
        <v>36</v>
      </c>
      <c r="P188" s="90"/>
      <c r="Q188" s="90"/>
      <c r="R188" s="90"/>
      <c r="S188" s="88" t="s">
        <v>829</v>
      </c>
      <c r="T188" s="90"/>
      <c r="V188" s="72"/>
    </row>
    <row r="189" spans="1:22" ht="15" customHeight="1">
      <c r="A189" s="86">
        <v>105</v>
      </c>
      <c r="B189" s="88" t="s">
        <v>422</v>
      </c>
      <c r="C189" s="88" t="s">
        <v>434</v>
      </c>
      <c r="D189" s="88" t="s">
        <v>827</v>
      </c>
      <c r="E189" s="88" t="s">
        <v>45</v>
      </c>
      <c r="F189" s="88" t="s">
        <v>22</v>
      </c>
      <c r="G189" s="86">
        <v>2009</v>
      </c>
      <c r="H189" s="100">
        <v>-28.306000000000001</v>
      </c>
      <c r="I189" s="100">
        <v>-52.134999999999998</v>
      </c>
      <c r="J189" s="88" t="s">
        <v>136</v>
      </c>
      <c r="K189" s="69" t="s">
        <v>36</v>
      </c>
      <c r="L189" s="88" t="s">
        <v>991</v>
      </c>
      <c r="M189" s="90"/>
      <c r="N189" s="88" t="s">
        <v>25</v>
      </c>
      <c r="O189" s="69" t="s">
        <v>36</v>
      </c>
      <c r="P189" s="90"/>
      <c r="Q189" s="90"/>
      <c r="R189" s="90"/>
      <c r="S189" s="88" t="s">
        <v>829</v>
      </c>
      <c r="T189" s="90"/>
      <c r="V189" s="72"/>
    </row>
    <row r="190" spans="1:22" ht="15" customHeight="1">
      <c r="A190" s="86">
        <v>13</v>
      </c>
      <c r="B190" s="88" t="s">
        <v>422</v>
      </c>
      <c r="C190" s="88" t="s">
        <v>434</v>
      </c>
      <c r="D190" s="88" t="s">
        <v>827</v>
      </c>
      <c r="E190" s="88" t="s">
        <v>444</v>
      </c>
      <c r="F190" s="88" t="s">
        <v>22</v>
      </c>
      <c r="G190" s="86">
        <v>2009</v>
      </c>
      <c r="H190" s="100">
        <v>-28.446000000000002</v>
      </c>
      <c r="I190" s="100">
        <v>-53.530999999999999</v>
      </c>
      <c r="J190" s="88" t="s">
        <v>49</v>
      </c>
      <c r="K190" s="69" t="s">
        <v>36</v>
      </c>
      <c r="L190" s="88" t="s">
        <v>992</v>
      </c>
      <c r="M190" s="90"/>
      <c r="N190" s="88" t="s">
        <v>29</v>
      </c>
      <c r="O190" s="69" t="s">
        <v>36</v>
      </c>
      <c r="P190" s="90"/>
      <c r="Q190" s="90"/>
      <c r="R190" s="90"/>
      <c r="S190" s="88" t="s">
        <v>829</v>
      </c>
      <c r="T190" s="90"/>
      <c r="V190" s="72"/>
    </row>
    <row r="191" spans="1:22" ht="15" customHeight="1">
      <c r="A191" s="86">
        <v>14</v>
      </c>
      <c r="B191" s="88" t="s">
        <v>422</v>
      </c>
      <c r="C191" s="88" t="s">
        <v>434</v>
      </c>
      <c r="D191" s="88" t="s">
        <v>827</v>
      </c>
      <c r="E191" s="88" t="s">
        <v>444</v>
      </c>
      <c r="F191" s="88" t="s">
        <v>22</v>
      </c>
      <c r="G191" s="86">
        <v>2009</v>
      </c>
      <c r="H191" s="100">
        <v>-28.446000000000002</v>
      </c>
      <c r="I191" s="100">
        <v>-53.530999999999999</v>
      </c>
      <c r="J191" s="88" t="s">
        <v>49</v>
      </c>
      <c r="K191" s="69" t="s">
        <v>36</v>
      </c>
      <c r="L191" s="88" t="s">
        <v>993</v>
      </c>
      <c r="M191" s="90"/>
      <c r="N191" s="88" t="s">
        <v>29</v>
      </c>
      <c r="O191" s="69" t="s">
        <v>36</v>
      </c>
      <c r="P191" s="90"/>
      <c r="Q191" s="90"/>
      <c r="R191" s="90"/>
      <c r="S191" s="88" t="s">
        <v>829</v>
      </c>
      <c r="T191" s="90"/>
      <c r="V191" s="72"/>
    </row>
    <row r="192" spans="1:22" ht="15" customHeight="1">
      <c r="A192" s="86">
        <v>15</v>
      </c>
      <c r="B192" s="88" t="s">
        <v>422</v>
      </c>
      <c r="C192" s="88" t="s">
        <v>434</v>
      </c>
      <c r="D192" s="88" t="s">
        <v>827</v>
      </c>
      <c r="E192" s="88" t="s">
        <v>444</v>
      </c>
      <c r="F192" s="88" t="s">
        <v>22</v>
      </c>
      <c r="G192" s="86">
        <v>2009</v>
      </c>
      <c r="H192" s="100">
        <v>-28.446000000000002</v>
      </c>
      <c r="I192" s="100">
        <v>-53.530999999999999</v>
      </c>
      <c r="J192" s="88" t="s">
        <v>49</v>
      </c>
      <c r="K192" s="69" t="s">
        <v>36</v>
      </c>
      <c r="L192" s="88" t="s">
        <v>994</v>
      </c>
      <c r="M192" s="90"/>
      <c r="N192" s="88" t="s">
        <v>29</v>
      </c>
      <c r="O192" s="69" t="s">
        <v>36</v>
      </c>
      <c r="P192" s="90"/>
      <c r="Q192" s="90"/>
      <c r="R192" s="90"/>
      <c r="S192" s="88" t="s">
        <v>829</v>
      </c>
      <c r="T192" s="90"/>
      <c r="V192" s="72"/>
    </row>
    <row r="193" spans="1:22" ht="15" customHeight="1">
      <c r="A193" s="86">
        <v>16</v>
      </c>
      <c r="B193" s="88" t="s">
        <v>422</v>
      </c>
      <c r="C193" s="88" t="s">
        <v>434</v>
      </c>
      <c r="D193" s="88" t="s">
        <v>827</v>
      </c>
      <c r="E193" s="88" t="s">
        <v>444</v>
      </c>
      <c r="F193" s="88" t="s">
        <v>22</v>
      </c>
      <c r="G193" s="86">
        <v>2009</v>
      </c>
      <c r="H193" s="100">
        <v>-28.170999999999999</v>
      </c>
      <c r="I193" s="100">
        <v>-53.472000000000001</v>
      </c>
      <c r="J193" s="88" t="s">
        <v>49</v>
      </c>
      <c r="K193" s="69" t="s">
        <v>36</v>
      </c>
      <c r="L193" s="88" t="s">
        <v>995</v>
      </c>
      <c r="M193" s="90"/>
      <c r="N193" s="88" t="s">
        <v>29</v>
      </c>
      <c r="O193" s="69" t="s">
        <v>36</v>
      </c>
      <c r="P193" s="90"/>
      <c r="Q193" s="90"/>
      <c r="R193" s="90"/>
      <c r="S193" s="88" t="s">
        <v>829</v>
      </c>
      <c r="T193" s="90"/>
      <c r="V193" s="72"/>
    </row>
    <row r="194" spans="1:22" ht="15" customHeight="1">
      <c r="A194" s="86">
        <v>17</v>
      </c>
      <c r="B194" s="88" t="s">
        <v>422</v>
      </c>
      <c r="C194" s="88" t="s">
        <v>434</v>
      </c>
      <c r="D194" s="88" t="s">
        <v>827</v>
      </c>
      <c r="E194" s="88" t="s">
        <v>444</v>
      </c>
      <c r="F194" s="88" t="s">
        <v>22</v>
      </c>
      <c r="G194" s="86">
        <v>2009</v>
      </c>
      <c r="H194" s="100">
        <v>-28.119</v>
      </c>
      <c r="I194" s="100">
        <v>-53.433</v>
      </c>
      <c r="J194" s="88" t="s">
        <v>49</v>
      </c>
      <c r="K194" s="69" t="s">
        <v>36</v>
      </c>
      <c r="L194" s="88" t="s">
        <v>996</v>
      </c>
      <c r="M194" s="90"/>
      <c r="N194" s="88" t="s">
        <v>29</v>
      </c>
      <c r="O194" s="69" t="s">
        <v>36</v>
      </c>
      <c r="P194" s="90"/>
      <c r="Q194" s="90"/>
      <c r="R194" s="90"/>
      <c r="S194" s="88" t="s">
        <v>829</v>
      </c>
      <c r="T194" s="90"/>
      <c r="V194" s="72"/>
    </row>
    <row r="195" spans="1:22" ht="15" customHeight="1">
      <c r="A195" s="86">
        <v>18</v>
      </c>
      <c r="B195" s="88" t="s">
        <v>422</v>
      </c>
      <c r="C195" s="88" t="s">
        <v>434</v>
      </c>
      <c r="D195" s="88" t="s">
        <v>827</v>
      </c>
      <c r="E195" s="88" t="s">
        <v>444</v>
      </c>
      <c r="F195" s="88" t="s">
        <v>22</v>
      </c>
      <c r="G195" s="86">
        <v>2009</v>
      </c>
      <c r="H195" s="100">
        <v>-28.119</v>
      </c>
      <c r="I195" s="100">
        <v>-53.433</v>
      </c>
      <c r="J195" s="88" t="s">
        <v>49</v>
      </c>
      <c r="K195" s="69" t="s">
        <v>36</v>
      </c>
      <c r="L195" s="88" t="s">
        <v>997</v>
      </c>
      <c r="M195" s="90"/>
      <c r="N195" s="88" t="s">
        <v>29</v>
      </c>
      <c r="O195" s="69" t="s">
        <v>36</v>
      </c>
      <c r="P195" s="90"/>
      <c r="Q195" s="90"/>
      <c r="R195" s="90"/>
      <c r="S195" s="88" t="s">
        <v>829</v>
      </c>
      <c r="T195" s="90"/>
      <c r="V195" s="72"/>
    </row>
    <row r="196" spans="1:22" ht="15" customHeight="1">
      <c r="A196" s="86">
        <v>19</v>
      </c>
      <c r="B196" s="88" t="s">
        <v>422</v>
      </c>
      <c r="C196" s="88" t="s">
        <v>434</v>
      </c>
      <c r="D196" s="88" t="s">
        <v>827</v>
      </c>
      <c r="E196" s="88" t="s">
        <v>444</v>
      </c>
      <c r="F196" s="88" t="s">
        <v>22</v>
      </c>
      <c r="G196" s="86">
        <v>2009</v>
      </c>
      <c r="H196" s="100">
        <v>-28.119</v>
      </c>
      <c r="I196" s="100">
        <v>-53.433</v>
      </c>
      <c r="J196" s="88" t="s">
        <v>49</v>
      </c>
      <c r="K196" s="69" t="s">
        <v>36</v>
      </c>
      <c r="L196" s="88" t="s">
        <v>998</v>
      </c>
      <c r="M196" s="90"/>
      <c r="N196" s="88" t="s">
        <v>29</v>
      </c>
      <c r="O196" s="69" t="s">
        <v>36</v>
      </c>
      <c r="P196" s="90"/>
      <c r="Q196" s="90"/>
      <c r="R196" s="90"/>
      <c r="S196" s="88" t="s">
        <v>829</v>
      </c>
      <c r="T196" s="90"/>
      <c r="V196" s="72"/>
    </row>
    <row r="197" spans="1:22" ht="15" customHeight="1">
      <c r="A197" s="86">
        <v>20</v>
      </c>
      <c r="B197" s="88" t="s">
        <v>422</v>
      </c>
      <c r="C197" s="88" t="s">
        <v>434</v>
      </c>
      <c r="D197" s="88" t="s">
        <v>827</v>
      </c>
      <c r="E197" s="88" t="s">
        <v>444</v>
      </c>
      <c r="F197" s="88" t="s">
        <v>22</v>
      </c>
      <c r="G197" s="86">
        <v>2009</v>
      </c>
      <c r="H197" s="100">
        <v>-28.119</v>
      </c>
      <c r="I197" s="100">
        <v>-53.433</v>
      </c>
      <c r="J197" s="88" t="s">
        <v>49</v>
      </c>
      <c r="K197" s="69" t="s">
        <v>36</v>
      </c>
      <c r="L197" s="88" t="s">
        <v>999</v>
      </c>
      <c r="M197" s="90"/>
      <c r="N197" s="88" t="s">
        <v>29</v>
      </c>
      <c r="O197" s="69" t="s">
        <v>36</v>
      </c>
      <c r="P197" s="90"/>
      <c r="Q197" s="90"/>
      <c r="R197" s="90"/>
      <c r="S197" s="88" t="s">
        <v>829</v>
      </c>
      <c r="T197" s="90"/>
      <c r="V197" s="72"/>
    </row>
    <row r="198" spans="1:22" ht="15" customHeight="1">
      <c r="A198" s="86">
        <v>21</v>
      </c>
      <c r="B198" s="88" t="s">
        <v>422</v>
      </c>
      <c r="C198" s="88" t="s">
        <v>434</v>
      </c>
      <c r="D198" s="88" t="s">
        <v>827</v>
      </c>
      <c r="E198" s="88" t="s">
        <v>444</v>
      </c>
      <c r="F198" s="88" t="s">
        <v>22</v>
      </c>
      <c r="G198" s="86">
        <v>2009</v>
      </c>
      <c r="H198" s="100">
        <v>-28.027000000000001</v>
      </c>
      <c r="I198" s="100">
        <v>-53.356999999999999</v>
      </c>
      <c r="J198" s="88" t="s">
        <v>49</v>
      </c>
      <c r="K198" s="69" t="s">
        <v>36</v>
      </c>
      <c r="L198" s="88" t="s">
        <v>1000</v>
      </c>
      <c r="M198" s="90"/>
      <c r="N198" s="88" t="s">
        <v>29</v>
      </c>
      <c r="O198" s="69" t="s">
        <v>36</v>
      </c>
      <c r="P198" s="90"/>
      <c r="Q198" s="90"/>
      <c r="R198" s="90"/>
      <c r="S198" s="88" t="s">
        <v>829</v>
      </c>
      <c r="T198" s="90"/>
      <c r="V198" s="72"/>
    </row>
    <row r="199" spans="1:22" ht="15" customHeight="1">
      <c r="A199" s="86">
        <v>22</v>
      </c>
      <c r="B199" s="88" t="s">
        <v>422</v>
      </c>
      <c r="C199" s="88" t="s">
        <v>434</v>
      </c>
      <c r="D199" s="88" t="s">
        <v>827</v>
      </c>
      <c r="E199" s="88" t="s">
        <v>444</v>
      </c>
      <c r="F199" s="88" t="s">
        <v>22</v>
      </c>
      <c r="G199" s="86">
        <v>2009</v>
      </c>
      <c r="H199" s="100">
        <v>-28.027000000000001</v>
      </c>
      <c r="I199" s="100">
        <v>-53.356999999999999</v>
      </c>
      <c r="J199" s="88" t="s">
        <v>49</v>
      </c>
      <c r="K199" s="69" t="s">
        <v>36</v>
      </c>
      <c r="L199" s="88" t="s">
        <v>1001</v>
      </c>
      <c r="M199" s="90"/>
      <c r="N199" s="88" t="s">
        <v>29</v>
      </c>
      <c r="O199" s="69" t="s">
        <v>36</v>
      </c>
      <c r="P199" s="90"/>
      <c r="Q199" s="90"/>
      <c r="R199" s="90"/>
      <c r="S199" s="88" t="s">
        <v>829</v>
      </c>
      <c r="T199" s="90"/>
      <c r="V199" s="72"/>
    </row>
    <row r="200" spans="1:22" ht="15" customHeight="1">
      <c r="A200" s="86">
        <v>23</v>
      </c>
      <c r="B200" s="88" t="s">
        <v>422</v>
      </c>
      <c r="C200" s="88" t="s">
        <v>434</v>
      </c>
      <c r="D200" s="88" t="s">
        <v>827</v>
      </c>
      <c r="E200" s="88" t="s">
        <v>444</v>
      </c>
      <c r="F200" s="88" t="s">
        <v>22</v>
      </c>
      <c r="G200" s="86">
        <v>2009</v>
      </c>
      <c r="H200" s="100">
        <v>-28.027000000000001</v>
      </c>
      <c r="I200" s="100">
        <v>-53.356999999999999</v>
      </c>
      <c r="J200" s="88" t="s">
        <v>49</v>
      </c>
      <c r="K200" s="69" t="s">
        <v>36</v>
      </c>
      <c r="L200" s="88" t="s">
        <v>1002</v>
      </c>
      <c r="M200" s="90"/>
      <c r="N200" s="88" t="s">
        <v>29</v>
      </c>
      <c r="O200" s="69" t="s">
        <v>36</v>
      </c>
      <c r="P200" s="90"/>
      <c r="Q200" s="90"/>
      <c r="R200" s="90"/>
      <c r="S200" s="88" t="s">
        <v>829</v>
      </c>
      <c r="T200" s="90"/>
      <c r="V200" s="72"/>
    </row>
    <row r="201" spans="1:22" ht="15" customHeight="1">
      <c r="A201" s="86">
        <v>128</v>
      </c>
      <c r="B201" s="88" t="s">
        <v>422</v>
      </c>
      <c r="C201" s="88" t="s">
        <v>434</v>
      </c>
      <c r="D201" s="88" t="s">
        <v>827</v>
      </c>
      <c r="E201" s="88" t="s">
        <v>1003</v>
      </c>
      <c r="F201" s="88" t="s">
        <v>22</v>
      </c>
      <c r="G201" s="86">
        <v>2009</v>
      </c>
      <c r="H201" s="100">
        <v>-28.344000000000001</v>
      </c>
      <c r="I201" s="100">
        <v>-51.146999999999998</v>
      </c>
      <c r="J201" s="88" t="s">
        <v>49</v>
      </c>
      <c r="K201" s="69" t="s">
        <v>36</v>
      </c>
      <c r="L201" s="88" t="s">
        <v>1004</v>
      </c>
      <c r="M201" s="90"/>
      <c r="N201" s="88" t="s">
        <v>29</v>
      </c>
      <c r="O201" s="69" t="s">
        <v>36</v>
      </c>
      <c r="P201" s="90"/>
      <c r="Q201" s="90"/>
      <c r="R201" s="90"/>
      <c r="S201" s="88" t="s">
        <v>829</v>
      </c>
      <c r="T201" s="90"/>
      <c r="V201" s="72"/>
    </row>
    <row r="202" spans="1:22" ht="15" customHeight="1">
      <c r="A202" s="86">
        <v>129</v>
      </c>
      <c r="B202" s="88" t="s">
        <v>422</v>
      </c>
      <c r="C202" s="88" t="s">
        <v>434</v>
      </c>
      <c r="D202" s="88" t="s">
        <v>827</v>
      </c>
      <c r="E202" s="88" t="s">
        <v>1003</v>
      </c>
      <c r="F202" s="88" t="s">
        <v>22</v>
      </c>
      <c r="G202" s="86">
        <v>2009</v>
      </c>
      <c r="H202" s="100">
        <v>-28.344000000000001</v>
      </c>
      <c r="I202" s="100">
        <v>-51.146999999999998</v>
      </c>
      <c r="J202" s="88" t="s">
        <v>49</v>
      </c>
      <c r="K202" s="69" t="s">
        <v>36</v>
      </c>
      <c r="L202" s="88" t="s">
        <v>1005</v>
      </c>
      <c r="M202" s="90"/>
      <c r="N202" s="88" t="s">
        <v>29</v>
      </c>
      <c r="O202" s="69" t="s">
        <v>36</v>
      </c>
      <c r="P202" s="90"/>
      <c r="Q202" s="90"/>
      <c r="R202" s="90"/>
      <c r="S202" s="88" t="s">
        <v>829</v>
      </c>
      <c r="T202" s="90"/>
      <c r="V202" s="72"/>
    </row>
    <row r="203" spans="1:22" ht="15" customHeight="1">
      <c r="A203" s="86">
        <v>130</v>
      </c>
      <c r="B203" s="88" t="s">
        <v>422</v>
      </c>
      <c r="C203" s="88" t="s">
        <v>434</v>
      </c>
      <c r="D203" s="88" t="s">
        <v>827</v>
      </c>
      <c r="E203" s="88" t="s">
        <v>1003</v>
      </c>
      <c r="F203" s="88" t="s">
        <v>22</v>
      </c>
      <c r="G203" s="86">
        <v>2009</v>
      </c>
      <c r="H203" s="100">
        <v>-28.344000000000001</v>
      </c>
      <c r="I203" s="100">
        <v>-51.146999999999998</v>
      </c>
      <c r="J203" s="88" t="s">
        <v>49</v>
      </c>
      <c r="K203" s="69" t="s">
        <v>36</v>
      </c>
      <c r="L203" s="88" t="s">
        <v>1006</v>
      </c>
      <c r="M203" s="90"/>
      <c r="N203" s="88" t="s">
        <v>29</v>
      </c>
      <c r="O203" s="69" t="s">
        <v>36</v>
      </c>
      <c r="P203" s="90"/>
      <c r="Q203" s="90"/>
      <c r="R203" s="90"/>
      <c r="S203" s="88" t="s">
        <v>829</v>
      </c>
      <c r="T203" s="90"/>
      <c r="V203" s="72"/>
    </row>
    <row r="204" spans="1:22" ht="15" customHeight="1">
      <c r="A204" s="86">
        <v>131</v>
      </c>
      <c r="B204" s="88" t="s">
        <v>422</v>
      </c>
      <c r="C204" s="88" t="s">
        <v>434</v>
      </c>
      <c r="D204" s="88" t="s">
        <v>827</v>
      </c>
      <c r="E204" s="88" t="s">
        <v>1003</v>
      </c>
      <c r="F204" s="88" t="s">
        <v>22</v>
      </c>
      <c r="G204" s="86">
        <v>2009</v>
      </c>
      <c r="H204" s="100">
        <v>-28.344000000000001</v>
      </c>
      <c r="I204" s="100">
        <v>-51.146999999999998</v>
      </c>
      <c r="J204" s="88" t="s">
        <v>49</v>
      </c>
      <c r="K204" s="69" t="s">
        <v>36</v>
      </c>
      <c r="L204" s="88" t="s">
        <v>1007</v>
      </c>
      <c r="M204" s="90"/>
      <c r="N204" s="88" t="s">
        <v>29</v>
      </c>
      <c r="O204" s="69" t="s">
        <v>36</v>
      </c>
      <c r="P204" s="90"/>
      <c r="Q204" s="90"/>
      <c r="R204" s="90"/>
      <c r="S204" s="88" t="s">
        <v>829</v>
      </c>
      <c r="T204" s="90"/>
      <c r="V204" s="72"/>
    </row>
    <row r="205" spans="1:22" ht="15" customHeight="1">
      <c r="A205" s="86">
        <v>223</v>
      </c>
      <c r="B205" s="88" t="s">
        <v>422</v>
      </c>
      <c r="C205" s="88" t="s">
        <v>434</v>
      </c>
      <c r="D205" s="88" t="s">
        <v>827</v>
      </c>
      <c r="E205" s="88" t="s">
        <v>21</v>
      </c>
      <c r="F205" s="88" t="s">
        <v>22</v>
      </c>
      <c r="G205" s="86">
        <v>2010</v>
      </c>
      <c r="H205" s="100">
        <v>-27.70072</v>
      </c>
      <c r="I205" s="100">
        <v>-52.285359999999997</v>
      </c>
      <c r="J205" s="88" t="s">
        <v>35</v>
      </c>
      <c r="K205" s="69" t="s">
        <v>36</v>
      </c>
      <c r="L205" s="88" t="s">
        <v>1008</v>
      </c>
      <c r="M205" s="90"/>
      <c r="N205" s="88" t="s">
        <v>25</v>
      </c>
      <c r="O205" s="69" t="s">
        <v>36</v>
      </c>
      <c r="P205" s="90"/>
      <c r="Q205" s="90"/>
      <c r="R205" s="90"/>
      <c r="S205" s="88" t="s">
        <v>829</v>
      </c>
      <c r="T205" s="90"/>
      <c r="V205" s="72"/>
    </row>
    <row r="206" spans="1:22" ht="15" customHeight="1">
      <c r="A206" s="86">
        <v>216</v>
      </c>
      <c r="B206" s="88" t="s">
        <v>422</v>
      </c>
      <c r="C206" s="88" t="s">
        <v>434</v>
      </c>
      <c r="D206" s="88" t="s">
        <v>827</v>
      </c>
      <c r="E206" s="88" t="s">
        <v>21</v>
      </c>
      <c r="F206" s="88" t="s">
        <v>22</v>
      </c>
      <c r="G206" s="86">
        <v>2010</v>
      </c>
      <c r="H206" s="86">
        <v>-27.783439999999999</v>
      </c>
      <c r="I206" s="86">
        <v>-52.265439999999998</v>
      </c>
      <c r="J206" s="88" t="s">
        <v>49</v>
      </c>
      <c r="K206" s="69" t="s">
        <v>36</v>
      </c>
      <c r="L206" s="88" t="s">
        <v>1009</v>
      </c>
      <c r="M206" s="90"/>
      <c r="N206" s="88" t="s">
        <v>29</v>
      </c>
      <c r="O206" s="69" t="s">
        <v>36</v>
      </c>
      <c r="P206" s="90"/>
      <c r="Q206" s="90"/>
      <c r="R206" s="90"/>
      <c r="S206" s="88" t="s">
        <v>829</v>
      </c>
      <c r="T206" s="90"/>
      <c r="V206" s="72"/>
    </row>
    <row r="207" spans="1:22" ht="15" customHeight="1">
      <c r="A207" s="86">
        <v>217</v>
      </c>
      <c r="B207" s="88" t="s">
        <v>422</v>
      </c>
      <c r="C207" s="88" t="s">
        <v>434</v>
      </c>
      <c r="D207" s="88" t="s">
        <v>827</v>
      </c>
      <c r="E207" s="88" t="s">
        <v>21</v>
      </c>
      <c r="F207" s="88" t="s">
        <v>22</v>
      </c>
      <c r="G207" s="86">
        <v>2010</v>
      </c>
      <c r="H207" s="86">
        <v>-27.783439999999999</v>
      </c>
      <c r="I207" s="86">
        <v>-52.265439999999998</v>
      </c>
      <c r="J207" s="88" t="s">
        <v>49</v>
      </c>
      <c r="K207" s="69" t="s">
        <v>36</v>
      </c>
      <c r="L207" s="88" t="s">
        <v>1010</v>
      </c>
      <c r="M207" s="90"/>
      <c r="N207" s="88" t="s">
        <v>29</v>
      </c>
      <c r="O207" s="69" t="s">
        <v>36</v>
      </c>
      <c r="P207" s="90"/>
      <c r="Q207" s="90"/>
      <c r="R207" s="90"/>
      <c r="S207" s="88" t="s">
        <v>829</v>
      </c>
      <c r="T207" s="90"/>
      <c r="V207" s="72"/>
    </row>
    <row r="208" spans="1:22" ht="15" customHeight="1">
      <c r="A208" s="86">
        <v>218</v>
      </c>
      <c r="B208" s="88" t="s">
        <v>422</v>
      </c>
      <c r="C208" s="88" t="s">
        <v>434</v>
      </c>
      <c r="D208" s="88" t="s">
        <v>827</v>
      </c>
      <c r="E208" s="88" t="s">
        <v>21</v>
      </c>
      <c r="F208" s="88" t="s">
        <v>22</v>
      </c>
      <c r="G208" s="86">
        <v>2010</v>
      </c>
      <c r="H208" s="86">
        <v>-27.783439999999999</v>
      </c>
      <c r="I208" s="86">
        <v>-52.265439999999998</v>
      </c>
      <c r="J208" s="88" t="s">
        <v>49</v>
      </c>
      <c r="K208" s="69" t="s">
        <v>36</v>
      </c>
      <c r="L208" s="88" t="s">
        <v>1011</v>
      </c>
      <c r="M208" s="90"/>
      <c r="N208" s="88" t="s">
        <v>29</v>
      </c>
      <c r="O208" s="69" t="s">
        <v>36</v>
      </c>
      <c r="P208" s="90"/>
      <c r="Q208" s="90"/>
      <c r="R208" s="90"/>
      <c r="S208" s="88" t="s">
        <v>829</v>
      </c>
      <c r="T208" s="90"/>
      <c r="V208" s="72"/>
    </row>
    <row r="209" spans="1:22" ht="15" customHeight="1">
      <c r="A209" s="86">
        <v>219</v>
      </c>
      <c r="B209" s="88" t="s">
        <v>422</v>
      </c>
      <c r="C209" s="88" t="s">
        <v>434</v>
      </c>
      <c r="D209" s="88" t="s">
        <v>827</v>
      </c>
      <c r="E209" s="88" t="s">
        <v>21</v>
      </c>
      <c r="F209" s="88" t="s">
        <v>22</v>
      </c>
      <c r="G209" s="86">
        <v>2010</v>
      </c>
      <c r="H209" s="86">
        <v>-27.783439999999999</v>
      </c>
      <c r="I209" s="86">
        <v>-52.265439999999998</v>
      </c>
      <c r="J209" s="88" t="s">
        <v>49</v>
      </c>
      <c r="K209" s="69" t="s">
        <v>36</v>
      </c>
      <c r="L209" s="88" t="s">
        <v>1012</v>
      </c>
      <c r="M209" s="90"/>
      <c r="N209" s="88" t="s">
        <v>29</v>
      </c>
      <c r="O209" s="69" t="s">
        <v>36</v>
      </c>
      <c r="P209" s="90"/>
      <c r="Q209" s="90"/>
      <c r="R209" s="90"/>
      <c r="S209" s="88" t="s">
        <v>829</v>
      </c>
      <c r="T209" s="90"/>
      <c r="V209" s="72"/>
    </row>
    <row r="210" spans="1:22" ht="15" customHeight="1">
      <c r="A210" s="86">
        <v>220</v>
      </c>
      <c r="B210" s="88" t="s">
        <v>422</v>
      </c>
      <c r="C210" s="88" t="s">
        <v>434</v>
      </c>
      <c r="D210" s="88" t="s">
        <v>827</v>
      </c>
      <c r="E210" s="88" t="s">
        <v>21</v>
      </c>
      <c r="F210" s="88" t="s">
        <v>22</v>
      </c>
      <c r="G210" s="86">
        <v>2010</v>
      </c>
      <c r="H210" s="86">
        <v>-27.70072</v>
      </c>
      <c r="I210" s="86">
        <v>-52.285359999999997</v>
      </c>
      <c r="J210" s="88" t="s">
        <v>49</v>
      </c>
      <c r="K210" s="69" t="s">
        <v>36</v>
      </c>
      <c r="L210" s="88" t="s">
        <v>1013</v>
      </c>
      <c r="M210" s="90"/>
      <c r="N210" s="88" t="s">
        <v>29</v>
      </c>
      <c r="O210" s="69" t="s">
        <v>36</v>
      </c>
      <c r="P210" s="90"/>
      <c r="Q210" s="90"/>
      <c r="R210" s="90"/>
      <c r="S210" s="88" t="s">
        <v>829</v>
      </c>
      <c r="T210" s="90"/>
      <c r="V210" s="72"/>
    </row>
    <row r="211" spans="1:22" ht="15" customHeight="1">
      <c r="A211" s="86">
        <v>221</v>
      </c>
      <c r="B211" s="88" t="s">
        <v>422</v>
      </c>
      <c r="C211" s="88" t="s">
        <v>434</v>
      </c>
      <c r="D211" s="88" t="s">
        <v>827</v>
      </c>
      <c r="E211" s="88" t="s">
        <v>21</v>
      </c>
      <c r="F211" s="88" t="s">
        <v>22</v>
      </c>
      <c r="G211" s="86">
        <v>2010</v>
      </c>
      <c r="H211" s="86">
        <v>-27.70072</v>
      </c>
      <c r="I211" s="86">
        <v>-52.285359999999997</v>
      </c>
      <c r="J211" s="88" t="s">
        <v>49</v>
      </c>
      <c r="K211" s="69" t="s">
        <v>36</v>
      </c>
      <c r="L211" s="88" t="s">
        <v>1014</v>
      </c>
      <c r="M211" s="90"/>
      <c r="N211" s="88" t="s">
        <v>29</v>
      </c>
      <c r="O211" s="69" t="s">
        <v>36</v>
      </c>
      <c r="P211" s="90"/>
      <c r="Q211" s="90"/>
      <c r="R211" s="90"/>
      <c r="S211" s="88" t="s">
        <v>829</v>
      </c>
      <c r="T211" s="90"/>
      <c r="V211" s="72"/>
    </row>
    <row r="212" spans="1:22" ht="15" customHeight="1">
      <c r="A212" s="86">
        <v>222</v>
      </c>
      <c r="B212" s="88" t="s">
        <v>422</v>
      </c>
      <c r="C212" s="88" t="s">
        <v>434</v>
      </c>
      <c r="D212" s="88" t="s">
        <v>827</v>
      </c>
      <c r="E212" s="88" t="s">
        <v>21</v>
      </c>
      <c r="F212" s="88" t="s">
        <v>22</v>
      </c>
      <c r="G212" s="86">
        <v>2010</v>
      </c>
      <c r="H212" s="86">
        <v>-27.70072</v>
      </c>
      <c r="I212" s="86">
        <v>-52.285359999999997</v>
      </c>
      <c r="J212" s="88" t="s">
        <v>49</v>
      </c>
      <c r="K212" s="69" t="s">
        <v>36</v>
      </c>
      <c r="L212" s="88" t="s">
        <v>1015</v>
      </c>
      <c r="M212" s="90"/>
      <c r="N212" s="88" t="s">
        <v>29</v>
      </c>
      <c r="O212" s="69" t="s">
        <v>36</v>
      </c>
      <c r="P212" s="90"/>
      <c r="Q212" s="90"/>
      <c r="R212" s="90"/>
      <c r="S212" s="88" t="s">
        <v>829</v>
      </c>
      <c r="T212" s="90"/>
      <c r="V212" s="72"/>
    </row>
    <row r="213" spans="1:22" ht="15" customHeight="1">
      <c r="A213" s="86">
        <v>224</v>
      </c>
      <c r="B213" s="88" t="s">
        <v>422</v>
      </c>
      <c r="C213" s="88" t="s">
        <v>434</v>
      </c>
      <c r="D213" s="88" t="s">
        <v>827</v>
      </c>
      <c r="E213" s="88" t="s">
        <v>21</v>
      </c>
      <c r="F213" s="88" t="s">
        <v>22</v>
      </c>
      <c r="G213" s="86">
        <v>2010</v>
      </c>
      <c r="H213" s="86">
        <v>-27.70072</v>
      </c>
      <c r="I213" s="86">
        <v>-52.285359999999997</v>
      </c>
      <c r="J213" s="88" t="s">
        <v>49</v>
      </c>
      <c r="K213" s="69" t="s">
        <v>36</v>
      </c>
      <c r="L213" s="88" t="s">
        <v>1016</v>
      </c>
      <c r="M213" s="90"/>
      <c r="N213" s="88" t="s">
        <v>29</v>
      </c>
      <c r="O213" s="69" t="s">
        <v>36</v>
      </c>
      <c r="P213" s="90"/>
      <c r="Q213" s="90"/>
      <c r="R213" s="90"/>
      <c r="S213" s="88" t="s">
        <v>829</v>
      </c>
      <c r="T213" s="90"/>
      <c r="V213" s="72"/>
    </row>
    <row r="214" spans="1:22" ht="15" customHeight="1">
      <c r="A214" s="86">
        <v>90</v>
      </c>
      <c r="B214" s="88" t="s">
        <v>422</v>
      </c>
      <c r="C214" s="88" t="s">
        <v>434</v>
      </c>
      <c r="D214" s="88" t="s">
        <v>827</v>
      </c>
      <c r="E214" s="88" t="s">
        <v>1017</v>
      </c>
      <c r="F214" s="88" t="s">
        <v>22</v>
      </c>
      <c r="G214" s="86">
        <v>2009</v>
      </c>
      <c r="H214" s="99">
        <v>-28.358000000000001</v>
      </c>
      <c r="I214" s="99">
        <v>-54.21</v>
      </c>
      <c r="J214" s="88" t="s">
        <v>49</v>
      </c>
      <c r="K214" s="69" t="s">
        <v>36</v>
      </c>
      <c r="L214" s="88" t="s">
        <v>1018</v>
      </c>
      <c r="M214" s="90"/>
      <c r="N214" s="88" t="s">
        <v>29</v>
      </c>
      <c r="O214" s="69" t="s">
        <v>36</v>
      </c>
      <c r="P214" s="90"/>
      <c r="Q214" s="90"/>
      <c r="R214" s="90"/>
      <c r="S214" s="88" t="s">
        <v>829</v>
      </c>
      <c r="T214" s="90"/>
      <c r="V214" s="72"/>
    </row>
    <row r="215" spans="1:22" ht="15" customHeight="1">
      <c r="A215" s="86">
        <v>91</v>
      </c>
      <c r="B215" s="88" t="s">
        <v>422</v>
      </c>
      <c r="C215" s="88" t="s">
        <v>434</v>
      </c>
      <c r="D215" s="88" t="s">
        <v>827</v>
      </c>
      <c r="E215" s="88" t="s">
        <v>1017</v>
      </c>
      <c r="F215" s="88" t="s">
        <v>22</v>
      </c>
      <c r="G215" s="86">
        <v>2009</v>
      </c>
      <c r="H215" s="99">
        <v>-28.358000000000001</v>
      </c>
      <c r="I215" s="99">
        <v>-54.21</v>
      </c>
      <c r="J215" s="88" t="s">
        <v>49</v>
      </c>
      <c r="K215" s="69" t="s">
        <v>36</v>
      </c>
      <c r="L215" s="88" t="s">
        <v>1019</v>
      </c>
      <c r="M215" s="90"/>
      <c r="N215" s="88" t="s">
        <v>29</v>
      </c>
      <c r="O215" s="69" t="s">
        <v>36</v>
      </c>
      <c r="P215" s="90"/>
      <c r="Q215" s="90"/>
      <c r="R215" s="90"/>
      <c r="S215" s="88" t="s">
        <v>829</v>
      </c>
      <c r="T215" s="90"/>
      <c r="V215" s="72"/>
    </row>
    <row r="216" spans="1:22" ht="15" customHeight="1">
      <c r="A216" s="86">
        <v>92</v>
      </c>
      <c r="B216" s="88" t="s">
        <v>422</v>
      </c>
      <c r="C216" s="88" t="s">
        <v>434</v>
      </c>
      <c r="D216" s="88" t="s">
        <v>827</v>
      </c>
      <c r="E216" s="88" t="s">
        <v>1017</v>
      </c>
      <c r="F216" s="88" t="s">
        <v>22</v>
      </c>
      <c r="G216" s="86">
        <v>2009</v>
      </c>
      <c r="H216" s="99">
        <v>-28.39</v>
      </c>
      <c r="I216" s="99">
        <v>-53.981999999999999</v>
      </c>
      <c r="J216" s="88" t="s">
        <v>49</v>
      </c>
      <c r="K216" s="69" t="s">
        <v>36</v>
      </c>
      <c r="L216" s="88" t="s">
        <v>1020</v>
      </c>
      <c r="M216" s="90"/>
      <c r="N216" s="88" t="s">
        <v>29</v>
      </c>
      <c r="O216" s="69" t="s">
        <v>36</v>
      </c>
      <c r="P216" s="90"/>
      <c r="Q216" s="90"/>
      <c r="R216" s="90"/>
      <c r="S216" s="88" t="s">
        <v>829</v>
      </c>
      <c r="T216" s="90"/>
      <c r="V216" s="72"/>
    </row>
    <row r="217" spans="1:22" ht="15" customHeight="1">
      <c r="A217" s="86">
        <v>93</v>
      </c>
      <c r="B217" s="88" t="s">
        <v>422</v>
      </c>
      <c r="C217" s="88" t="s">
        <v>434</v>
      </c>
      <c r="D217" s="88" t="s">
        <v>827</v>
      </c>
      <c r="E217" s="88" t="s">
        <v>1017</v>
      </c>
      <c r="F217" s="88" t="s">
        <v>22</v>
      </c>
      <c r="G217" s="86">
        <v>2009</v>
      </c>
      <c r="H217" s="99">
        <v>-28.39</v>
      </c>
      <c r="I217" s="99">
        <v>-53.981999999999999</v>
      </c>
      <c r="J217" s="88" t="s">
        <v>49</v>
      </c>
      <c r="K217" s="69" t="s">
        <v>36</v>
      </c>
      <c r="L217" s="88" t="s">
        <v>1021</v>
      </c>
      <c r="M217" s="90"/>
      <c r="N217" s="88" t="s">
        <v>29</v>
      </c>
      <c r="O217" s="69" t="s">
        <v>36</v>
      </c>
      <c r="P217" s="90"/>
      <c r="Q217" s="90"/>
      <c r="R217" s="90"/>
      <c r="S217" s="88" t="s">
        <v>829</v>
      </c>
      <c r="T217" s="90"/>
      <c r="V217" s="72"/>
    </row>
    <row r="218" spans="1:22" ht="15" customHeight="1">
      <c r="A218" s="86">
        <v>94</v>
      </c>
      <c r="B218" s="88" t="s">
        <v>422</v>
      </c>
      <c r="C218" s="88" t="s">
        <v>434</v>
      </c>
      <c r="D218" s="88" t="s">
        <v>827</v>
      </c>
      <c r="E218" s="88" t="s">
        <v>1017</v>
      </c>
      <c r="F218" s="88" t="s">
        <v>22</v>
      </c>
      <c r="G218" s="86">
        <v>2009</v>
      </c>
      <c r="H218" s="99">
        <v>-28.39</v>
      </c>
      <c r="I218" s="99">
        <v>-53.981999999999999</v>
      </c>
      <c r="J218" s="88" t="s">
        <v>49</v>
      </c>
      <c r="K218" s="69" t="s">
        <v>36</v>
      </c>
      <c r="L218" s="88" t="s">
        <v>1022</v>
      </c>
      <c r="M218" s="90"/>
      <c r="N218" s="88" t="s">
        <v>29</v>
      </c>
      <c r="O218" s="69" t="s">
        <v>36</v>
      </c>
      <c r="P218" s="90"/>
      <c r="Q218" s="90"/>
      <c r="R218" s="90"/>
      <c r="S218" s="88" t="s">
        <v>829</v>
      </c>
      <c r="T218" s="90"/>
      <c r="V218" s="72"/>
    </row>
    <row r="219" spans="1:22" ht="15" customHeight="1">
      <c r="A219" s="86">
        <v>95</v>
      </c>
      <c r="B219" s="88" t="s">
        <v>422</v>
      </c>
      <c r="C219" s="88" t="s">
        <v>434</v>
      </c>
      <c r="D219" s="88" t="s">
        <v>827</v>
      </c>
      <c r="E219" s="88" t="s">
        <v>1017</v>
      </c>
      <c r="F219" s="88" t="s">
        <v>22</v>
      </c>
      <c r="G219" s="86">
        <v>2009</v>
      </c>
      <c r="H219" s="99">
        <v>-28.39</v>
      </c>
      <c r="I219" s="99">
        <v>-53.981999999999999</v>
      </c>
      <c r="J219" s="88" t="s">
        <v>49</v>
      </c>
      <c r="K219" s="69" t="s">
        <v>36</v>
      </c>
      <c r="L219" s="88" t="s">
        <v>1023</v>
      </c>
      <c r="M219" s="90"/>
      <c r="N219" s="88" t="s">
        <v>29</v>
      </c>
      <c r="O219" s="69" t="s">
        <v>36</v>
      </c>
      <c r="P219" s="90"/>
      <c r="Q219" s="90"/>
      <c r="R219" s="90"/>
      <c r="S219" s="88" t="s">
        <v>829</v>
      </c>
      <c r="T219" s="90"/>
      <c r="V219" s="72"/>
    </row>
    <row r="220" spans="1:22" ht="15" customHeight="1">
      <c r="A220" s="86">
        <v>89</v>
      </c>
      <c r="B220" s="88" t="s">
        <v>422</v>
      </c>
      <c r="C220" s="88" t="s">
        <v>434</v>
      </c>
      <c r="D220" s="88" t="s">
        <v>827</v>
      </c>
      <c r="E220" s="88" t="s">
        <v>1017</v>
      </c>
      <c r="F220" s="88" t="s">
        <v>22</v>
      </c>
      <c r="G220" s="86">
        <v>2009</v>
      </c>
      <c r="H220" s="99">
        <v>-28.373999999999999</v>
      </c>
      <c r="I220" s="99">
        <v>-54.212000000000003</v>
      </c>
      <c r="J220" s="88" t="s">
        <v>136</v>
      </c>
      <c r="K220" s="69" t="s">
        <v>36</v>
      </c>
      <c r="L220" s="88" t="s">
        <v>1024</v>
      </c>
      <c r="M220" s="90"/>
      <c r="N220" s="88" t="s">
        <v>25</v>
      </c>
      <c r="O220" s="69" t="s">
        <v>36</v>
      </c>
      <c r="P220" s="90"/>
      <c r="Q220" s="90"/>
      <c r="R220" s="90"/>
      <c r="S220" s="88" t="s">
        <v>829</v>
      </c>
      <c r="T220" s="90"/>
      <c r="V220" s="72"/>
    </row>
    <row r="221" spans="1:22" ht="15" customHeight="1">
      <c r="A221" s="86">
        <v>211</v>
      </c>
      <c r="B221" s="88" t="s">
        <v>422</v>
      </c>
      <c r="C221" s="88" t="s">
        <v>434</v>
      </c>
      <c r="D221" s="88" t="s">
        <v>827</v>
      </c>
      <c r="E221" s="88" t="s">
        <v>1025</v>
      </c>
      <c r="F221" s="88" t="s">
        <v>22</v>
      </c>
      <c r="G221" s="86">
        <v>2010</v>
      </c>
      <c r="H221" s="86">
        <v>-27.916170000000001</v>
      </c>
      <c r="I221" s="86">
        <v>-52.232059999999997</v>
      </c>
      <c r="J221" s="88" t="s">
        <v>49</v>
      </c>
      <c r="K221" s="69" t="s">
        <v>36</v>
      </c>
      <c r="L221" s="88" t="s">
        <v>1026</v>
      </c>
      <c r="M221" s="90"/>
      <c r="N221" s="88" t="s">
        <v>29</v>
      </c>
      <c r="O221" s="69" t="s">
        <v>36</v>
      </c>
      <c r="P221" s="90"/>
      <c r="Q221" s="90"/>
      <c r="R221" s="90"/>
      <c r="S221" s="88" t="s">
        <v>829</v>
      </c>
      <c r="T221" s="90"/>
      <c r="V221" s="72"/>
    </row>
    <row r="222" spans="1:22" ht="15" customHeight="1">
      <c r="A222" s="86">
        <v>212</v>
      </c>
      <c r="B222" s="88" t="s">
        <v>422</v>
      </c>
      <c r="C222" s="88" t="s">
        <v>434</v>
      </c>
      <c r="D222" s="88" t="s">
        <v>827</v>
      </c>
      <c r="E222" s="88" t="s">
        <v>1025</v>
      </c>
      <c r="F222" s="88" t="s">
        <v>22</v>
      </c>
      <c r="G222" s="86">
        <v>2010</v>
      </c>
      <c r="H222" s="86">
        <v>-27.916170000000001</v>
      </c>
      <c r="I222" s="86">
        <v>-52.232059999999997</v>
      </c>
      <c r="J222" s="88" t="s">
        <v>49</v>
      </c>
      <c r="K222" s="69" t="s">
        <v>36</v>
      </c>
      <c r="L222" s="88" t="s">
        <v>1027</v>
      </c>
      <c r="M222" s="90"/>
      <c r="N222" s="88" t="s">
        <v>29</v>
      </c>
      <c r="O222" s="69" t="s">
        <v>36</v>
      </c>
      <c r="P222" s="90"/>
      <c r="Q222" s="90"/>
      <c r="R222" s="90"/>
      <c r="S222" s="88" t="s">
        <v>829</v>
      </c>
      <c r="T222" s="90"/>
      <c r="V222" s="72"/>
    </row>
    <row r="223" spans="1:22" ht="15" customHeight="1">
      <c r="A223" s="86">
        <v>214</v>
      </c>
      <c r="B223" s="88" t="s">
        <v>422</v>
      </c>
      <c r="C223" s="88" t="s">
        <v>434</v>
      </c>
      <c r="D223" s="88" t="s">
        <v>827</v>
      </c>
      <c r="E223" s="88" t="s">
        <v>1025</v>
      </c>
      <c r="F223" s="88" t="s">
        <v>22</v>
      </c>
      <c r="G223" s="86">
        <v>2010</v>
      </c>
      <c r="H223" s="86">
        <v>-27.916170000000001</v>
      </c>
      <c r="I223" s="86">
        <v>-52.232059999999997</v>
      </c>
      <c r="J223" s="88" t="s">
        <v>49</v>
      </c>
      <c r="K223" s="69" t="s">
        <v>36</v>
      </c>
      <c r="L223" s="88" t="s">
        <v>1028</v>
      </c>
      <c r="M223" s="90"/>
      <c r="N223" s="88" t="s">
        <v>29</v>
      </c>
      <c r="O223" s="69" t="s">
        <v>36</v>
      </c>
      <c r="P223" s="90"/>
      <c r="Q223" s="90"/>
      <c r="R223" s="90"/>
      <c r="S223" s="88" t="s">
        <v>829</v>
      </c>
      <c r="T223" s="90"/>
      <c r="V223" s="72"/>
    </row>
    <row r="224" spans="1:22" ht="15" customHeight="1">
      <c r="A224" s="86">
        <v>215</v>
      </c>
      <c r="B224" s="88" t="s">
        <v>422</v>
      </c>
      <c r="C224" s="88" t="s">
        <v>434</v>
      </c>
      <c r="D224" s="88" t="s">
        <v>827</v>
      </c>
      <c r="E224" s="88" t="s">
        <v>1025</v>
      </c>
      <c r="F224" s="88" t="s">
        <v>22</v>
      </c>
      <c r="G224" s="86">
        <v>2010</v>
      </c>
      <c r="H224" s="86">
        <v>-27.916170000000001</v>
      </c>
      <c r="I224" s="86">
        <v>-52.232059999999997</v>
      </c>
      <c r="J224" s="88" t="s">
        <v>49</v>
      </c>
      <c r="K224" s="69" t="s">
        <v>36</v>
      </c>
      <c r="L224" s="88" t="s">
        <v>1029</v>
      </c>
      <c r="M224" s="90"/>
      <c r="N224" s="88" t="s">
        <v>29</v>
      </c>
      <c r="O224" s="69" t="s">
        <v>36</v>
      </c>
      <c r="P224" s="90"/>
      <c r="Q224" s="90"/>
      <c r="R224" s="90"/>
      <c r="S224" s="88" t="s">
        <v>829</v>
      </c>
      <c r="T224" s="90"/>
      <c r="V224" s="72"/>
    </row>
    <row r="225" spans="1:22" ht="15" customHeight="1">
      <c r="A225" s="86">
        <v>213</v>
      </c>
      <c r="B225" s="88" t="s">
        <v>422</v>
      </c>
      <c r="C225" s="88" t="s">
        <v>434</v>
      </c>
      <c r="D225" s="88" t="s">
        <v>827</v>
      </c>
      <c r="E225" s="88" t="s">
        <v>1025</v>
      </c>
      <c r="F225" s="88" t="s">
        <v>22</v>
      </c>
      <c r="G225" s="86">
        <v>2010</v>
      </c>
      <c r="H225" s="86">
        <v>-27.916170000000001</v>
      </c>
      <c r="I225" s="86">
        <v>-52.232059999999997</v>
      </c>
      <c r="J225" s="88" t="s">
        <v>136</v>
      </c>
      <c r="K225" s="69" t="s">
        <v>36</v>
      </c>
      <c r="L225" s="88" t="s">
        <v>1030</v>
      </c>
      <c r="M225" s="90"/>
      <c r="N225" s="88" t="s">
        <v>29</v>
      </c>
      <c r="O225" s="69" t="s">
        <v>36</v>
      </c>
      <c r="P225" s="90"/>
      <c r="Q225" s="90"/>
      <c r="R225" s="90"/>
      <c r="S225" s="88" t="s">
        <v>829</v>
      </c>
      <c r="T225" s="90"/>
      <c r="V225" s="72"/>
    </row>
    <row r="226" spans="1:22" ht="15" customHeight="1">
      <c r="A226" s="86">
        <v>505</v>
      </c>
      <c r="B226" s="88" t="s">
        <v>422</v>
      </c>
      <c r="C226" s="88" t="s">
        <v>434</v>
      </c>
      <c r="D226" s="88" t="s">
        <v>827</v>
      </c>
      <c r="E226" s="88" t="s">
        <v>1031</v>
      </c>
      <c r="F226" s="88" t="s">
        <v>22</v>
      </c>
      <c r="G226" s="86">
        <v>2009</v>
      </c>
      <c r="H226" s="86">
        <f t="shared" ref="H226:H227" si="18">-(24+(5/60)+(59/3600))</f>
        <v>-24.099722222222223</v>
      </c>
      <c r="I226" s="86">
        <f t="shared" ref="I226:I227" si="19">-(52+(37/60)+(24/3600))</f>
        <v>-52.623333333333335</v>
      </c>
      <c r="J226" s="88" t="s">
        <v>49</v>
      </c>
      <c r="K226" s="69" t="s">
        <v>36</v>
      </c>
      <c r="L226" s="86">
        <v>83</v>
      </c>
      <c r="M226" s="90"/>
      <c r="N226" s="88" t="s">
        <v>29</v>
      </c>
      <c r="O226" s="69" t="s">
        <v>36</v>
      </c>
      <c r="P226" s="90"/>
      <c r="Q226" s="90"/>
      <c r="R226" s="90"/>
      <c r="S226" s="88" t="s">
        <v>829</v>
      </c>
      <c r="T226" s="90"/>
      <c r="V226" s="72"/>
    </row>
    <row r="227" spans="1:22" ht="15" customHeight="1">
      <c r="A227" s="86">
        <v>506</v>
      </c>
      <c r="B227" s="88" t="s">
        <v>422</v>
      </c>
      <c r="C227" s="88" t="s">
        <v>434</v>
      </c>
      <c r="D227" s="88" t="s">
        <v>827</v>
      </c>
      <c r="E227" s="88" t="s">
        <v>1031</v>
      </c>
      <c r="F227" s="88" t="s">
        <v>22</v>
      </c>
      <c r="G227" s="86">
        <v>2009</v>
      </c>
      <c r="H227" s="86">
        <f t="shared" si="18"/>
        <v>-24.099722222222223</v>
      </c>
      <c r="I227" s="86">
        <f t="shared" si="19"/>
        <v>-52.623333333333335</v>
      </c>
      <c r="J227" s="88" t="s">
        <v>136</v>
      </c>
      <c r="K227" s="69" t="s">
        <v>36</v>
      </c>
      <c r="L227" s="86">
        <v>85</v>
      </c>
      <c r="M227" s="90"/>
      <c r="N227" s="88" t="s">
        <v>25</v>
      </c>
      <c r="O227" s="69" t="s">
        <v>36</v>
      </c>
      <c r="P227" s="90"/>
      <c r="Q227" s="90"/>
      <c r="R227" s="90"/>
      <c r="S227" s="88" t="s">
        <v>829</v>
      </c>
      <c r="T227" s="90"/>
      <c r="V227" s="72"/>
    </row>
    <row r="228" spans="1:22" ht="15" customHeight="1">
      <c r="A228" s="86">
        <v>507</v>
      </c>
      <c r="B228" s="88" t="s">
        <v>422</v>
      </c>
      <c r="C228" s="88" t="s">
        <v>434</v>
      </c>
      <c r="D228" s="88" t="s">
        <v>827</v>
      </c>
      <c r="E228" s="88" t="s">
        <v>1032</v>
      </c>
      <c r="F228" s="88" t="s">
        <v>22</v>
      </c>
      <c r="G228" s="86">
        <v>2009</v>
      </c>
      <c r="H228" s="86">
        <f t="shared" ref="H228:H231" si="20">-(24+(17/60)+(34/3600))</f>
        <v>-24.292777777777779</v>
      </c>
      <c r="I228" s="86">
        <f t="shared" ref="I228:I231" si="21">-(53+(18/60)+(45/3600))</f>
        <v>-53.3125</v>
      </c>
      <c r="J228" s="88" t="s">
        <v>49</v>
      </c>
      <c r="K228" s="69" t="s">
        <v>36</v>
      </c>
      <c r="L228" s="86">
        <v>43</v>
      </c>
      <c r="M228" s="90"/>
      <c r="N228" s="88" t="s">
        <v>29</v>
      </c>
      <c r="O228" s="69" t="s">
        <v>36</v>
      </c>
      <c r="P228" s="90"/>
      <c r="Q228" s="90"/>
      <c r="R228" s="90"/>
      <c r="S228" s="88" t="s">
        <v>829</v>
      </c>
      <c r="T228" s="90"/>
      <c r="V228" s="72"/>
    </row>
    <row r="229" spans="1:22" ht="15" customHeight="1">
      <c r="A229" s="86">
        <v>508</v>
      </c>
      <c r="B229" s="88" t="s">
        <v>422</v>
      </c>
      <c r="C229" s="88" t="s">
        <v>434</v>
      </c>
      <c r="D229" s="88" t="s">
        <v>827</v>
      </c>
      <c r="E229" s="88" t="s">
        <v>1032</v>
      </c>
      <c r="F229" s="88" t="s">
        <v>22</v>
      </c>
      <c r="G229" s="86">
        <v>2009</v>
      </c>
      <c r="H229" s="86">
        <f t="shared" si="20"/>
        <v>-24.292777777777779</v>
      </c>
      <c r="I229" s="86">
        <f t="shared" si="21"/>
        <v>-53.3125</v>
      </c>
      <c r="J229" s="88" t="s">
        <v>49</v>
      </c>
      <c r="K229" s="69" t="s">
        <v>36</v>
      </c>
      <c r="L229" s="86">
        <v>44</v>
      </c>
      <c r="M229" s="90"/>
      <c r="N229" s="88" t="s">
        <v>29</v>
      </c>
      <c r="O229" s="69" t="s">
        <v>36</v>
      </c>
      <c r="P229" s="90"/>
      <c r="Q229" s="90"/>
      <c r="R229" s="90"/>
      <c r="S229" s="88" t="s">
        <v>829</v>
      </c>
      <c r="T229" s="90"/>
      <c r="V229" s="72"/>
    </row>
    <row r="230" spans="1:22" ht="15" customHeight="1">
      <c r="A230" s="86">
        <v>509</v>
      </c>
      <c r="B230" s="88" t="s">
        <v>422</v>
      </c>
      <c r="C230" s="88" t="s">
        <v>434</v>
      </c>
      <c r="D230" s="88" t="s">
        <v>827</v>
      </c>
      <c r="E230" s="88" t="s">
        <v>1032</v>
      </c>
      <c r="F230" s="88" t="s">
        <v>22</v>
      </c>
      <c r="G230" s="86">
        <v>2009</v>
      </c>
      <c r="H230" s="86">
        <f t="shared" si="20"/>
        <v>-24.292777777777779</v>
      </c>
      <c r="I230" s="86">
        <f t="shared" si="21"/>
        <v>-53.3125</v>
      </c>
      <c r="J230" s="88" t="s">
        <v>49</v>
      </c>
      <c r="K230" s="69" t="s">
        <v>36</v>
      </c>
      <c r="L230" s="86">
        <v>45</v>
      </c>
      <c r="M230" s="90"/>
      <c r="N230" s="88" t="s">
        <v>29</v>
      </c>
      <c r="O230" s="69" t="s">
        <v>36</v>
      </c>
      <c r="P230" s="90"/>
      <c r="Q230" s="90"/>
      <c r="R230" s="90"/>
      <c r="S230" s="88" t="s">
        <v>829</v>
      </c>
      <c r="T230" s="90"/>
      <c r="V230" s="72"/>
    </row>
    <row r="231" spans="1:22" ht="15" customHeight="1">
      <c r="A231" s="86">
        <v>510</v>
      </c>
      <c r="B231" s="88" t="s">
        <v>422</v>
      </c>
      <c r="C231" s="88" t="s">
        <v>434</v>
      </c>
      <c r="D231" s="88" t="s">
        <v>827</v>
      </c>
      <c r="E231" s="88" t="s">
        <v>1032</v>
      </c>
      <c r="F231" s="88" t="s">
        <v>22</v>
      </c>
      <c r="G231" s="86">
        <v>2009</v>
      </c>
      <c r="H231" s="86">
        <f t="shared" si="20"/>
        <v>-24.292777777777779</v>
      </c>
      <c r="I231" s="86">
        <f t="shared" si="21"/>
        <v>-53.3125</v>
      </c>
      <c r="J231" s="88" t="s">
        <v>136</v>
      </c>
      <c r="K231" s="69" t="s">
        <v>36</v>
      </c>
      <c r="L231" s="86">
        <v>41</v>
      </c>
      <c r="M231" s="90"/>
      <c r="N231" s="88" t="s">
        <v>25</v>
      </c>
      <c r="O231" s="69" t="s">
        <v>36</v>
      </c>
      <c r="P231" s="90"/>
      <c r="Q231" s="90"/>
      <c r="R231" s="90"/>
      <c r="S231" s="88" t="s">
        <v>829</v>
      </c>
      <c r="T231" s="90"/>
      <c r="V231" s="72"/>
    </row>
    <row r="232" spans="1:22" ht="15" customHeight="1">
      <c r="A232" s="86">
        <v>299</v>
      </c>
      <c r="B232" s="88" t="s">
        <v>422</v>
      </c>
      <c r="C232" s="88" t="s">
        <v>434</v>
      </c>
      <c r="D232" s="88" t="s">
        <v>827</v>
      </c>
      <c r="E232" s="88" t="s">
        <v>1033</v>
      </c>
      <c r="F232" s="88" t="s">
        <v>22</v>
      </c>
      <c r="G232" s="86">
        <v>2010</v>
      </c>
      <c r="H232" s="86">
        <v>-28.142610000000001</v>
      </c>
      <c r="I232" s="86">
        <v>-51.698279999999997</v>
      </c>
      <c r="J232" s="88" t="s">
        <v>35</v>
      </c>
      <c r="K232" s="69" t="s">
        <v>36</v>
      </c>
      <c r="L232" s="88" t="s">
        <v>1034</v>
      </c>
      <c r="M232" s="90"/>
      <c r="N232" s="88" t="s">
        <v>25</v>
      </c>
      <c r="O232" s="69" t="s">
        <v>36</v>
      </c>
      <c r="P232" s="90"/>
      <c r="Q232" s="90"/>
      <c r="R232" s="90"/>
      <c r="S232" s="88" t="s">
        <v>829</v>
      </c>
      <c r="T232" s="90"/>
      <c r="V232" s="72"/>
    </row>
    <row r="233" spans="1:22" ht="15" customHeight="1">
      <c r="A233" s="86">
        <v>296</v>
      </c>
      <c r="B233" s="88" t="s">
        <v>422</v>
      </c>
      <c r="C233" s="88" t="s">
        <v>434</v>
      </c>
      <c r="D233" s="88" t="s">
        <v>827</v>
      </c>
      <c r="E233" s="88" t="s">
        <v>1033</v>
      </c>
      <c r="F233" s="88" t="s">
        <v>22</v>
      </c>
      <c r="G233" s="86">
        <v>2010</v>
      </c>
      <c r="H233" s="86">
        <v>-28.142610000000001</v>
      </c>
      <c r="I233" s="86">
        <v>-51.698279999999997</v>
      </c>
      <c r="J233" s="88" t="s">
        <v>49</v>
      </c>
      <c r="K233" s="69" t="s">
        <v>36</v>
      </c>
      <c r="L233" s="88" t="s">
        <v>1035</v>
      </c>
      <c r="M233" s="90"/>
      <c r="N233" s="88" t="s">
        <v>29</v>
      </c>
      <c r="O233" s="69" t="s">
        <v>36</v>
      </c>
      <c r="P233" s="90"/>
      <c r="Q233" s="90"/>
      <c r="R233" s="90"/>
      <c r="S233" s="88" t="s">
        <v>829</v>
      </c>
      <c r="T233" s="90"/>
      <c r="V233" s="72"/>
    </row>
    <row r="234" spans="1:22" ht="15" customHeight="1">
      <c r="A234" s="86">
        <v>297</v>
      </c>
      <c r="B234" s="88" t="s">
        <v>422</v>
      </c>
      <c r="C234" s="88" t="s">
        <v>434</v>
      </c>
      <c r="D234" s="88" t="s">
        <v>827</v>
      </c>
      <c r="E234" s="88" t="s">
        <v>1033</v>
      </c>
      <c r="F234" s="88" t="s">
        <v>22</v>
      </c>
      <c r="G234" s="86">
        <v>2010</v>
      </c>
      <c r="H234" s="86">
        <v>-28.142610000000001</v>
      </c>
      <c r="I234" s="86">
        <v>-51.698279999999997</v>
      </c>
      <c r="J234" s="88" t="s">
        <v>49</v>
      </c>
      <c r="K234" s="69" t="s">
        <v>36</v>
      </c>
      <c r="L234" s="88" t="s">
        <v>1036</v>
      </c>
      <c r="M234" s="90"/>
      <c r="N234" s="88" t="s">
        <v>29</v>
      </c>
      <c r="O234" s="69" t="s">
        <v>36</v>
      </c>
      <c r="P234" s="90"/>
      <c r="Q234" s="90"/>
      <c r="R234" s="90"/>
      <c r="S234" s="88" t="s">
        <v>829</v>
      </c>
      <c r="T234" s="90"/>
      <c r="V234" s="72"/>
    </row>
    <row r="235" spans="1:22" ht="15" customHeight="1">
      <c r="A235" s="86">
        <v>298</v>
      </c>
      <c r="B235" s="88" t="s">
        <v>422</v>
      </c>
      <c r="C235" s="88" t="s">
        <v>434</v>
      </c>
      <c r="D235" s="88" t="s">
        <v>827</v>
      </c>
      <c r="E235" s="88" t="s">
        <v>1033</v>
      </c>
      <c r="F235" s="88" t="s">
        <v>22</v>
      </c>
      <c r="G235" s="86">
        <v>2010</v>
      </c>
      <c r="H235" s="86">
        <v>-28.142610000000001</v>
      </c>
      <c r="I235" s="86">
        <v>-51.698279999999997</v>
      </c>
      <c r="J235" s="88" t="s">
        <v>136</v>
      </c>
      <c r="K235" s="69" t="s">
        <v>36</v>
      </c>
      <c r="L235" s="88" t="s">
        <v>1037</v>
      </c>
      <c r="M235" s="90"/>
      <c r="N235" s="88" t="s">
        <v>25</v>
      </c>
      <c r="O235" s="69" t="s">
        <v>36</v>
      </c>
      <c r="P235" s="90"/>
      <c r="Q235" s="90"/>
      <c r="R235" s="90"/>
      <c r="S235" s="88" t="s">
        <v>829</v>
      </c>
      <c r="T235" s="90"/>
      <c r="V235" s="72"/>
    </row>
    <row r="236" spans="1:22" ht="15" customHeight="1">
      <c r="A236" s="86">
        <v>300</v>
      </c>
      <c r="B236" s="88" t="s">
        <v>422</v>
      </c>
      <c r="C236" s="88" t="s">
        <v>434</v>
      </c>
      <c r="D236" s="88" t="s">
        <v>827</v>
      </c>
      <c r="E236" s="88" t="s">
        <v>1033</v>
      </c>
      <c r="F236" s="88" t="s">
        <v>22</v>
      </c>
      <c r="G236" s="86">
        <v>2010</v>
      </c>
      <c r="H236" s="86">
        <v>-28.142610000000001</v>
      </c>
      <c r="I236" s="86">
        <v>-51.698279999999997</v>
      </c>
      <c r="J236" s="88" t="s">
        <v>136</v>
      </c>
      <c r="K236" s="69" t="s">
        <v>36</v>
      </c>
      <c r="L236" s="88" t="s">
        <v>1038</v>
      </c>
      <c r="M236" s="90"/>
      <c r="N236" s="88" t="s">
        <v>25</v>
      </c>
      <c r="O236" s="69" t="s">
        <v>36</v>
      </c>
      <c r="P236" s="90"/>
      <c r="Q236" s="90"/>
      <c r="R236" s="90"/>
      <c r="S236" s="88" t="s">
        <v>829</v>
      </c>
      <c r="T236" s="90"/>
      <c r="V236" s="72"/>
    </row>
    <row r="237" spans="1:22" ht="15" customHeight="1">
      <c r="A237" s="86">
        <v>388</v>
      </c>
      <c r="B237" s="88" t="s">
        <v>422</v>
      </c>
      <c r="C237" s="88" t="s">
        <v>434</v>
      </c>
      <c r="D237" s="88" t="s">
        <v>827</v>
      </c>
      <c r="E237" s="88" t="s">
        <v>1039</v>
      </c>
      <c r="F237" s="88" t="s">
        <v>22</v>
      </c>
      <c r="G237" s="86">
        <v>2011</v>
      </c>
      <c r="H237" s="86">
        <v>-28.364560000000001</v>
      </c>
      <c r="I237" s="86">
        <v>-53.791060000000002</v>
      </c>
      <c r="J237" s="88" t="s">
        <v>270</v>
      </c>
      <c r="K237" s="69" t="s">
        <v>36</v>
      </c>
      <c r="L237" s="88" t="s">
        <v>1040</v>
      </c>
      <c r="M237" s="90"/>
      <c r="N237" s="88" t="s">
        <v>25</v>
      </c>
      <c r="O237" s="69" t="s">
        <v>36</v>
      </c>
      <c r="P237" s="90"/>
      <c r="Q237" s="90"/>
      <c r="R237" s="90"/>
      <c r="S237" s="88" t="s">
        <v>829</v>
      </c>
      <c r="T237" s="90"/>
      <c r="V237" s="72"/>
    </row>
    <row r="238" spans="1:22" ht="15" customHeight="1">
      <c r="A238" s="86">
        <v>389</v>
      </c>
      <c r="B238" s="88" t="s">
        <v>422</v>
      </c>
      <c r="C238" s="88" t="s">
        <v>434</v>
      </c>
      <c r="D238" s="88" t="s">
        <v>827</v>
      </c>
      <c r="E238" s="88" t="s">
        <v>1039</v>
      </c>
      <c r="F238" s="88" t="s">
        <v>22</v>
      </c>
      <c r="G238" s="86">
        <v>2011</v>
      </c>
      <c r="H238" s="86">
        <v>-28.364560000000001</v>
      </c>
      <c r="I238" s="86">
        <v>-53.791060000000002</v>
      </c>
      <c r="J238" s="88" t="s">
        <v>270</v>
      </c>
      <c r="K238" s="69" t="s">
        <v>36</v>
      </c>
      <c r="L238" s="88" t="s">
        <v>1041</v>
      </c>
      <c r="M238" s="90"/>
      <c r="N238" s="88" t="s">
        <v>25</v>
      </c>
      <c r="O238" s="69" t="s">
        <v>36</v>
      </c>
      <c r="P238" s="90"/>
      <c r="Q238" s="90"/>
      <c r="R238" s="90"/>
      <c r="S238" s="88" t="s">
        <v>829</v>
      </c>
      <c r="T238" s="90"/>
      <c r="V238" s="72"/>
    </row>
    <row r="239" spans="1:22" ht="15" customHeight="1">
      <c r="A239" s="86">
        <v>124</v>
      </c>
      <c r="B239" s="88" t="s">
        <v>422</v>
      </c>
      <c r="C239" s="88" t="s">
        <v>434</v>
      </c>
      <c r="D239" s="88" t="s">
        <v>827</v>
      </c>
      <c r="E239" s="88" t="s">
        <v>1039</v>
      </c>
      <c r="F239" s="88" t="s">
        <v>22</v>
      </c>
      <c r="G239" s="86">
        <v>2009</v>
      </c>
      <c r="H239" s="99">
        <v>-28.292999999999999</v>
      </c>
      <c r="I239" s="99">
        <v>-51.408999999999999</v>
      </c>
      <c r="J239" s="88" t="s">
        <v>49</v>
      </c>
      <c r="K239" s="69" t="s">
        <v>36</v>
      </c>
      <c r="L239" s="88" t="s">
        <v>1042</v>
      </c>
      <c r="M239" s="90"/>
      <c r="N239" s="88" t="s">
        <v>29</v>
      </c>
      <c r="O239" s="69" t="s">
        <v>36</v>
      </c>
      <c r="P239" s="90"/>
      <c r="Q239" s="90"/>
      <c r="R239" s="90"/>
      <c r="S239" s="88" t="s">
        <v>829</v>
      </c>
      <c r="T239" s="90"/>
      <c r="V239" s="72"/>
    </row>
    <row r="240" spans="1:22" ht="15" customHeight="1">
      <c r="A240" s="86">
        <v>125</v>
      </c>
      <c r="B240" s="88" t="s">
        <v>422</v>
      </c>
      <c r="C240" s="88" t="s">
        <v>434</v>
      </c>
      <c r="D240" s="88" t="s">
        <v>827</v>
      </c>
      <c r="E240" s="88" t="s">
        <v>1039</v>
      </c>
      <c r="F240" s="88" t="s">
        <v>22</v>
      </c>
      <c r="G240" s="86">
        <v>2009</v>
      </c>
      <c r="H240" s="99">
        <v>-28.292999999999999</v>
      </c>
      <c r="I240" s="99">
        <v>-51.408999999999999</v>
      </c>
      <c r="J240" s="88" t="s">
        <v>49</v>
      </c>
      <c r="K240" s="69" t="s">
        <v>36</v>
      </c>
      <c r="L240" s="88" t="s">
        <v>1043</v>
      </c>
      <c r="M240" s="90"/>
      <c r="N240" s="88" t="s">
        <v>29</v>
      </c>
      <c r="O240" s="69" t="s">
        <v>36</v>
      </c>
      <c r="P240" s="90"/>
      <c r="Q240" s="90"/>
      <c r="R240" s="90"/>
      <c r="S240" s="88" t="s">
        <v>829</v>
      </c>
      <c r="T240" s="90"/>
      <c r="V240" s="72"/>
    </row>
    <row r="241" spans="1:22" ht="15" customHeight="1">
      <c r="A241" s="86">
        <v>126</v>
      </c>
      <c r="B241" s="88" t="s">
        <v>422</v>
      </c>
      <c r="C241" s="88" t="s">
        <v>434</v>
      </c>
      <c r="D241" s="88" t="s">
        <v>827</v>
      </c>
      <c r="E241" s="88" t="s">
        <v>1039</v>
      </c>
      <c r="F241" s="88" t="s">
        <v>22</v>
      </c>
      <c r="G241" s="86">
        <v>2009</v>
      </c>
      <c r="H241" s="99">
        <v>-28.327000000000002</v>
      </c>
      <c r="I241" s="99">
        <v>-51.271000000000001</v>
      </c>
      <c r="J241" s="88" t="s">
        <v>49</v>
      </c>
      <c r="K241" s="69" t="s">
        <v>36</v>
      </c>
      <c r="L241" s="88" t="s">
        <v>1044</v>
      </c>
      <c r="M241" s="90"/>
      <c r="N241" s="88" t="s">
        <v>29</v>
      </c>
      <c r="O241" s="69" t="s">
        <v>36</v>
      </c>
      <c r="P241" s="90"/>
      <c r="Q241" s="90"/>
      <c r="R241" s="90"/>
      <c r="S241" s="88" t="s">
        <v>829</v>
      </c>
      <c r="T241" s="90"/>
      <c r="V241" s="72"/>
    </row>
    <row r="242" spans="1:22" ht="15" customHeight="1">
      <c r="A242" s="86">
        <v>127</v>
      </c>
      <c r="B242" s="88" t="s">
        <v>422</v>
      </c>
      <c r="C242" s="88" t="s">
        <v>434</v>
      </c>
      <c r="D242" s="88" t="s">
        <v>827</v>
      </c>
      <c r="E242" s="88" t="s">
        <v>1039</v>
      </c>
      <c r="F242" s="88" t="s">
        <v>22</v>
      </c>
      <c r="G242" s="86">
        <v>2009</v>
      </c>
      <c r="H242" s="99">
        <v>-28.327000000000002</v>
      </c>
      <c r="I242" s="99">
        <v>-51.271000000000001</v>
      </c>
      <c r="J242" s="88" t="s">
        <v>49</v>
      </c>
      <c r="K242" s="69" t="s">
        <v>36</v>
      </c>
      <c r="L242" s="88" t="s">
        <v>1045</v>
      </c>
      <c r="M242" s="90"/>
      <c r="N242" s="88" t="s">
        <v>29</v>
      </c>
      <c r="O242" s="69" t="s">
        <v>36</v>
      </c>
      <c r="P242" s="90"/>
      <c r="Q242" s="90"/>
      <c r="R242" s="90"/>
      <c r="S242" s="88" t="s">
        <v>829</v>
      </c>
      <c r="T242" s="90"/>
      <c r="V242" s="72"/>
    </row>
    <row r="243" spans="1:22" ht="15" customHeight="1">
      <c r="A243" s="86">
        <v>367</v>
      </c>
      <c r="B243" s="88" t="s">
        <v>422</v>
      </c>
      <c r="C243" s="88" t="s">
        <v>434</v>
      </c>
      <c r="D243" s="88" t="s">
        <v>827</v>
      </c>
      <c r="E243" s="88" t="s">
        <v>1039</v>
      </c>
      <c r="F243" s="88" t="s">
        <v>22</v>
      </c>
      <c r="G243" s="86">
        <v>2011</v>
      </c>
      <c r="H243" s="86">
        <v>-28.402750000000001</v>
      </c>
      <c r="I243" s="86">
        <v>-53.952390000000001</v>
      </c>
      <c r="J243" s="88" t="s">
        <v>49</v>
      </c>
      <c r="K243" s="69" t="s">
        <v>36</v>
      </c>
      <c r="L243" s="88" t="s">
        <v>1046</v>
      </c>
      <c r="M243" s="90"/>
      <c r="N243" s="88" t="s">
        <v>29</v>
      </c>
      <c r="O243" s="69" t="s">
        <v>36</v>
      </c>
      <c r="P243" s="90"/>
      <c r="Q243" s="90"/>
      <c r="R243" s="90"/>
      <c r="S243" s="88" t="s">
        <v>829</v>
      </c>
      <c r="T243" s="90"/>
      <c r="V243" s="72"/>
    </row>
    <row r="244" spans="1:22" ht="15" customHeight="1">
      <c r="A244" s="86">
        <v>370</v>
      </c>
      <c r="B244" s="88" t="s">
        <v>422</v>
      </c>
      <c r="C244" s="88" t="s">
        <v>434</v>
      </c>
      <c r="D244" s="88" t="s">
        <v>827</v>
      </c>
      <c r="E244" s="88" t="s">
        <v>1039</v>
      </c>
      <c r="F244" s="88" t="s">
        <v>22</v>
      </c>
      <c r="G244" s="86">
        <v>2011</v>
      </c>
      <c r="H244" s="86">
        <v>-28.38306</v>
      </c>
      <c r="I244" s="86">
        <v>-54.038530000000002</v>
      </c>
      <c r="J244" s="88" t="s">
        <v>49</v>
      </c>
      <c r="K244" s="69" t="s">
        <v>36</v>
      </c>
      <c r="L244" s="88" t="s">
        <v>1047</v>
      </c>
      <c r="M244" s="90"/>
      <c r="N244" s="88" t="s">
        <v>29</v>
      </c>
      <c r="O244" s="69" t="s">
        <v>36</v>
      </c>
      <c r="P244" s="90"/>
      <c r="Q244" s="90"/>
      <c r="R244" s="90"/>
      <c r="S244" s="88" t="s">
        <v>829</v>
      </c>
      <c r="T244" s="90"/>
      <c r="V244" s="72"/>
    </row>
    <row r="245" spans="1:22" ht="15" customHeight="1">
      <c r="A245" s="86">
        <v>371</v>
      </c>
      <c r="B245" s="88" t="s">
        <v>422</v>
      </c>
      <c r="C245" s="88" t="s">
        <v>434</v>
      </c>
      <c r="D245" s="88" t="s">
        <v>827</v>
      </c>
      <c r="E245" s="88" t="s">
        <v>1039</v>
      </c>
      <c r="F245" s="88" t="s">
        <v>22</v>
      </c>
      <c r="G245" s="86">
        <v>2011</v>
      </c>
      <c r="H245" s="86">
        <v>-28.38306</v>
      </c>
      <c r="I245" s="86">
        <v>-54.038530000000002</v>
      </c>
      <c r="J245" s="88" t="s">
        <v>49</v>
      </c>
      <c r="K245" s="69" t="s">
        <v>36</v>
      </c>
      <c r="L245" s="88" t="s">
        <v>1048</v>
      </c>
      <c r="M245" s="90"/>
      <c r="N245" s="88" t="s">
        <v>29</v>
      </c>
      <c r="O245" s="69" t="s">
        <v>36</v>
      </c>
      <c r="P245" s="90"/>
      <c r="Q245" s="90"/>
      <c r="R245" s="90"/>
      <c r="S245" s="88" t="s">
        <v>829</v>
      </c>
      <c r="T245" s="90"/>
      <c r="V245" s="72"/>
    </row>
    <row r="246" spans="1:22" ht="15" customHeight="1">
      <c r="A246" s="86">
        <v>372</v>
      </c>
      <c r="B246" s="88" t="s">
        <v>422</v>
      </c>
      <c r="C246" s="88" t="s">
        <v>434</v>
      </c>
      <c r="D246" s="88" t="s">
        <v>827</v>
      </c>
      <c r="E246" s="88" t="s">
        <v>1039</v>
      </c>
      <c r="F246" s="88" t="s">
        <v>22</v>
      </c>
      <c r="G246" s="86">
        <v>2011</v>
      </c>
      <c r="H246" s="86">
        <v>-28.38306</v>
      </c>
      <c r="I246" s="86">
        <v>-54.038530000000002</v>
      </c>
      <c r="J246" s="88" t="s">
        <v>49</v>
      </c>
      <c r="K246" s="69" t="s">
        <v>36</v>
      </c>
      <c r="L246" s="88" t="s">
        <v>1049</v>
      </c>
      <c r="M246" s="90"/>
      <c r="N246" s="88" t="s">
        <v>29</v>
      </c>
      <c r="O246" s="69" t="s">
        <v>36</v>
      </c>
      <c r="P246" s="90"/>
      <c r="Q246" s="90"/>
      <c r="R246" s="90"/>
      <c r="S246" s="88" t="s">
        <v>829</v>
      </c>
      <c r="T246" s="90"/>
      <c r="V246" s="72"/>
    </row>
    <row r="247" spans="1:22" ht="15" customHeight="1">
      <c r="A247" s="86">
        <v>373</v>
      </c>
      <c r="B247" s="88" t="s">
        <v>422</v>
      </c>
      <c r="C247" s="88" t="s">
        <v>434</v>
      </c>
      <c r="D247" s="88" t="s">
        <v>827</v>
      </c>
      <c r="E247" s="88" t="s">
        <v>1039</v>
      </c>
      <c r="F247" s="88" t="s">
        <v>22</v>
      </c>
      <c r="G247" s="86">
        <v>2011</v>
      </c>
      <c r="H247" s="86">
        <v>-28.38306</v>
      </c>
      <c r="I247" s="86">
        <v>-54.038530000000002</v>
      </c>
      <c r="J247" s="88" t="s">
        <v>49</v>
      </c>
      <c r="K247" s="69" t="s">
        <v>36</v>
      </c>
      <c r="L247" s="88" t="s">
        <v>1050</v>
      </c>
      <c r="M247" s="90"/>
      <c r="N247" s="88" t="s">
        <v>29</v>
      </c>
      <c r="O247" s="69" t="s">
        <v>36</v>
      </c>
      <c r="P247" s="90"/>
      <c r="Q247" s="90"/>
      <c r="R247" s="90"/>
      <c r="S247" s="88" t="s">
        <v>829</v>
      </c>
      <c r="T247" s="90"/>
      <c r="V247" s="72"/>
    </row>
    <row r="248" spans="1:22" ht="15" customHeight="1">
      <c r="A248" s="86">
        <v>375</v>
      </c>
      <c r="B248" s="88" t="s">
        <v>422</v>
      </c>
      <c r="C248" s="88" t="s">
        <v>434</v>
      </c>
      <c r="D248" s="88" t="s">
        <v>827</v>
      </c>
      <c r="E248" s="88" t="s">
        <v>1039</v>
      </c>
      <c r="F248" s="88" t="s">
        <v>22</v>
      </c>
      <c r="G248" s="86">
        <v>2011</v>
      </c>
      <c r="H248" s="86">
        <v>-28.423169999999999</v>
      </c>
      <c r="I248" s="86">
        <v>-53.911169999999998</v>
      </c>
      <c r="J248" s="88" t="s">
        <v>49</v>
      </c>
      <c r="K248" s="69" t="s">
        <v>36</v>
      </c>
      <c r="L248" s="88" t="s">
        <v>1051</v>
      </c>
      <c r="M248" s="90"/>
      <c r="N248" s="88" t="s">
        <v>29</v>
      </c>
      <c r="O248" s="69" t="s">
        <v>36</v>
      </c>
      <c r="P248" s="90"/>
      <c r="Q248" s="90"/>
      <c r="R248" s="90"/>
      <c r="S248" s="88" t="s">
        <v>829</v>
      </c>
      <c r="T248" s="90"/>
      <c r="V248" s="72"/>
    </row>
    <row r="249" spans="1:22" ht="15" customHeight="1">
      <c r="A249" s="86">
        <v>376</v>
      </c>
      <c r="B249" s="88" t="s">
        <v>422</v>
      </c>
      <c r="C249" s="88" t="s">
        <v>434</v>
      </c>
      <c r="D249" s="88" t="s">
        <v>827</v>
      </c>
      <c r="E249" s="88" t="s">
        <v>1039</v>
      </c>
      <c r="F249" s="88" t="s">
        <v>22</v>
      </c>
      <c r="G249" s="86">
        <v>2011</v>
      </c>
      <c r="H249" s="86">
        <v>-28.423169999999999</v>
      </c>
      <c r="I249" s="86">
        <v>-53.911169999999998</v>
      </c>
      <c r="J249" s="88" t="s">
        <v>49</v>
      </c>
      <c r="K249" s="69" t="s">
        <v>36</v>
      </c>
      <c r="L249" s="88" t="s">
        <v>1052</v>
      </c>
      <c r="M249" s="90"/>
      <c r="N249" s="88" t="s">
        <v>29</v>
      </c>
      <c r="O249" s="69" t="s">
        <v>36</v>
      </c>
      <c r="P249" s="90"/>
      <c r="Q249" s="90"/>
      <c r="R249" s="90"/>
      <c r="S249" s="88" t="s">
        <v>829</v>
      </c>
      <c r="T249" s="90"/>
      <c r="V249" s="72"/>
    </row>
    <row r="250" spans="1:22" ht="15" customHeight="1">
      <c r="A250" s="86">
        <v>377</v>
      </c>
      <c r="B250" s="88" t="s">
        <v>422</v>
      </c>
      <c r="C250" s="88" t="s">
        <v>434</v>
      </c>
      <c r="D250" s="88" t="s">
        <v>827</v>
      </c>
      <c r="E250" s="88" t="s">
        <v>1039</v>
      </c>
      <c r="F250" s="88" t="s">
        <v>22</v>
      </c>
      <c r="G250" s="86">
        <v>2011</v>
      </c>
      <c r="H250" s="86">
        <v>-28.423169999999999</v>
      </c>
      <c r="I250" s="86">
        <v>-53.911169999999998</v>
      </c>
      <c r="J250" s="88" t="s">
        <v>49</v>
      </c>
      <c r="K250" s="69" t="s">
        <v>36</v>
      </c>
      <c r="L250" s="88" t="s">
        <v>1053</v>
      </c>
      <c r="M250" s="90"/>
      <c r="N250" s="88" t="s">
        <v>29</v>
      </c>
      <c r="O250" s="69" t="s">
        <v>36</v>
      </c>
      <c r="P250" s="90"/>
      <c r="Q250" s="90"/>
      <c r="R250" s="90"/>
      <c r="S250" s="88" t="s">
        <v>829</v>
      </c>
      <c r="T250" s="90"/>
      <c r="V250" s="72"/>
    </row>
    <row r="251" spans="1:22" ht="15" customHeight="1">
      <c r="A251" s="86">
        <v>378</v>
      </c>
      <c r="B251" s="88" t="s">
        <v>422</v>
      </c>
      <c r="C251" s="88" t="s">
        <v>434</v>
      </c>
      <c r="D251" s="88" t="s">
        <v>827</v>
      </c>
      <c r="E251" s="88" t="s">
        <v>1039</v>
      </c>
      <c r="F251" s="88" t="s">
        <v>22</v>
      </c>
      <c r="G251" s="86">
        <v>2011</v>
      </c>
      <c r="H251" s="86">
        <v>-28.423169999999999</v>
      </c>
      <c r="I251" s="86">
        <v>-53.911169999999998</v>
      </c>
      <c r="J251" s="88" t="s">
        <v>49</v>
      </c>
      <c r="K251" s="69" t="s">
        <v>36</v>
      </c>
      <c r="L251" s="88" t="s">
        <v>1054</v>
      </c>
      <c r="M251" s="90"/>
      <c r="N251" s="88" t="s">
        <v>29</v>
      </c>
      <c r="O251" s="69" t="s">
        <v>36</v>
      </c>
      <c r="P251" s="90"/>
      <c r="Q251" s="90"/>
      <c r="R251" s="90"/>
      <c r="S251" s="88" t="s">
        <v>829</v>
      </c>
      <c r="T251" s="90"/>
      <c r="V251" s="72"/>
    </row>
    <row r="252" spans="1:22" ht="15" customHeight="1">
      <c r="A252" s="86">
        <v>379</v>
      </c>
      <c r="B252" s="88" t="s">
        <v>422</v>
      </c>
      <c r="C252" s="88" t="s">
        <v>434</v>
      </c>
      <c r="D252" s="88" t="s">
        <v>827</v>
      </c>
      <c r="E252" s="88" t="s">
        <v>1039</v>
      </c>
      <c r="F252" s="88" t="s">
        <v>22</v>
      </c>
      <c r="G252" s="86">
        <v>2011</v>
      </c>
      <c r="H252" s="86">
        <v>-28.460529999999999</v>
      </c>
      <c r="I252" s="86">
        <v>-53.86439</v>
      </c>
      <c r="J252" s="88" t="s">
        <v>49</v>
      </c>
      <c r="K252" s="69" t="s">
        <v>36</v>
      </c>
      <c r="L252" s="88" t="s">
        <v>1055</v>
      </c>
      <c r="M252" s="90"/>
      <c r="N252" s="88" t="s">
        <v>29</v>
      </c>
      <c r="O252" s="69" t="s">
        <v>36</v>
      </c>
      <c r="P252" s="90"/>
      <c r="Q252" s="90"/>
      <c r="R252" s="90"/>
      <c r="S252" s="88" t="s">
        <v>829</v>
      </c>
      <c r="T252" s="90"/>
      <c r="V252" s="72"/>
    </row>
    <row r="253" spans="1:22" ht="15" customHeight="1">
      <c r="A253" s="86">
        <v>380</v>
      </c>
      <c r="B253" s="88" t="s">
        <v>422</v>
      </c>
      <c r="C253" s="88" t="s">
        <v>434</v>
      </c>
      <c r="D253" s="88" t="s">
        <v>827</v>
      </c>
      <c r="E253" s="88" t="s">
        <v>1039</v>
      </c>
      <c r="F253" s="88" t="s">
        <v>22</v>
      </c>
      <c r="G253" s="86">
        <v>2011</v>
      </c>
      <c r="H253" s="86">
        <v>-28.460529999999999</v>
      </c>
      <c r="I253" s="86">
        <v>-53.86439</v>
      </c>
      <c r="J253" s="88" t="s">
        <v>49</v>
      </c>
      <c r="K253" s="69" t="s">
        <v>36</v>
      </c>
      <c r="L253" s="88" t="s">
        <v>1056</v>
      </c>
      <c r="M253" s="90"/>
      <c r="N253" s="88" t="s">
        <v>29</v>
      </c>
      <c r="O253" s="69" t="s">
        <v>36</v>
      </c>
      <c r="P253" s="90"/>
      <c r="Q253" s="90"/>
      <c r="R253" s="90"/>
      <c r="S253" s="88" t="s">
        <v>829</v>
      </c>
      <c r="T253" s="90"/>
      <c r="V253" s="72"/>
    </row>
    <row r="254" spans="1:22" ht="15" customHeight="1">
      <c r="A254" s="86">
        <v>381</v>
      </c>
      <c r="B254" s="88" t="s">
        <v>422</v>
      </c>
      <c r="C254" s="88" t="s">
        <v>434</v>
      </c>
      <c r="D254" s="88" t="s">
        <v>827</v>
      </c>
      <c r="E254" s="88" t="s">
        <v>1039</v>
      </c>
      <c r="F254" s="88" t="s">
        <v>22</v>
      </c>
      <c r="G254" s="86">
        <v>2011</v>
      </c>
      <c r="H254" s="86">
        <v>-28.460529999999999</v>
      </c>
      <c r="I254" s="86">
        <v>-53.86439</v>
      </c>
      <c r="J254" s="88" t="s">
        <v>49</v>
      </c>
      <c r="K254" s="69" t="s">
        <v>36</v>
      </c>
      <c r="L254" s="88" t="s">
        <v>1057</v>
      </c>
      <c r="M254" s="90"/>
      <c r="N254" s="88" t="s">
        <v>29</v>
      </c>
      <c r="O254" s="69" t="s">
        <v>36</v>
      </c>
      <c r="P254" s="90"/>
      <c r="Q254" s="90"/>
      <c r="R254" s="90"/>
      <c r="S254" s="88" t="s">
        <v>829</v>
      </c>
      <c r="T254" s="90"/>
      <c r="V254" s="72"/>
    </row>
    <row r="255" spans="1:22" ht="15" customHeight="1">
      <c r="A255" s="86">
        <v>382</v>
      </c>
      <c r="B255" s="88" t="s">
        <v>422</v>
      </c>
      <c r="C255" s="88" t="s">
        <v>434</v>
      </c>
      <c r="D255" s="88" t="s">
        <v>827</v>
      </c>
      <c r="E255" s="88" t="s">
        <v>1039</v>
      </c>
      <c r="F255" s="88" t="s">
        <v>22</v>
      </c>
      <c r="G255" s="86">
        <v>2011</v>
      </c>
      <c r="H255" s="86">
        <v>-28.521920000000001</v>
      </c>
      <c r="I255" s="86">
        <v>-53.793140000000001</v>
      </c>
      <c r="J255" s="88" t="s">
        <v>49</v>
      </c>
      <c r="K255" s="69" t="s">
        <v>36</v>
      </c>
      <c r="L255" s="88" t="s">
        <v>1058</v>
      </c>
      <c r="M255" s="90"/>
      <c r="N255" s="88" t="s">
        <v>29</v>
      </c>
      <c r="O255" s="69" t="s">
        <v>36</v>
      </c>
      <c r="P255" s="90"/>
      <c r="Q255" s="90"/>
      <c r="R255" s="90"/>
      <c r="S255" s="88" t="s">
        <v>829</v>
      </c>
      <c r="T255" s="90"/>
      <c r="V255" s="72"/>
    </row>
    <row r="256" spans="1:22" ht="15" customHeight="1">
      <c r="A256" s="86">
        <v>383</v>
      </c>
      <c r="B256" s="88" t="s">
        <v>422</v>
      </c>
      <c r="C256" s="88" t="s">
        <v>434</v>
      </c>
      <c r="D256" s="88" t="s">
        <v>827</v>
      </c>
      <c r="E256" s="88" t="s">
        <v>1039</v>
      </c>
      <c r="F256" s="88" t="s">
        <v>22</v>
      </c>
      <c r="G256" s="86">
        <v>2011</v>
      </c>
      <c r="H256" s="86">
        <v>-28.521920000000001</v>
      </c>
      <c r="I256" s="86">
        <v>-53.793140000000001</v>
      </c>
      <c r="J256" s="88" t="s">
        <v>49</v>
      </c>
      <c r="K256" s="69" t="s">
        <v>36</v>
      </c>
      <c r="L256" s="88" t="s">
        <v>1059</v>
      </c>
      <c r="M256" s="90"/>
      <c r="N256" s="88" t="s">
        <v>29</v>
      </c>
      <c r="O256" s="69" t="s">
        <v>36</v>
      </c>
      <c r="P256" s="90"/>
      <c r="Q256" s="90"/>
      <c r="R256" s="90"/>
      <c r="S256" s="88" t="s">
        <v>829</v>
      </c>
      <c r="T256" s="90"/>
      <c r="V256" s="72"/>
    </row>
    <row r="257" spans="1:22" ht="15" customHeight="1">
      <c r="A257" s="86">
        <v>384</v>
      </c>
      <c r="B257" s="88" t="s">
        <v>422</v>
      </c>
      <c r="C257" s="88" t="s">
        <v>434</v>
      </c>
      <c r="D257" s="88" t="s">
        <v>827</v>
      </c>
      <c r="E257" s="88" t="s">
        <v>1039</v>
      </c>
      <c r="F257" s="88" t="s">
        <v>22</v>
      </c>
      <c r="G257" s="86">
        <v>2011</v>
      </c>
      <c r="H257" s="86">
        <v>-28.37331</v>
      </c>
      <c r="I257" s="86">
        <v>-53.839889999999997</v>
      </c>
      <c r="J257" s="88" t="s">
        <v>49</v>
      </c>
      <c r="K257" s="69" t="s">
        <v>36</v>
      </c>
      <c r="L257" s="88" t="s">
        <v>1060</v>
      </c>
      <c r="M257" s="90"/>
      <c r="N257" s="88" t="s">
        <v>29</v>
      </c>
      <c r="O257" s="69" t="s">
        <v>36</v>
      </c>
      <c r="P257" s="90"/>
      <c r="Q257" s="90"/>
      <c r="R257" s="90"/>
      <c r="S257" s="88" t="s">
        <v>829</v>
      </c>
      <c r="T257" s="90"/>
      <c r="V257" s="72"/>
    </row>
    <row r="258" spans="1:22" ht="15" customHeight="1">
      <c r="A258" s="86">
        <v>385</v>
      </c>
      <c r="B258" s="88" t="s">
        <v>422</v>
      </c>
      <c r="C258" s="88" t="s">
        <v>434</v>
      </c>
      <c r="D258" s="88" t="s">
        <v>827</v>
      </c>
      <c r="E258" s="88" t="s">
        <v>1039</v>
      </c>
      <c r="F258" s="88" t="s">
        <v>22</v>
      </c>
      <c r="G258" s="86">
        <v>2011</v>
      </c>
      <c r="H258" s="86">
        <v>-28.37331</v>
      </c>
      <c r="I258" s="86">
        <v>-53.839889999999997</v>
      </c>
      <c r="J258" s="88" t="s">
        <v>49</v>
      </c>
      <c r="K258" s="69" t="s">
        <v>36</v>
      </c>
      <c r="L258" s="88" t="s">
        <v>1061</v>
      </c>
      <c r="M258" s="90"/>
      <c r="N258" s="88" t="s">
        <v>29</v>
      </c>
      <c r="O258" s="69" t="s">
        <v>36</v>
      </c>
      <c r="P258" s="90"/>
      <c r="Q258" s="90"/>
      <c r="R258" s="90"/>
      <c r="S258" s="88" t="s">
        <v>829</v>
      </c>
      <c r="T258" s="90"/>
      <c r="V258" s="72"/>
    </row>
    <row r="259" spans="1:22" ht="15" customHeight="1">
      <c r="A259" s="86">
        <v>386</v>
      </c>
      <c r="B259" s="88" t="s">
        <v>422</v>
      </c>
      <c r="C259" s="88" t="s">
        <v>434</v>
      </c>
      <c r="D259" s="88" t="s">
        <v>827</v>
      </c>
      <c r="E259" s="88" t="s">
        <v>1039</v>
      </c>
      <c r="F259" s="88" t="s">
        <v>22</v>
      </c>
      <c r="G259" s="86">
        <v>2011</v>
      </c>
      <c r="H259" s="86">
        <v>-28.37331</v>
      </c>
      <c r="I259" s="86">
        <v>-53.839889999999997</v>
      </c>
      <c r="J259" s="88" t="s">
        <v>49</v>
      </c>
      <c r="K259" s="69" t="s">
        <v>36</v>
      </c>
      <c r="L259" s="88" t="s">
        <v>1062</v>
      </c>
      <c r="M259" s="90"/>
      <c r="N259" s="88" t="s">
        <v>29</v>
      </c>
      <c r="O259" s="69" t="s">
        <v>36</v>
      </c>
      <c r="P259" s="90"/>
      <c r="Q259" s="90"/>
      <c r="R259" s="90"/>
      <c r="S259" s="88" t="s">
        <v>829</v>
      </c>
      <c r="T259" s="90"/>
      <c r="V259" s="72"/>
    </row>
    <row r="260" spans="1:22" ht="15" customHeight="1">
      <c r="A260" s="86">
        <v>390</v>
      </c>
      <c r="B260" s="88" t="s">
        <v>422</v>
      </c>
      <c r="C260" s="88" t="s">
        <v>434</v>
      </c>
      <c r="D260" s="88" t="s">
        <v>827</v>
      </c>
      <c r="E260" s="88" t="s">
        <v>1039</v>
      </c>
      <c r="F260" s="88" t="s">
        <v>22</v>
      </c>
      <c r="G260" s="86">
        <v>2011</v>
      </c>
      <c r="H260" s="86">
        <v>-28.364560000000001</v>
      </c>
      <c r="I260" s="86">
        <v>-53.791060000000002</v>
      </c>
      <c r="J260" s="88" t="s">
        <v>49</v>
      </c>
      <c r="K260" s="69" t="s">
        <v>36</v>
      </c>
      <c r="L260" s="88" t="s">
        <v>1063</v>
      </c>
      <c r="M260" s="90"/>
      <c r="N260" s="88" t="s">
        <v>29</v>
      </c>
      <c r="O260" s="69" t="s">
        <v>36</v>
      </c>
      <c r="P260" s="90"/>
      <c r="Q260" s="90"/>
      <c r="R260" s="90"/>
      <c r="S260" s="88" t="s">
        <v>829</v>
      </c>
      <c r="T260" s="90"/>
      <c r="V260" s="72"/>
    </row>
    <row r="261" spans="1:22" ht="15" customHeight="1">
      <c r="A261" s="86">
        <v>391</v>
      </c>
      <c r="B261" s="88" t="s">
        <v>422</v>
      </c>
      <c r="C261" s="88" t="s">
        <v>434</v>
      </c>
      <c r="D261" s="88" t="s">
        <v>827</v>
      </c>
      <c r="E261" s="88" t="s">
        <v>1039</v>
      </c>
      <c r="F261" s="88" t="s">
        <v>22</v>
      </c>
      <c r="G261" s="86">
        <v>2011</v>
      </c>
      <c r="H261" s="86">
        <v>-28.364560000000001</v>
      </c>
      <c r="I261" s="86">
        <v>-53.791060000000002</v>
      </c>
      <c r="J261" s="88" t="s">
        <v>49</v>
      </c>
      <c r="K261" s="69" t="s">
        <v>36</v>
      </c>
      <c r="L261" s="88" t="s">
        <v>1064</v>
      </c>
      <c r="M261" s="90"/>
      <c r="N261" s="88" t="s">
        <v>29</v>
      </c>
      <c r="O261" s="69" t="s">
        <v>36</v>
      </c>
      <c r="P261" s="90"/>
      <c r="Q261" s="90"/>
      <c r="R261" s="90"/>
      <c r="S261" s="88" t="s">
        <v>829</v>
      </c>
      <c r="T261" s="90"/>
      <c r="V261" s="72"/>
    </row>
    <row r="262" spans="1:22" ht="15" customHeight="1">
      <c r="A262" s="86">
        <v>392</v>
      </c>
      <c r="B262" s="88" t="s">
        <v>422</v>
      </c>
      <c r="C262" s="88" t="s">
        <v>434</v>
      </c>
      <c r="D262" s="88" t="s">
        <v>827</v>
      </c>
      <c r="E262" s="88" t="s">
        <v>1039</v>
      </c>
      <c r="F262" s="88" t="s">
        <v>22</v>
      </c>
      <c r="G262" s="86">
        <v>2011</v>
      </c>
      <c r="H262" s="86">
        <v>-28.364560000000001</v>
      </c>
      <c r="I262" s="86">
        <v>-53.791060000000002</v>
      </c>
      <c r="J262" s="88" t="s">
        <v>49</v>
      </c>
      <c r="K262" s="69" t="s">
        <v>36</v>
      </c>
      <c r="L262" s="88" t="s">
        <v>1065</v>
      </c>
      <c r="M262" s="90"/>
      <c r="N262" s="88" t="s">
        <v>29</v>
      </c>
      <c r="O262" s="69" t="s">
        <v>36</v>
      </c>
      <c r="P262" s="90"/>
      <c r="Q262" s="90"/>
      <c r="R262" s="90"/>
      <c r="S262" s="88" t="s">
        <v>829</v>
      </c>
      <c r="T262" s="90"/>
      <c r="V262" s="72"/>
    </row>
    <row r="263" spans="1:22" ht="15" customHeight="1">
      <c r="A263" s="86">
        <v>368</v>
      </c>
      <c r="B263" s="88" t="s">
        <v>422</v>
      </c>
      <c r="C263" s="88" t="s">
        <v>434</v>
      </c>
      <c r="D263" s="88" t="s">
        <v>827</v>
      </c>
      <c r="E263" s="88" t="s">
        <v>1039</v>
      </c>
      <c r="F263" s="88" t="s">
        <v>22</v>
      </c>
      <c r="G263" s="86">
        <v>2011</v>
      </c>
      <c r="H263" s="86">
        <v>-28.402750000000001</v>
      </c>
      <c r="I263" s="86">
        <v>-53.952390000000001</v>
      </c>
      <c r="J263" s="88" t="s">
        <v>136</v>
      </c>
      <c r="K263" s="69" t="s">
        <v>36</v>
      </c>
      <c r="L263" s="88" t="s">
        <v>1066</v>
      </c>
      <c r="M263" s="90"/>
      <c r="N263" s="88" t="s">
        <v>25</v>
      </c>
      <c r="O263" s="69" t="s">
        <v>36</v>
      </c>
      <c r="P263" s="90"/>
      <c r="Q263" s="90"/>
      <c r="R263" s="90"/>
      <c r="S263" s="88" t="s">
        <v>829</v>
      </c>
      <c r="T263" s="90"/>
      <c r="V263" s="72"/>
    </row>
    <row r="264" spans="1:22" ht="15" customHeight="1">
      <c r="A264" s="86">
        <v>369</v>
      </c>
      <c r="B264" s="88" t="s">
        <v>422</v>
      </c>
      <c r="C264" s="88" t="s">
        <v>434</v>
      </c>
      <c r="D264" s="88" t="s">
        <v>827</v>
      </c>
      <c r="E264" s="88" t="s">
        <v>1039</v>
      </c>
      <c r="F264" s="88" t="s">
        <v>22</v>
      </c>
      <c r="G264" s="86">
        <v>2011</v>
      </c>
      <c r="H264" s="86">
        <v>-28.402750000000001</v>
      </c>
      <c r="I264" s="86">
        <v>-53.952390000000001</v>
      </c>
      <c r="J264" s="88" t="s">
        <v>136</v>
      </c>
      <c r="K264" s="69" t="s">
        <v>36</v>
      </c>
      <c r="L264" s="88" t="s">
        <v>1067</v>
      </c>
      <c r="M264" s="90"/>
      <c r="N264" s="88" t="s">
        <v>25</v>
      </c>
      <c r="O264" s="69" t="s">
        <v>36</v>
      </c>
      <c r="P264" s="90"/>
      <c r="Q264" s="90"/>
      <c r="R264" s="90"/>
      <c r="S264" s="88" t="s">
        <v>829</v>
      </c>
      <c r="T264" s="90"/>
      <c r="V264" s="72"/>
    </row>
    <row r="265" spans="1:22" ht="15" customHeight="1">
      <c r="A265" s="86">
        <v>387</v>
      </c>
      <c r="B265" s="88" t="s">
        <v>422</v>
      </c>
      <c r="C265" s="88" t="s">
        <v>434</v>
      </c>
      <c r="D265" s="88" t="s">
        <v>827</v>
      </c>
      <c r="E265" s="88" t="s">
        <v>1039</v>
      </c>
      <c r="F265" s="88" t="s">
        <v>22</v>
      </c>
      <c r="G265" s="86">
        <v>2011</v>
      </c>
      <c r="H265" s="86">
        <v>-28.37331</v>
      </c>
      <c r="I265" s="86">
        <v>-53.839889999999997</v>
      </c>
      <c r="J265" s="88" t="s">
        <v>136</v>
      </c>
      <c r="K265" s="69" t="s">
        <v>36</v>
      </c>
      <c r="L265" s="88" t="s">
        <v>1068</v>
      </c>
      <c r="M265" s="90"/>
      <c r="N265" s="88" t="s">
        <v>25</v>
      </c>
      <c r="O265" s="69" t="s">
        <v>36</v>
      </c>
      <c r="P265" s="90"/>
      <c r="Q265" s="90"/>
      <c r="R265" s="90"/>
      <c r="S265" s="88" t="s">
        <v>829</v>
      </c>
      <c r="T265" s="90"/>
      <c r="V265" s="72"/>
    </row>
    <row r="266" spans="1:22" ht="15" customHeight="1">
      <c r="A266" s="86">
        <v>511</v>
      </c>
      <c r="B266" s="88" t="s">
        <v>422</v>
      </c>
      <c r="C266" s="88" t="s">
        <v>434</v>
      </c>
      <c r="D266" s="88" t="s">
        <v>827</v>
      </c>
      <c r="E266" s="88" t="s">
        <v>1069</v>
      </c>
      <c r="F266" s="88" t="s">
        <v>22</v>
      </c>
      <c r="G266" s="86">
        <v>2009</v>
      </c>
      <c r="H266" s="86">
        <f t="shared" ref="H266:H268" si="22">-(24+(8/60)+(31/3600))</f>
        <v>-24.141944444444444</v>
      </c>
      <c r="I266" s="86">
        <f t="shared" ref="I266:I268" si="23">-(52+(46/60)+(54/3600))</f>
        <v>-52.781666666666666</v>
      </c>
      <c r="J266" s="88" t="s">
        <v>49</v>
      </c>
      <c r="K266" s="69" t="s">
        <v>36</v>
      </c>
      <c r="L266" s="86">
        <v>64</v>
      </c>
      <c r="M266" s="90"/>
      <c r="N266" s="88" t="s">
        <v>29</v>
      </c>
      <c r="O266" s="69" t="s">
        <v>36</v>
      </c>
      <c r="P266" s="90"/>
      <c r="Q266" s="90"/>
      <c r="R266" s="90"/>
      <c r="S266" s="88" t="s">
        <v>829</v>
      </c>
      <c r="T266" s="90"/>
      <c r="V266" s="72"/>
    </row>
    <row r="267" spans="1:22" ht="15" customHeight="1">
      <c r="A267" s="86">
        <v>512</v>
      </c>
      <c r="B267" s="88" t="s">
        <v>422</v>
      </c>
      <c r="C267" s="88" t="s">
        <v>434</v>
      </c>
      <c r="D267" s="88" t="s">
        <v>827</v>
      </c>
      <c r="E267" s="88" t="s">
        <v>1069</v>
      </c>
      <c r="F267" s="88" t="s">
        <v>22</v>
      </c>
      <c r="G267" s="86">
        <v>2009</v>
      </c>
      <c r="H267" s="86">
        <f t="shared" si="22"/>
        <v>-24.141944444444444</v>
      </c>
      <c r="I267" s="86">
        <f t="shared" si="23"/>
        <v>-52.781666666666666</v>
      </c>
      <c r="J267" s="88" t="s">
        <v>49</v>
      </c>
      <c r="K267" s="69" t="s">
        <v>36</v>
      </c>
      <c r="L267" s="86">
        <v>66</v>
      </c>
      <c r="M267" s="90"/>
      <c r="N267" s="88" t="s">
        <v>29</v>
      </c>
      <c r="O267" s="69" t="s">
        <v>36</v>
      </c>
      <c r="P267" s="90"/>
      <c r="Q267" s="90"/>
      <c r="R267" s="90"/>
      <c r="S267" s="88" t="s">
        <v>829</v>
      </c>
      <c r="T267" s="90"/>
      <c r="V267" s="72"/>
    </row>
    <row r="268" spans="1:22" ht="15" customHeight="1">
      <c r="A268" s="86">
        <v>513</v>
      </c>
      <c r="B268" s="88" t="s">
        <v>422</v>
      </c>
      <c r="C268" s="88" t="s">
        <v>434</v>
      </c>
      <c r="D268" s="88" t="s">
        <v>827</v>
      </c>
      <c r="E268" s="88" t="s">
        <v>1069</v>
      </c>
      <c r="F268" s="88" t="s">
        <v>22</v>
      </c>
      <c r="G268" s="86">
        <v>2009</v>
      </c>
      <c r="H268" s="86">
        <f t="shared" si="22"/>
        <v>-24.141944444444444</v>
      </c>
      <c r="I268" s="86">
        <f t="shared" si="23"/>
        <v>-52.781666666666666</v>
      </c>
      <c r="J268" s="88" t="s">
        <v>49</v>
      </c>
      <c r="K268" s="69" t="s">
        <v>36</v>
      </c>
      <c r="L268" s="86">
        <v>69</v>
      </c>
      <c r="M268" s="90"/>
      <c r="N268" s="88" t="s">
        <v>29</v>
      </c>
      <c r="O268" s="69" t="s">
        <v>36</v>
      </c>
      <c r="P268" s="90"/>
      <c r="Q268" s="90"/>
      <c r="R268" s="90"/>
      <c r="S268" s="88" t="s">
        <v>829</v>
      </c>
      <c r="T268" s="90"/>
      <c r="V268" s="72"/>
    </row>
    <row r="269" spans="1:22" ht="15" customHeight="1">
      <c r="A269" s="86">
        <v>514</v>
      </c>
      <c r="B269" s="88" t="s">
        <v>422</v>
      </c>
      <c r="C269" s="88" t="s">
        <v>434</v>
      </c>
      <c r="D269" s="88" t="s">
        <v>827</v>
      </c>
      <c r="E269" s="88" t="s">
        <v>1070</v>
      </c>
      <c r="F269" s="88" t="s">
        <v>22</v>
      </c>
      <c r="G269" s="86">
        <v>2009</v>
      </c>
      <c r="H269" s="86">
        <f t="shared" ref="H269:H273" si="24">-(23+(15/60)+(15/3600))</f>
        <v>-23.254166666666666</v>
      </c>
      <c r="I269" s="86">
        <f t="shared" ref="I269:I273" si="25">-(50+(58/60)+(48/3600))</f>
        <v>-50.980000000000004</v>
      </c>
      <c r="J269" s="88" t="s">
        <v>49</v>
      </c>
      <c r="K269" s="69" t="s">
        <v>36</v>
      </c>
      <c r="L269" s="86">
        <v>204</v>
      </c>
      <c r="M269" s="90"/>
      <c r="N269" s="88" t="s">
        <v>29</v>
      </c>
      <c r="O269" s="69" t="s">
        <v>36</v>
      </c>
      <c r="P269" s="90"/>
      <c r="Q269" s="90"/>
      <c r="R269" s="90"/>
      <c r="S269" s="88" t="s">
        <v>829</v>
      </c>
      <c r="T269" s="90"/>
      <c r="V269" s="72"/>
    </row>
    <row r="270" spans="1:22" ht="15" customHeight="1">
      <c r="A270" s="86">
        <v>515</v>
      </c>
      <c r="B270" s="88" t="s">
        <v>422</v>
      </c>
      <c r="C270" s="88" t="s">
        <v>434</v>
      </c>
      <c r="D270" s="88" t="s">
        <v>827</v>
      </c>
      <c r="E270" s="88" t="s">
        <v>1070</v>
      </c>
      <c r="F270" s="88" t="s">
        <v>22</v>
      </c>
      <c r="G270" s="86">
        <v>2009</v>
      </c>
      <c r="H270" s="86">
        <f t="shared" si="24"/>
        <v>-23.254166666666666</v>
      </c>
      <c r="I270" s="86">
        <f t="shared" si="25"/>
        <v>-50.980000000000004</v>
      </c>
      <c r="J270" s="88" t="s">
        <v>49</v>
      </c>
      <c r="K270" s="69" t="s">
        <v>36</v>
      </c>
      <c r="L270" s="86">
        <v>197</v>
      </c>
      <c r="M270" s="90"/>
      <c r="N270" s="88" t="s">
        <v>29</v>
      </c>
      <c r="O270" s="69" t="s">
        <v>36</v>
      </c>
      <c r="P270" s="90"/>
      <c r="Q270" s="90"/>
      <c r="R270" s="90"/>
      <c r="S270" s="88" t="s">
        <v>829</v>
      </c>
      <c r="T270" s="90"/>
      <c r="V270" s="72"/>
    </row>
    <row r="271" spans="1:22" ht="15" customHeight="1">
      <c r="A271" s="86">
        <v>516</v>
      </c>
      <c r="B271" s="88" t="s">
        <v>422</v>
      </c>
      <c r="C271" s="88" t="s">
        <v>434</v>
      </c>
      <c r="D271" s="88" t="s">
        <v>827</v>
      </c>
      <c r="E271" s="88" t="s">
        <v>1070</v>
      </c>
      <c r="F271" s="88" t="s">
        <v>22</v>
      </c>
      <c r="G271" s="86">
        <v>2009</v>
      </c>
      <c r="H271" s="86">
        <f t="shared" si="24"/>
        <v>-23.254166666666666</v>
      </c>
      <c r="I271" s="86">
        <f t="shared" si="25"/>
        <v>-50.980000000000004</v>
      </c>
      <c r="J271" s="88" t="s">
        <v>49</v>
      </c>
      <c r="K271" s="69" t="s">
        <v>36</v>
      </c>
      <c r="L271" s="86">
        <v>198</v>
      </c>
      <c r="M271" s="90"/>
      <c r="N271" s="88" t="s">
        <v>29</v>
      </c>
      <c r="O271" s="69" t="s">
        <v>36</v>
      </c>
      <c r="P271" s="90"/>
      <c r="Q271" s="90"/>
      <c r="R271" s="90"/>
      <c r="S271" s="88" t="s">
        <v>829</v>
      </c>
      <c r="T271" s="90"/>
      <c r="V271" s="72"/>
    </row>
    <row r="272" spans="1:22" ht="15" customHeight="1">
      <c r="A272" s="86">
        <v>517</v>
      </c>
      <c r="B272" s="88" t="s">
        <v>422</v>
      </c>
      <c r="C272" s="88" t="s">
        <v>434</v>
      </c>
      <c r="D272" s="88" t="s">
        <v>827</v>
      </c>
      <c r="E272" s="88" t="s">
        <v>1070</v>
      </c>
      <c r="F272" s="88" t="s">
        <v>22</v>
      </c>
      <c r="G272" s="86">
        <v>2009</v>
      </c>
      <c r="H272" s="86">
        <f t="shared" si="24"/>
        <v>-23.254166666666666</v>
      </c>
      <c r="I272" s="86">
        <f t="shared" si="25"/>
        <v>-50.980000000000004</v>
      </c>
      <c r="J272" s="88" t="s">
        <v>49</v>
      </c>
      <c r="K272" s="69" t="s">
        <v>36</v>
      </c>
      <c r="L272" s="86">
        <v>202</v>
      </c>
      <c r="M272" s="90"/>
      <c r="N272" s="88" t="s">
        <v>29</v>
      </c>
      <c r="O272" s="69" t="s">
        <v>36</v>
      </c>
      <c r="P272" s="90"/>
      <c r="Q272" s="90"/>
      <c r="R272" s="90"/>
      <c r="S272" s="88" t="s">
        <v>829</v>
      </c>
      <c r="T272" s="90"/>
      <c r="V272" s="72"/>
    </row>
    <row r="273" spans="1:22" ht="15" customHeight="1">
      <c r="A273" s="86">
        <v>518</v>
      </c>
      <c r="B273" s="88" t="s">
        <v>422</v>
      </c>
      <c r="C273" s="88" t="s">
        <v>434</v>
      </c>
      <c r="D273" s="88" t="s">
        <v>827</v>
      </c>
      <c r="E273" s="88" t="s">
        <v>1070</v>
      </c>
      <c r="F273" s="88" t="s">
        <v>22</v>
      </c>
      <c r="G273" s="86">
        <v>2009</v>
      </c>
      <c r="H273" s="86">
        <f t="shared" si="24"/>
        <v>-23.254166666666666</v>
      </c>
      <c r="I273" s="86">
        <f t="shared" si="25"/>
        <v>-50.980000000000004</v>
      </c>
      <c r="J273" s="88" t="s">
        <v>49</v>
      </c>
      <c r="K273" s="69" t="s">
        <v>36</v>
      </c>
      <c r="L273" s="86">
        <v>201</v>
      </c>
      <c r="M273" s="90"/>
      <c r="N273" s="88" t="s">
        <v>29</v>
      </c>
      <c r="O273" s="69" t="s">
        <v>36</v>
      </c>
      <c r="P273" s="90"/>
      <c r="Q273" s="90"/>
      <c r="R273" s="90"/>
      <c r="S273" s="88" t="s">
        <v>829</v>
      </c>
      <c r="T273" s="90"/>
      <c r="V273" s="72"/>
    </row>
    <row r="274" spans="1:22" ht="15" customHeight="1">
      <c r="A274" s="86">
        <v>519</v>
      </c>
      <c r="B274" s="88" t="s">
        <v>422</v>
      </c>
      <c r="C274" s="88" t="s">
        <v>434</v>
      </c>
      <c r="D274" s="88" t="s">
        <v>827</v>
      </c>
      <c r="E274" s="88" t="s">
        <v>1071</v>
      </c>
      <c r="F274" s="88" t="s">
        <v>22</v>
      </c>
      <c r="G274" s="86">
        <v>2009</v>
      </c>
      <c r="H274" s="86">
        <f t="shared" ref="H274:H278" si="26">-(24+(23/60)+(6/3600))</f>
        <v>-24.384999999999998</v>
      </c>
      <c r="I274" s="86">
        <f t="shared" ref="I274:I278" si="27">-(53+(23/60)+(15/3600))</f>
        <v>-53.387500000000003</v>
      </c>
      <c r="J274" s="88" t="s">
        <v>49</v>
      </c>
      <c r="K274" s="69" t="s">
        <v>36</v>
      </c>
      <c r="L274" s="86">
        <v>77</v>
      </c>
      <c r="M274" s="90"/>
      <c r="N274" s="88" t="s">
        <v>29</v>
      </c>
      <c r="O274" s="69" t="s">
        <v>36</v>
      </c>
      <c r="P274" s="90"/>
      <c r="Q274" s="90"/>
      <c r="R274" s="90"/>
      <c r="S274" s="88" t="s">
        <v>829</v>
      </c>
      <c r="T274" s="90"/>
      <c r="V274" s="72"/>
    </row>
    <row r="275" spans="1:22" ht="15" customHeight="1">
      <c r="A275" s="86">
        <v>520</v>
      </c>
      <c r="B275" s="88" t="s">
        <v>422</v>
      </c>
      <c r="C275" s="88" t="s">
        <v>434</v>
      </c>
      <c r="D275" s="88" t="s">
        <v>827</v>
      </c>
      <c r="E275" s="88" t="s">
        <v>1071</v>
      </c>
      <c r="F275" s="88" t="s">
        <v>22</v>
      </c>
      <c r="G275" s="86">
        <v>2009</v>
      </c>
      <c r="H275" s="86">
        <f t="shared" si="26"/>
        <v>-24.384999999999998</v>
      </c>
      <c r="I275" s="86">
        <f t="shared" si="27"/>
        <v>-53.387500000000003</v>
      </c>
      <c r="J275" s="88" t="s">
        <v>49</v>
      </c>
      <c r="K275" s="69" t="s">
        <v>36</v>
      </c>
      <c r="L275" s="86">
        <v>80</v>
      </c>
      <c r="M275" s="90"/>
      <c r="N275" s="88" t="s">
        <v>29</v>
      </c>
      <c r="O275" s="69" t="s">
        <v>36</v>
      </c>
      <c r="P275" s="90"/>
      <c r="Q275" s="90"/>
      <c r="R275" s="90"/>
      <c r="S275" s="88" t="s">
        <v>829</v>
      </c>
      <c r="T275" s="90"/>
      <c r="V275" s="72"/>
    </row>
    <row r="276" spans="1:22" ht="15" customHeight="1">
      <c r="A276" s="86">
        <v>521</v>
      </c>
      <c r="B276" s="88" t="s">
        <v>422</v>
      </c>
      <c r="C276" s="88" t="s">
        <v>434</v>
      </c>
      <c r="D276" s="88" t="s">
        <v>827</v>
      </c>
      <c r="E276" s="88" t="s">
        <v>1071</v>
      </c>
      <c r="F276" s="88" t="s">
        <v>22</v>
      </c>
      <c r="G276" s="86">
        <v>2009</v>
      </c>
      <c r="H276" s="86">
        <f t="shared" si="26"/>
        <v>-24.384999999999998</v>
      </c>
      <c r="I276" s="86">
        <f t="shared" si="27"/>
        <v>-53.387500000000003</v>
      </c>
      <c r="J276" s="88" t="s">
        <v>49</v>
      </c>
      <c r="K276" s="69" t="s">
        <v>36</v>
      </c>
      <c r="L276" s="86">
        <v>78</v>
      </c>
      <c r="M276" s="90"/>
      <c r="N276" s="88" t="s">
        <v>29</v>
      </c>
      <c r="O276" s="69" t="s">
        <v>36</v>
      </c>
      <c r="P276" s="90"/>
      <c r="Q276" s="90"/>
      <c r="R276" s="90"/>
      <c r="S276" s="88" t="s">
        <v>829</v>
      </c>
      <c r="T276" s="90"/>
      <c r="V276" s="72"/>
    </row>
    <row r="277" spans="1:22" ht="15" customHeight="1">
      <c r="A277" s="86">
        <v>522</v>
      </c>
      <c r="B277" s="88" t="s">
        <v>422</v>
      </c>
      <c r="C277" s="88" t="s">
        <v>434</v>
      </c>
      <c r="D277" s="88" t="s">
        <v>827</v>
      </c>
      <c r="E277" s="88" t="s">
        <v>1071</v>
      </c>
      <c r="F277" s="88" t="s">
        <v>22</v>
      </c>
      <c r="G277" s="86">
        <v>2009</v>
      </c>
      <c r="H277" s="86">
        <f t="shared" si="26"/>
        <v>-24.384999999999998</v>
      </c>
      <c r="I277" s="86">
        <f t="shared" si="27"/>
        <v>-53.387500000000003</v>
      </c>
      <c r="J277" s="88" t="s">
        <v>49</v>
      </c>
      <c r="K277" s="69" t="s">
        <v>36</v>
      </c>
      <c r="L277" s="86">
        <v>81</v>
      </c>
      <c r="M277" s="90"/>
      <c r="N277" s="88" t="s">
        <v>29</v>
      </c>
      <c r="O277" s="69" t="s">
        <v>36</v>
      </c>
      <c r="P277" s="90"/>
      <c r="Q277" s="90"/>
      <c r="R277" s="90"/>
      <c r="S277" s="88" t="s">
        <v>829</v>
      </c>
      <c r="T277" s="90"/>
      <c r="V277" s="72"/>
    </row>
    <row r="278" spans="1:22" ht="15" customHeight="1">
      <c r="A278" s="86">
        <v>523</v>
      </c>
      <c r="B278" s="88" t="s">
        <v>422</v>
      </c>
      <c r="C278" s="88" t="s">
        <v>434</v>
      </c>
      <c r="D278" s="88" t="s">
        <v>827</v>
      </c>
      <c r="E278" s="88" t="s">
        <v>1071</v>
      </c>
      <c r="F278" s="88" t="s">
        <v>22</v>
      </c>
      <c r="G278" s="86">
        <v>2009</v>
      </c>
      <c r="H278" s="86">
        <f t="shared" si="26"/>
        <v>-24.384999999999998</v>
      </c>
      <c r="I278" s="86">
        <f t="shared" si="27"/>
        <v>-53.387500000000003</v>
      </c>
      <c r="J278" s="88" t="s">
        <v>49</v>
      </c>
      <c r="K278" s="69" t="s">
        <v>36</v>
      </c>
      <c r="L278" s="86">
        <v>82</v>
      </c>
      <c r="M278" s="90"/>
      <c r="N278" s="88" t="s">
        <v>29</v>
      </c>
      <c r="O278" s="69" t="s">
        <v>36</v>
      </c>
      <c r="P278" s="90"/>
      <c r="Q278" s="90"/>
      <c r="R278" s="90"/>
      <c r="S278" s="88" t="s">
        <v>829</v>
      </c>
      <c r="T278" s="90"/>
      <c r="V278" s="72"/>
    </row>
    <row r="279" spans="1:22" ht="15" customHeight="1">
      <c r="A279" s="86">
        <v>524</v>
      </c>
      <c r="B279" s="88" t="s">
        <v>422</v>
      </c>
      <c r="C279" s="88" t="s">
        <v>434</v>
      </c>
      <c r="D279" s="88" t="s">
        <v>827</v>
      </c>
      <c r="E279" s="88" t="s">
        <v>1072</v>
      </c>
      <c r="F279" s="88" t="s">
        <v>22</v>
      </c>
      <c r="G279" s="86">
        <v>2009</v>
      </c>
      <c r="H279" s="86">
        <f t="shared" ref="H279:H283" si="28">-(24+(25/60)+(13/3600))</f>
        <v>-24.42027777777778</v>
      </c>
      <c r="I279" s="86">
        <f t="shared" ref="I279:I283" si="29">-(52+(50/60)+(35/3600))</f>
        <v>-52.843055555555559</v>
      </c>
      <c r="J279" s="88" t="s">
        <v>49</v>
      </c>
      <c r="K279" s="69" t="s">
        <v>36</v>
      </c>
      <c r="L279" s="86">
        <v>52</v>
      </c>
      <c r="M279" s="90"/>
      <c r="N279" s="88" t="s">
        <v>29</v>
      </c>
      <c r="O279" s="69" t="s">
        <v>36</v>
      </c>
      <c r="P279" s="90"/>
      <c r="Q279" s="90"/>
      <c r="R279" s="90"/>
      <c r="S279" s="88" t="s">
        <v>829</v>
      </c>
      <c r="T279" s="90"/>
      <c r="V279" s="72"/>
    </row>
    <row r="280" spans="1:22" ht="15" customHeight="1">
      <c r="A280" s="86">
        <v>525</v>
      </c>
      <c r="B280" s="88" t="s">
        <v>422</v>
      </c>
      <c r="C280" s="88" t="s">
        <v>434</v>
      </c>
      <c r="D280" s="88" t="s">
        <v>827</v>
      </c>
      <c r="E280" s="88" t="s">
        <v>1072</v>
      </c>
      <c r="F280" s="88" t="s">
        <v>22</v>
      </c>
      <c r="G280" s="86">
        <v>2009</v>
      </c>
      <c r="H280" s="86">
        <f t="shared" si="28"/>
        <v>-24.42027777777778</v>
      </c>
      <c r="I280" s="86">
        <f t="shared" si="29"/>
        <v>-52.843055555555559</v>
      </c>
      <c r="J280" s="88" t="s">
        <v>49</v>
      </c>
      <c r="K280" s="69" t="s">
        <v>36</v>
      </c>
      <c r="L280" s="86">
        <v>54</v>
      </c>
      <c r="M280" s="90"/>
      <c r="N280" s="88" t="s">
        <v>29</v>
      </c>
      <c r="O280" s="69" t="s">
        <v>36</v>
      </c>
      <c r="P280" s="90"/>
      <c r="Q280" s="90"/>
      <c r="R280" s="90"/>
      <c r="S280" s="88" t="s">
        <v>829</v>
      </c>
      <c r="T280" s="90"/>
      <c r="V280" s="72"/>
    </row>
    <row r="281" spans="1:22" ht="15" customHeight="1">
      <c r="A281" s="86">
        <v>526</v>
      </c>
      <c r="B281" s="88" t="s">
        <v>422</v>
      </c>
      <c r="C281" s="88" t="s">
        <v>434</v>
      </c>
      <c r="D281" s="88" t="s">
        <v>827</v>
      </c>
      <c r="E281" s="88" t="s">
        <v>1072</v>
      </c>
      <c r="F281" s="88" t="s">
        <v>22</v>
      </c>
      <c r="G281" s="86">
        <v>2009</v>
      </c>
      <c r="H281" s="86">
        <f t="shared" si="28"/>
        <v>-24.42027777777778</v>
      </c>
      <c r="I281" s="86">
        <f t="shared" si="29"/>
        <v>-52.843055555555559</v>
      </c>
      <c r="J281" s="88" t="s">
        <v>136</v>
      </c>
      <c r="K281" s="69" t="s">
        <v>36</v>
      </c>
      <c r="L281" s="86">
        <v>53</v>
      </c>
      <c r="M281" s="90"/>
      <c r="N281" s="88" t="s">
        <v>25</v>
      </c>
      <c r="O281" s="69" t="s">
        <v>36</v>
      </c>
      <c r="P281" s="90"/>
      <c r="Q281" s="90"/>
      <c r="R281" s="90"/>
      <c r="S281" s="88" t="s">
        <v>829</v>
      </c>
      <c r="T281" s="90"/>
      <c r="V281" s="72"/>
    </row>
    <row r="282" spans="1:22" ht="15" customHeight="1">
      <c r="A282" s="86">
        <v>527</v>
      </c>
      <c r="B282" s="88" t="s">
        <v>422</v>
      </c>
      <c r="C282" s="88" t="s">
        <v>434</v>
      </c>
      <c r="D282" s="88" t="s">
        <v>827</v>
      </c>
      <c r="E282" s="88" t="s">
        <v>1072</v>
      </c>
      <c r="F282" s="88" t="s">
        <v>22</v>
      </c>
      <c r="G282" s="86">
        <v>2009</v>
      </c>
      <c r="H282" s="86">
        <f t="shared" si="28"/>
        <v>-24.42027777777778</v>
      </c>
      <c r="I282" s="86">
        <f t="shared" si="29"/>
        <v>-52.843055555555559</v>
      </c>
      <c r="J282" s="88" t="s">
        <v>136</v>
      </c>
      <c r="K282" s="69" t="s">
        <v>36</v>
      </c>
      <c r="L282" s="86">
        <v>55</v>
      </c>
      <c r="M282" s="90"/>
      <c r="N282" s="88" t="s">
        <v>25</v>
      </c>
      <c r="O282" s="69" t="s">
        <v>36</v>
      </c>
      <c r="P282" s="90"/>
      <c r="Q282" s="90"/>
      <c r="R282" s="90"/>
      <c r="S282" s="88" t="s">
        <v>829</v>
      </c>
      <c r="T282" s="90"/>
      <c r="V282" s="72"/>
    </row>
    <row r="283" spans="1:22" ht="15" customHeight="1">
      <c r="A283" s="86">
        <v>528</v>
      </c>
      <c r="B283" s="88" t="s">
        <v>422</v>
      </c>
      <c r="C283" s="88" t="s">
        <v>434</v>
      </c>
      <c r="D283" s="88" t="s">
        <v>827</v>
      </c>
      <c r="E283" s="88" t="s">
        <v>1072</v>
      </c>
      <c r="F283" s="88" t="s">
        <v>22</v>
      </c>
      <c r="G283" s="86">
        <v>2009</v>
      </c>
      <c r="H283" s="86">
        <f t="shared" si="28"/>
        <v>-24.42027777777778</v>
      </c>
      <c r="I283" s="86">
        <f t="shared" si="29"/>
        <v>-52.843055555555559</v>
      </c>
      <c r="J283" s="88" t="s">
        <v>136</v>
      </c>
      <c r="K283" s="69" t="s">
        <v>36</v>
      </c>
      <c r="L283" s="86">
        <v>56</v>
      </c>
      <c r="M283" s="90"/>
      <c r="N283" s="88" t="s">
        <v>25</v>
      </c>
      <c r="O283" s="69" t="s">
        <v>36</v>
      </c>
      <c r="P283" s="90"/>
      <c r="Q283" s="90"/>
      <c r="R283" s="90"/>
      <c r="S283" s="88" t="s">
        <v>829</v>
      </c>
      <c r="T283" s="90"/>
      <c r="V283" s="72"/>
    </row>
    <row r="284" spans="1:22" ht="15" customHeight="1">
      <c r="A284" s="86">
        <v>63</v>
      </c>
      <c r="B284" s="88" t="s">
        <v>422</v>
      </c>
      <c r="C284" s="88" t="s">
        <v>434</v>
      </c>
      <c r="D284" s="88" t="s">
        <v>827</v>
      </c>
      <c r="E284" s="88" t="s">
        <v>1073</v>
      </c>
      <c r="F284" s="88" t="s">
        <v>22</v>
      </c>
      <c r="G284" s="86">
        <v>2009</v>
      </c>
      <c r="H284" s="101">
        <v>-28.587</v>
      </c>
      <c r="I284" s="101">
        <v>-52.627000000000002</v>
      </c>
      <c r="J284" s="88" t="s">
        <v>49</v>
      </c>
      <c r="K284" s="69" t="s">
        <v>36</v>
      </c>
      <c r="L284" s="88" t="s">
        <v>1074</v>
      </c>
      <c r="M284" s="90"/>
      <c r="N284" s="88" t="s">
        <v>29</v>
      </c>
      <c r="O284" s="69" t="s">
        <v>36</v>
      </c>
      <c r="P284" s="90"/>
      <c r="Q284" s="90"/>
      <c r="R284" s="90"/>
      <c r="S284" s="88" t="s">
        <v>829</v>
      </c>
      <c r="T284" s="90"/>
      <c r="V284" s="72"/>
    </row>
    <row r="285" spans="1:22" ht="15" customHeight="1">
      <c r="A285" s="86">
        <v>64</v>
      </c>
      <c r="B285" s="88" t="s">
        <v>422</v>
      </c>
      <c r="C285" s="88" t="s">
        <v>434</v>
      </c>
      <c r="D285" s="88" t="s">
        <v>827</v>
      </c>
      <c r="E285" s="88" t="s">
        <v>1073</v>
      </c>
      <c r="F285" s="88" t="s">
        <v>22</v>
      </c>
      <c r="G285" s="86">
        <v>2009</v>
      </c>
      <c r="H285" s="101">
        <v>-28.587</v>
      </c>
      <c r="I285" s="101">
        <v>-52.627000000000002</v>
      </c>
      <c r="J285" s="88" t="s">
        <v>49</v>
      </c>
      <c r="K285" s="69" t="s">
        <v>36</v>
      </c>
      <c r="L285" s="88" t="s">
        <v>1075</v>
      </c>
      <c r="M285" s="90"/>
      <c r="N285" s="88" t="s">
        <v>29</v>
      </c>
      <c r="O285" s="69" t="s">
        <v>36</v>
      </c>
      <c r="P285" s="90"/>
      <c r="Q285" s="90"/>
      <c r="R285" s="90"/>
      <c r="S285" s="88" t="s">
        <v>829</v>
      </c>
      <c r="T285" s="90"/>
      <c r="V285" s="72"/>
    </row>
    <row r="286" spans="1:22" ht="15" customHeight="1">
      <c r="A286" s="86">
        <v>65</v>
      </c>
      <c r="B286" s="88" t="s">
        <v>422</v>
      </c>
      <c r="C286" s="88" t="s">
        <v>434</v>
      </c>
      <c r="D286" s="88" t="s">
        <v>827</v>
      </c>
      <c r="E286" s="88" t="s">
        <v>1073</v>
      </c>
      <c r="F286" s="88" t="s">
        <v>22</v>
      </c>
      <c r="G286" s="86">
        <v>2009</v>
      </c>
      <c r="H286" s="101">
        <v>-28.491</v>
      </c>
      <c r="I286" s="101">
        <v>-52.561</v>
      </c>
      <c r="J286" s="88" t="s">
        <v>49</v>
      </c>
      <c r="K286" s="69" t="s">
        <v>36</v>
      </c>
      <c r="L286" s="88" t="s">
        <v>1076</v>
      </c>
      <c r="M286" s="90"/>
      <c r="N286" s="88" t="s">
        <v>29</v>
      </c>
      <c r="O286" s="69" t="s">
        <v>36</v>
      </c>
      <c r="P286" s="90"/>
      <c r="Q286" s="90"/>
      <c r="R286" s="90"/>
      <c r="S286" s="88" t="s">
        <v>829</v>
      </c>
      <c r="T286" s="90"/>
      <c r="V286" s="72"/>
    </row>
    <row r="287" spans="1:22" ht="15" customHeight="1">
      <c r="A287" s="86">
        <v>66</v>
      </c>
      <c r="B287" s="88" t="s">
        <v>422</v>
      </c>
      <c r="C287" s="88" t="s">
        <v>434</v>
      </c>
      <c r="D287" s="88" t="s">
        <v>827</v>
      </c>
      <c r="E287" s="88" t="s">
        <v>1073</v>
      </c>
      <c r="F287" s="88" t="s">
        <v>22</v>
      </c>
      <c r="G287" s="86">
        <v>2009</v>
      </c>
      <c r="H287" s="101">
        <v>-28.491</v>
      </c>
      <c r="I287" s="101">
        <v>-52.561</v>
      </c>
      <c r="J287" s="88" t="s">
        <v>49</v>
      </c>
      <c r="K287" s="69" t="s">
        <v>36</v>
      </c>
      <c r="L287" s="88" t="s">
        <v>1077</v>
      </c>
      <c r="M287" s="90"/>
      <c r="N287" s="88" t="s">
        <v>29</v>
      </c>
      <c r="O287" s="69" t="s">
        <v>36</v>
      </c>
      <c r="P287" s="90"/>
      <c r="Q287" s="90"/>
      <c r="R287" s="90"/>
      <c r="S287" s="88" t="s">
        <v>829</v>
      </c>
      <c r="T287" s="90"/>
      <c r="V287" s="72"/>
    </row>
    <row r="288" spans="1:22" ht="15" customHeight="1">
      <c r="A288" s="86">
        <v>331</v>
      </c>
      <c r="B288" s="88" t="s">
        <v>422</v>
      </c>
      <c r="C288" s="88" t="s">
        <v>434</v>
      </c>
      <c r="D288" s="88" t="s">
        <v>827</v>
      </c>
      <c r="E288" s="88" t="s">
        <v>59</v>
      </c>
      <c r="F288" s="88" t="s">
        <v>22</v>
      </c>
      <c r="G288" s="86">
        <v>2010</v>
      </c>
      <c r="H288" s="86">
        <v>-28.321639999999999</v>
      </c>
      <c r="I288" s="86">
        <v>-51.237389999999998</v>
      </c>
      <c r="J288" s="88" t="s">
        <v>69</v>
      </c>
      <c r="K288" s="69" t="s">
        <v>36</v>
      </c>
      <c r="L288" s="88" t="s">
        <v>1078</v>
      </c>
      <c r="M288" s="90"/>
      <c r="N288" s="88" t="s">
        <v>39</v>
      </c>
      <c r="O288" s="69" t="s">
        <v>36</v>
      </c>
      <c r="P288" s="90"/>
      <c r="Q288" s="90"/>
      <c r="R288" s="90"/>
      <c r="S288" s="88" t="s">
        <v>829</v>
      </c>
      <c r="T288" s="90"/>
      <c r="V288" s="72"/>
    </row>
    <row r="289" spans="1:22" ht="15" customHeight="1">
      <c r="A289" s="86">
        <v>319</v>
      </c>
      <c r="B289" s="88" t="s">
        <v>422</v>
      </c>
      <c r="C289" s="88" t="s">
        <v>434</v>
      </c>
      <c r="D289" s="88" t="s">
        <v>827</v>
      </c>
      <c r="E289" s="88" t="s">
        <v>59</v>
      </c>
      <c r="F289" s="88" t="s">
        <v>22</v>
      </c>
      <c r="G289" s="86">
        <v>2010</v>
      </c>
      <c r="H289" s="86">
        <v>-28.31231</v>
      </c>
      <c r="I289" s="86">
        <v>-51.36056</v>
      </c>
      <c r="J289" s="88" t="s">
        <v>35</v>
      </c>
      <c r="K289" s="69" t="s">
        <v>36</v>
      </c>
      <c r="L289" s="88" t="s">
        <v>1079</v>
      </c>
      <c r="M289" s="90"/>
      <c r="N289" s="88" t="s">
        <v>39</v>
      </c>
      <c r="O289" s="69" t="s">
        <v>36</v>
      </c>
      <c r="P289" s="90"/>
      <c r="Q289" s="90"/>
      <c r="R289" s="90"/>
      <c r="S289" s="88" t="s">
        <v>829</v>
      </c>
      <c r="T289" s="90"/>
      <c r="V289" s="72"/>
    </row>
    <row r="290" spans="1:22" ht="15" customHeight="1">
      <c r="A290" s="86">
        <v>320</v>
      </c>
      <c r="B290" s="88" t="s">
        <v>422</v>
      </c>
      <c r="C290" s="88" t="s">
        <v>434</v>
      </c>
      <c r="D290" s="88" t="s">
        <v>827</v>
      </c>
      <c r="E290" s="88" t="s">
        <v>59</v>
      </c>
      <c r="F290" s="88" t="s">
        <v>22</v>
      </c>
      <c r="G290" s="86">
        <v>2010</v>
      </c>
      <c r="H290" s="86">
        <v>-28.31231</v>
      </c>
      <c r="I290" s="86">
        <v>-51.36056</v>
      </c>
      <c r="J290" s="88" t="s">
        <v>35</v>
      </c>
      <c r="K290" s="69" t="s">
        <v>36</v>
      </c>
      <c r="L290" s="88" t="s">
        <v>1080</v>
      </c>
      <c r="M290" s="90"/>
      <c r="N290" s="88" t="s">
        <v>25</v>
      </c>
      <c r="O290" s="69" t="s">
        <v>36</v>
      </c>
      <c r="P290" s="90"/>
      <c r="Q290" s="90"/>
      <c r="R290" s="90"/>
      <c r="S290" s="88" t="s">
        <v>829</v>
      </c>
      <c r="T290" s="90"/>
      <c r="V290" s="72"/>
    </row>
    <row r="291" spans="1:22" ht="15" customHeight="1">
      <c r="A291" s="86">
        <v>322</v>
      </c>
      <c r="B291" s="88" t="s">
        <v>422</v>
      </c>
      <c r="C291" s="88" t="s">
        <v>434</v>
      </c>
      <c r="D291" s="88" t="s">
        <v>827</v>
      </c>
      <c r="E291" s="88" t="s">
        <v>59</v>
      </c>
      <c r="F291" s="88" t="s">
        <v>22</v>
      </c>
      <c r="G291" s="86">
        <v>2010</v>
      </c>
      <c r="H291" s="86">
        <v>-28.31231</v>
      </c>
      <c r="I291" s="86">
        <v>-51.36056</v>
      </c>
      <c r="J291" s="88" t="s">
        <v>35</v>
      </c>
      <c r="K291" s="69" t="s">
        <v>36</v>
      </c>
      <c r="L291" s="88" t="s">
        <v>1081</v>
      </c>
      <c r="M291" s="90"/>
      <c r="N291" s="88" t="s">
        <v>25</v>
      </c>
      <c r="O291" s="69" t="s">
        <v>36</v>
      </c>
      <c r="P291" s="90"/>
      <c r="Q291" s="90"/>
      <c r="R291" s="90"/>
      <c r="S291" s="88" t="s">
        <v>829</v>
      </c>
      <c r="T291" s="90"/>
      <c r="V291" s="72"/>
    </row>
    <row r="292" spans="1:22" ht="15" customHeight="1">
      <c r="A292" s="86">
        <v>334</v>
      </c>
      <c r="B292" s="88" t="s">
        <v>422</v>
      </c>
      <c r="C292" s="88" t="s">
        <v>434</v>
      </c>
      <c r="D292" s="88" t="s">
        <v>827</v>
      </c>
      <c r="E292" s="88" t="s">
        <v>59</v>
      </c>
      <c r="F292" s="88" t="s">
        <v>22</v>
      </c>
      <c r="G292" s="86">
        <v>2010</v>
      </c>
      <c r="H292" s="86">
        <v>-28.321639999999999</v>
      </c>
      <c r="I292" s="86">
        <v>-51.237389999999998</v>
      </c>
      <c r="J292" s="88" t="s">
        <v>35</v>
      </c>
      <c r="K292" s="69" t="s">
        <v>36</v>
      </c>
      <c r="L292" s="88" t="s">
        <v>1082</v>
      </c>
      <c r="M292" s="90"/>
      <c r="N292" s="88" t="s">
        <v>39</v>
      </c>
      <c r="O292" s="69" t="s">
        <v>36</v>
      </c>
      <c r="P292" s="90"/>
      <c r="Q292" s="90"/>
      <c r="R292" s="90"/>
      <c r="S292" s="88" t="s">
        <v>829</v>
      </c>
      <c r="T292" s="90"/>
      <c r="V292" s="72"/>
    </row>
    <row r="293" spans="1:22" ht="15" customHeight="1">
      <c r="A293" s="86">
        <v>290</v>
      </c>
      <c r="B293" s="88" t="s">
        <v>422</v>
      </c>
      <c r="C293" s="88" t="s">
        <v>434</v>
      </c>
      <c r="D293" s="88" t="s">
        <v>827</v>
      </c>
      <c r="E293" s="88" t="s">
        <v>59</v>
      </c>
      <c r="F293" s="88" t="s">
        <v>22</v>
      </c>
      <c r="G293" s="86">
        <v>2010</v>
      </c>
      <c r="H293" s="86">
        <v>-28.178609999999999</v>
      </c>
      <c r="I293" s="86">
        <v>-51.64911</v>
      </c>
      <c r="J293" s="88" t="s">
        <v>49</v>
      </c>
      <c r="K293" s="69" t="s">
        <v>36</v>
      </c>
      <c r="L293" s="88" t="s">
        <v>1083</v>
      </c>
      <c r="M293" s="90"/>
      <c r="N293" s="88" t="s">
        <v>29</v>
      </c>
      <c r="O293" s="69" t="s">
        <v>36</v>
      </c>
      <c r="P293" s="90"/>
      <c r="Q293" s="90"/>
      <c r="R293" s="90"/>
      <c r="S293" s="88" t="s">
        <v>829</v>
      </c>
      <c r="T293" s="90"/>
      <c r="V293" s="72"/>
    </row>
    <row r="294" spans="1:22" ht="15" customHeight="1">
      <c r="A294" s="86">
        <v>291</v>
      </c>
      <c r="B294" s="88" t="s">
        <v>422</v>
      </c>
      <c r="C294" s="88" t="s">
        <v>434</v>
      </c>
      <c r="D294" s="88" t="s">
        <v>827</v>
      </c>
      <c r="E294" s="88" t="s">
        <v>59</v>
      </c>
      <c r="F294" s="88" t="s">
        <v>22</v>
      </c>
      <c r="G294" s="86">
        <v>2010</v>
      </c>
      <c r="H294" s="86">
        <v>-28.178609999999999</v>
      </c>
      <c r="I294" s="86">
        <v>-51.64911</v>
      </c>
      <c r="J294" s="88" t="s">
        <v>49</v>
      </c>
      <c r="K294" s="69" t="s">
        <v>36</v>
      </c>
      <c r="L294" s="88" t="s">
        <v>1084</v>
      </c>
      <c r="M294" s="90"/>
      <c r="N294" s="88" t="s">
        <v>29</v>
      </c>
      <c r="O294" s="69" t="s">
        <v>36</v>
      </c>
      <c r="P294" s="90"/>
      <c r="Q294" s="90"/>
      <c r="R294" s="90"/>
      <c r="S294" s="88" t="s">
        <v>829</v>
      </c>
      <c r="T294" s="90"/>
      <c r="V294" s="72"/>
    </row>
    <row r="295" spans="1:22" ht="15" customHeight="1">
      <c r="A295" s="86">
        <v>292</v>
      </c>
      <c r="B295" s="88" t="s">
        <v>422</v>
      </c>
      <c r="C295" s="88" t="s">
        <v>434</v>
      </c>
      <c r="D295" s="88" t="s">
        <v>827</v>
      </c>
      <c r="E295" s="88" t="s">
        <v>59</v>
      </c>
      <c r="F295" s="88" t="s">
        <v>22</v>
      </c>
      <c r="G295" s="86">
        <v>2010</v>
      </c>
      <c r="H295" s="86">
        <v>-28.178609999999999</v>
      </c>
      <c r="I295" s="86">
        <v>-51.64911</v>
      </c>
      <c r="J295" s="88" t="s">
        <v>49</v>
      </c>
      <c r="K295" s="69" t="s">
        <v>36</v>
      </c>
      <c r="L295" s="88" t="s">
        <v>1085</v>
      </c>
      <c r="M295" s="90"/>
      <c r="N295" s="88" t="s">
        <v>29</v>
      </c>
      <c r="O295" s="69" t="s">
        <v>36</v>
      </c>
      <c r="P295" s="90"/>
      <c r="Q295" s="90"/>
      <c r="R295" s="90"/>
      <c r="S295" s="88" t="s">
        <v>829</v>
      </c>
      <c r="T295" s="90"/>
      <c r="V295" s="72"/>
    </row>
    <row r="296" spans="1:22" ht="15" customHeight="1">
      <c r="A296" s="86">
        <v>293</v>
      </c>
      <c r="B296" s="88" t="s">
        <v>422</v>
      </c>
      <c r="C296" s="88" t="s">
        <v>434</v>
      </c>
      <c r="D296" s="88" t="s">
        <v>827</v>
      </c>
      <c r="E296" s="88" t="s">
        <v>59</v>
      </c>
      <c r="F296" s="88" t="s">
        <v>22</v>
      </c>
      <c r="G296" s="86">
        <v>2010</v>
      </c>
      <c r="H296" s="86">
        <v>-28.178609999999999</v>
      </c>
      <c r="I296" s="86">
        <v>-51.64911</v>
      </c>
      <c r="J296" s="88" t="s">
        <v>49</v>
      </c>
      <c r="K296" s="69" t="s">
        <v>36</v>
      </c>
      <c r="L296" s="88" t="s">
        <v>1086</v>
      </c>
      <c r="M296" s="90"/>
      <c r="N296" s="88" t="s">
        <v>29</v>
      </c>
      <c r="O296" s="69" t="s">
        <v>36</v>
      </c>
      <c r="P296" s="90"/>
      <c r="Q296" s="90"/>
      <c r="R296" s="90"/>
      <c r="S296" s="88" t="s">
        <v>829</v>
      </c>
      <c r="T296" s="90"/>
      <c r="V296" s="72"/>
    </row>
    <row r="297" spans="1:22" ht="15" customHeight="1">
      <c r="A297" s="86">
        <v>294</v>
      </c>
      <c r="B297" s="88" t="s">
        <v>422</v>
      </c>
      <c r="C297" s="88" t="s">
        <v>434</v>
      </c>
      <c r="D297" s="88" t="s">
        <v>827</v>
      </c>
      <c r="E297" s="88" t="s">
        <v>59</v>
      </c>
      <c r="F297" s="88" t="s">
        <v>22</v>
      </c>
      <c r="G297" s="86">
        <v>2010</v>
      </c>
      <c r="H297" s="86">
        <v>-28.178609999999999</v>
      </c>
      <c r="I297" s="86">
        <v>-51.64911</v>
      </c>
      <c r="J297" s="88" t="s">
        <v>49</v>
      </c>
      <c r="K297" s="69" t="s">
        <v>36</v>
      </c>
      <c r="L297" s="88" t="s">
        <v>1087</v>
      </c>
      <c r="M297" s="90"/>
      <c r="N297" s="88" t="s">
        <v>29</v>
      </c>
      <c r="O297" s="69" t="s">
        <v>36</v>
      </c>
      <c r="P297" s="90"/>
      <c r="Q297" s="90"/>
      <c r="R297" s="90"/>
      <c r="S297" s="88" t="s">
        <v>829</v>
      </c>
      <c r="T297" s="90"/>
      <c r="V297" s="72"/>
    </row>
    <row r="298" spans="1:22" ht="15" customHeight="1">
      <c r="A298" s="86">
        <v>295</v>
      </c>
      <c r="B298" s="88" t="s">
        <v>422</v>
      </c>
      <c r="C298" s="88" t="s">
        <v>434</v>
      </c>
      <c r="D298" s="88" t="s">
        <v>827</v>
      </c>
      <c r="E298" s="88" t="s">
        <v>59</v>
      </c>
      <c r="F298" s="88" t="s">
        <v>22</v>
      </c>
      <c r="G298" s="86">
        <v>2010</v>
      </c>
      <c r="H298" s="86">
        <v>-28.178609999999999</v>
      </c>
      <c r="I298" s="86">
        <v>-51.64911</v>
      </c>
      <c r="J298" s="88" t="s">
        <v>49</v>
      </c>
      <c r="K298" s="69" t="s">
        <v>36</v>
      </c>
      <c r="L298" s="88" t="s">
        <v>1088</v>
      </c>
      <c r="M298" s="90"/>
      <c r="N298" s="88" t="s">
        <v>29</v>
      </c>
      <c r="O298" s="69" t="s">
        <v>36</v>
      </c>
      <c r="P298" s="90"/>
      <c r="Q298" s="90"/>
      <c r="R298" s="90"/>
      <c r="S298" s="88" t="s">
        <v>829</v>
      </c>
      <c r="T298" s="90"/>
      <c r="V298" s="72"/>
    </row>
    <row r="299" spans="1:22" ht="15" customHeight="1">
      <c r="A299" s="86">
        <v>311</v>
      </c>
      <c r="B299" s="88" t="s">
        <v>422</v>
      </c>
      <c r="C299" s="88" t="s">
        <v>434</v>
      </c>
      <c r="D299" s="88" t="s">
        <v>827</v>
      </c>
      <c r="E299" s="88" t="s">
        <v>59</v>
      </c>
      <c r="F299" s="88" t="s">
        <v>22</v>
      </c>
      <c r="G299" s="86">
        <v>2010</v>
      </c>
      <c r="H299" s="86">
        <v>-28.223469999999999</v>
      </c>
      <c r="I299" s="86">
        <v>-51.500970000000002</v>
      </c>
      <c r="J299" s="88" t="s">
        <v>49</v>
      </c>
      <c r="K299" s="69" t="s">
        <v>36</v>
      </c>
      <c r="L299" s="88" t="s">
        <v>1089</v>
      </c>
      <c r="M299" s="90"/>
      <c r="N299" s="88" t="s">
        <v>29</v>
      </c>
      <c r="O299" s="69" t="s">
        <v>36</v>
      </c>
      <c r="P299" s="90"/>
      <c r="Q299" s="90"/>
      <c r="R299" s="90"/>
      <c r="S299" s="88" t="s">
        <v>829</v>
      </c>
      <c r="T299" s="90"/>
      <c r="V299" s="72"/>
    </row>
    <row r="300" spans="1:22" ht="15" customHeight="1">
      <c r="A300" s="86">
        <v>312</v>
      </c>
      <c r="B300" s="88" t="s">
        <v>422</v>
      </c>
      <c r="C300" s="88" t="s">
        <v>434</v>
      </c>
      <c r="D300" s="88" t="s">
        <v>827</v>
      </c>
      <c r="E300" s="88" t="s">
        <v>59</v>
      </c>
      <c r="F300" s="88" t="s">
        <v>22</v>
      </c>
      <c r="G300" s="86">
        <v>2010</v>
      </c>
      <c r="H300" s="86">
        <v>-28.223469999999999</v>
      </c>
      <c r="I300" s="86">
        <v>-51.500970000000002</v>
      </c>
      <c r="J300" s="88" t="s">
        <v>49</v>
      </c>
      <c r="K300" s="69" t="s">
        <v>36</v>
      </c>
      <c r="L300" s="88" t="s">
        <v>1090</v>
      </c>
      <c r="M300" s="90"/>
      <c r="N300" s="88" t="s">
        <v>29</v>
      </c>
      <c r="O300" s="69" t="s">
        <v>36</v>
      </c>
      <c r="P300" s="90"/>
      <c r="Q300" s="90"/>
      <c r="R300" s="90"/>
      <c r="S300" s="88" t="s">
        <v>829</v>
      </c>
      <c r="T300" s="90"/>
      <c r="V300" s="72"/>
    </row>
    <row r="301" spans="1:22" ht="15" customHeight="1">
      <c r="A301" s="86">
        <v>313</v>
      </c>
      <c r="B301" s="88" t="s">
        <v>422</v>
      </c>
      <c r="C301" s="88" t="s">
        <v>434</v>
      </c>
      <c r="D301" s="88" t="s">
        <v>827</v>
      </c>
      <c r="E301" s="88" t="s">
        <v>59</v>
      </c>
      <c r="F301" s="88" t="s">
        <v>22</v>
      </c>
      <c r="G301" s="86">
        <v>2010</v>
      </c>
      <c r="H301" s="86">
        <v>-28.223469999999999</v>
      </c>
      <c r="I301" s="86">
        <v>-51.500970000000002</v>
      </c>
      <c r="J301" s="88" t="s">
        <v>49</v>
      </c>
      <c r="K301" s="69" t="s">
        <v>36</v>
      </c>
      <c r="L301" s="88" t="s">
        <v>1091</v>
      </c>
      <c r="M301" s="90"/>
      <c r="N301" s="88" t="s">
        <v>29</v>
      </c>
      <c r="O301" s="69" t="s">
        <v>36</v>
      </c>
      <c r="P301" s="90"/>
      <c r="Q301" s="90"/>
      <c r="R301" s="90"/>
      <c r="S301" s="88" t="s">
        <v>829</v>
      </c>
      <c r="T301" s="90"/>
      <c r="V301" s="72"/>
    </row>
    <row r="302" spans="1:22" ht="15" customHeight="1">
      <c r="A302" s="86">
        <v>314</v>
      </c>
      <c r="B302" s="88" t="s">
        <v>422</v>
      </c>
      <c r="C302" s="88" t="s">
        <v>434</v>
      </c>
      <c r="D302" s="88" t="s">
        <v>827</v>
      </c>
      <c r="E302" s="88" t="s">
        <v>59</v>
      </c>
      <c r="F302" s="88" t="s">
        <v>22</v>
      </c>
      <c r="G302" s="86">
        <v>2010</v>
      </c>
      <c r="H302" s="86">
        <v>-28.223469999999999</v>
      </c>
      <c r="I302" s="86">
        <v>-51.500970000000002</v>
      </c>
      <c r="J302" s="88" t="s">
        <v>49</v>
      </c>
      <c r="K302" s="69" t="s">
        <v>36</v>
      </c>
      <c r="L302" s="88" t="s">
        <v>1092</v>
      </c>
      <c r="M302" s="90"/>
      <c r="N302" s="88" t="s">
        <v>29</v>
      </c>
      <c r="O302" s="69" t="s">
        <v>36</v>
      </c>
      <c r="P302" s="90"/>
      <c r="Q302" s="90"/>
      <c r="R302" s="90"/>
      <c r="S302" s="88" t="s">
        <v>829</v>
      </c>
      <c r="T302" s="90"/>
      <c r="V302" s="72"/>
    </row>
    <row r="303" spans="1:22" ht="15" customHeight="1">
      <c r="A303" s="86">
        <v>321</v>
      </c>
      <c r="B303" s="88" t="s">
        <v>422</v>
      </c>
      <c r="C303" s="88" t="s">
        <v>434</v>
      </c>
      <c r="D303" s="88" t="s">
        <v>827</v>
      </c>
      <c r="E303" s="88" t="s">
        <v>59</v>
      </c>
      <c r="F303" s="88" t="s">
        <v>22</v>
      </c>
      <c r="G303" s="86">
        <v>2010</v>
      </c>
      <c r="H303" s="86">
        <v>-28.31231</v>
      </c>
      <c r="I303" s="86">
        <v>-51.36056</v>
      </c>
      <c r="J303" s="88" t="s">
        <v>49</v>
      </c>
      <c r="K303" s="69" t="s">
        <v>36</v>
      </c>
      <c r="L303" s="88" t="s">
        <v>1093</v>
      </c>
      <c r="M303" s="90"/>
      <c r="N303" s="88" t="s">
        <v>29</v>
      </c>
      <c r="O303" s="69" t="s">
        <v>36</v>
      </c>
      <c r="P303" s="90"/>
      <c r="Q303" s="90"/>
      <c r="R303" s="90"/>
      <c r="S303" s="88" t="s">
        <v>829</v>
      </c>
      <c r="T303" s="90"/>
      <c r="V303" s="72"/>
    </row>
    <row r="304" spans="1:22" ht="15" customHeight="1">
      <c r="A304" s="86">
        <v>324</v>
      </c>
      <c r="B304" s="88" t="s">
        <v>422</v>
      </c>
      <c r="C304" s="88" t="s">
        <v>434</v>
      </c>
      <c r="D304" s="88" t="s">
        <v>827</v>
      </c>
      <c r="E304" s="88" t="s">
        <v>59</v>
      </c>
      <c r="F304" s="88" t="s">
        <v>22</v>
      </c>
      <c r="G304" s="86">
        <v>2010</v>
      </c>
      <c r="H304" s="86">
        <v>-28.31231</v>
      </c>
      <c r="I304" s="86">
        <v>-51.36056</v>
      </c>
      <c r="J304" s="88" t="s">
        <v>49</v>
      </c>
      <c r="K304" s="69" t="s">
        <v>36</v>
      </c>
      <c r="L304" s="88" t="s">
        <v>1094</v>
      </c>
      <c r="M304" s="90"/>
      <c r="N304" s="88" t="s">
        <v>29</v>
      </c>
      <c r="O304" s="69" t="s">
        <v>36</v>
      </c>
      <c r="P304" s="90"/>
      <c r="Q304" s="90"/>
      <c r="R304" s="90"/>
      <c r="S304" s="88" t="s">
        <v>829</v>
      </c>
      <c r="T304" s="90"/>
      <c r="V304" s="72"/>
    </row>
    <row r="305" spans="1:22" ht="15" customHeight="1">
      <c r="A305" s="86">
        <v>325</v>
      </c>
      <c r="B305" s="88" t="s">
        <v>422</v>
      </c>
      <c r="C305" s="88" t="s">
        <v>434</v>
      </c>
      <c r="D305" s="88" t="s">
        <v>827</v>
      </c>
      <c r="E305" s="88" t="s">
        <v>59</v>
      </c>
      <c r="F305" s="88" t="s">
        <v>22</v>
      </c>
      <c r="G305" s="86">
        <v>2010</v>
      </c>
      <c r="H305" s="86">
        <v>-28.333780000000001</v>
      </c>
      <c r="I305" s="86">
        <v>-51.300220000000003</v>
      </c>
      <c r="J305" s="88" t="s">
        <v>49</v>
      </c>
      <c r="K305" s="69" t="s">
        <v>36</v>
      </c>
      <c r="L305" s="88" t="s">
        <v>1095</v>
      </c>
      <c r="M305" s="90"/>
      <c r="N305" s="88" t="s">
        <v>29</v>
      </c>
      <c r="O305" s="69" t="s">
        <v>36</v>
      </c>
      <c r="P305" s="90"/>
      <c r="Q305" s="90"/>
      <c r="R305" s="90"/>
      <c r="S305" s="88" t="s">
        <v>829</v>
      </c>
      <c r="T305" s="90"/>
      <c r="V305" s="72"/>
    </row>
    <row r="306" spans="1:22" ht="15" customHeight="1">
      <c r="A306" s="86">
        <v>326</v>
      </c>
      <c r="B306" s="88" t="s">
        <v>422</v>
      </c>
      <c r="C306" s="88" t="s">
        <v>434</v>
      </c>
      <c r="D306" s="88" t="s">
        <v>827</v>
      </c>
      <c r="E306" s="88" t="s">
        <v>59</v>
      </c>
      <c r="F306" s="88" t="s">
        <v>22</v>
      </c>
      <c r="G306" s="86">
        <v>2010</v>
      </c>
      <c r="H306" s="86">
        <v>-28.333780000000001</v>
      </c>
      <c r="I306" s="86">
        <v>-51.300220000000003</v>
      </c>
      <c r="J306" s="88" t="s">
        <v>49</v>
      </c>
      <c r="K306" s="69" t="s">
        <v>36</v>
      </c>
      <c r="L306" s="88" t="s">
        <v>1096</v>
      </c>
      <c r="M306" s="90"/>
      <c r="N306" s="88" t="s">
        <v>29</v>
      </c>
      <c r="O306" s="69" t="s">
        <v>36</v>
      </c>
      <c r="P306" s="90"/>
      <c r="Q306" s="90"/>
      <c r="R306" s="90"/>
      <c r="S306" s="88" t="s">
        <v>829</v>
      </c>
      <c r="T306" s="90"/>
      <c r="V306" s="72"/>
    </row>
    <row r="307" spans="1:22" ht="15" customHeight="1">
      <c r="A307" s="86">
        <v>327</v>
      </c>
      <c r="B307" s="88" t="s">
        <v>422</v>
      </c>
      <c r="C307" s="88" t="s">
        <v>434</v>
      </c>
      <c r="D307" s="88" t="s">
        <v>827</v>
      </c>
      <c r="E307" s="88" t="s">
        <v>59</v>
      </c>
      <c r="F307" s="88" t="s">
        <v>22</v>
      </c>
      <c r="G307" s="86">
        <v>2010</v>
      </c>
      <c r="H307" s="86">
        <v>-28.333780000000001</v>
      </c>
      <c r="I307" s="86">
        <v>-51.300220000000003</v>
      </c>
      <c r="J307" s="88" t="s">
        <v>49</v>
      </c>
      <c r="K307" s="69" t="s">
        <v>36</v>
      </c>
      <c r="L307" s="88" t="s">
        <v>1097</v>
      </c>
      <c r="M307" s="90"/>
      <c r="N307" s="88" t="s">
        <v>29</v>
      </c>
      <c r="O307" s="69" t="s">
        <v>36</v>
      </c>
      <c r="P307" s="90"/>
      <c r="Q307" s="90"/>
      <c r="R307" s="90"/>
      <c r="S307" s="88" t="s">
        <v>829</v>
      </c>
      <c r="T307" s="90"/>
      <c r="V307" s="72"/>
    </row>
    <row r="308" spans="1:22" ht="15" customHeight="1">
      <c r="A308" s="86">
        <v>328</v>
      </c>
      <c r="B308" s="88" t="s">
        <v>422</v>
      </c>
      <c r="C308" s="88" t="s">
        <v>434</v>
      </c>
      <c r="D308" s="88" t="s">
        <v>827</v>
      </c>
      <c r="E308" s="88" t="s">
        <v>59</v>
      </c>
      <c r="F308" s="88" t="s">
        <v>22</v>
      </c>
      <c r="G308" s="86">
        <v>2010</v>
      </c>
      <c r="H308" s="86">
        <v>-28.333780000000001</v>
      </c>
      <c r="I308" s="86">
        <v>-51.300220000000003</v>
      </c>
      <c r="J308" s="88" t="s">
        <v>49</v>
      </c>
      <c r="K308" s="69" t="s">
        <v>36</v>
      </c>
      <c r="L308" s="88" t="s">
        <v>1098</v>
      </c>
      <c r="M308" s="90"/>
      <c r="N308" s="88" t="s">
        <v>29</v>
      </c>
      <c r="O308" s="69" t="s">
        <v>36</v>
      </c>
      <c r="P308" s="90"/>
      <c r="Q308" s="90"/>
      <c r="R308" s="90"/>
      <c r="S308" s="88" t="s">
        <v>829</v>
      </c>
      <c r="T308" s="90"/>
      <c r="V308" s="72"/>
    </row>
    <row r="309" spans="1:22" ht="15" customHeight="1">
      <c r="A309" s="86">
        <v>329</v>
      </c>
      <c r="B309" s="88" t="s">
        <v>422</v>
      </c>
      <c r="C309" s="88" t="s">
        <v>434</v>
      </c>
      <c r="D309" s="88" t="s">
        <v>827</v>
      </c>
      <c r="E309" s="88" t="s">
        <v>59</v>
      </c>
      <c r="F309" s="88" t="s">
        <v>22</v>
      </c>
      <c r="G309" s="86">
        <v>2010</v>
      </c>
      <c r="H309" s="86">
        <v>-28.333780000000001</v>
      </c>
      <c r="I309" s="86">
        <v>-51.300220000000003</v>
      </c>
      <c r="J309" s="88" t="s">
        <v>49</v>
      </c>
      <c r="K309" s="69" t="s">
        <v>36</v>
      </c>
      <c r="L309" s="88" t="s">
        <v>1099</v>
      </c>
      <c r="M309" s="90"/>
      <c r="N309" s="88" t="s">
        <v>29</v>
      </c>
      <c r="O309" s="69" t="s">
        <v>36</v>
      </c>
      <c r="P309" s="90"/>
      <c r="Q309" s="90"/>
      <c r="R309" s="90"/>
      <c r="S309" s="88" t="s">
        <v>829</v>
      </c>
      <c r="T309" s="90"/>
      <c r="V309" s="72"/>
    </row>
    <row r="310" spans="1:22" ht="15" customHeight="1">
      <c r="A310" s="86">
        <v>330</v>
      </c>
      <c r="B310" s="88" t="s">
        <v>422</v>
      </c>
      <c r="C310" s="88" t="s">
        <v>434</v>
      </c>
      <c r="D310" s="88" t="s">
        <v>827</v>
      </c>
      <c r="E310" s="88" t="s">
        <v>59</v>
      </c>
      <c r="F310" s="88" t="s">
        <v>22</v>
      </c>
      <c r="G310" s="86">
        <v>2010</v>
      </c>
      <c r="H310" s="86">
        <v>-28.321639999999999</v>
      </c>
      <c r="I310" s="86">
        <v>-51.237389999999998</v>
      </c>
      <c r="J310" s="88" t="s">
        <v>49</v>
      </c>
      <c r="K310" s="69" t="s">
        <v>36</v>
      </c>
      <c r="L310" s="88" t="s">
        <v>1100</v>
      </c>
      <c r="M310" s="90"/>
      <c r="N310" s="88" t="s">
        <v>29</v>
      </c>
      <c r="O310" s="69" t="s">
        <v>36</v>
      </c>
      <c r="P310" s="90"/>
      <c r="Q310" s="90"/>
      <c r="R310" s="90"/>
      <c r="S310" s="88" t="s">
        <v>829</v>
      </c>
      <c r="T310" s="90"/>
      <c r="V310" s="72"/>
    </row>
    <row r="311" spans="1:22" ht="15" customHeight="1">
      <c r="A311" s="86">
        <v>332</v>
      </c>
      <c r="B311" s="88" t="s">
        <v>422</v>
      </c>
      <c r="C311" s="88" t="s">
        <v>434</v>
      </c>
      <c r="D311" s="88" t="s">
        <v>827</v>
      </c>
      <c r="E311" s="88" t="s">
        <v>59</v>
      </c>
      <c r="F311" s="88" t="s">
        <v>22</v>
      </c>
      <c r="G311" s="86">
        <v>2010</v>
      </c>
      <c r="H311" s="86">
        <v>-28.321639999999999</v>
      </c>
      <c r="I311" s="86">
        <v>-51.237389999999998</v>
      </c>
      <c r="J311" s="88" t="s">
        <v>49</v>
      </c>
      <c r="K311" s="69" t="s">
        <v>36</v>
      </c>
      <c r="L311" s="88" t="s">
        <v>1101</v>
      </c>
      <c r="M311" s="90"/>
      <c r="N311" s="88" t="s">
        <v>29</v>
      </c>
      <c r="O311" s="69" t="s">
        <v>36</v>
      </c>
      <c r="P311" s="90"/>
      <c r="Q311" s="90"/>
      <c r="R311" s="90"/>
      <c r="S311" s="88" t="s">
        <v>829</v>
      </c>
      <c r="T311" s="90"/>
      <c r="V311" s="72"/>
    </row>
    <row r="312" spans="1:22" ht="15" customHeight="1">
      <c r="A312" s="86">
        <v>333</v>
      </c>
      <c r="B312" s="88" t="s">
        <v>422</v>
      </c>
      <c r="C312" s="88" t="s">
        <v>434</v>
      </c>
      <c r="D312" s="88" t="s">
        <v>827</v>
      </c>
      <c r="E312" s="88" t="s">
        <v>59</v>
      </c>
      <c r="F312" s="88" t="s">
        <v>22</v>
      </c>
      <c r="G312" s="86">
        <v>2010</v>
      </c>
      <c r="H312" s="86">
        <v>-28.321639999999999</v>
      </c>
      <c r="I312" s="86">
        <v>-51.237389999999998</v>
      </c>
      <c r="J312" s="88" t="s">
        <v>49</v>
      </c>
      <c r="K312" s="69" t="s">
        <v>36</v>
      </c>
      <c r="L312" s="88" t="s">
        <v>1102</v>
      </c>
      <c r="M312" s="90"/>
      <c r="N312" s="88" t="s">
        <v>29</v>
      </c>
      <c r="O312" s="69" t="s">
        <v>36</v>
      </c>
      <c r="P312" s="90"/>
      <c r="Q312" s="90"/>
      <c r="R312" s="90"/>
      <c r="S312" s="88" t="s">
        <v>829</v>
      </c>
      <c r="T312" s="90"/>
      <c r="V312" s="72"/>
    </row>
    <row r="313" spans="1:22" ht="15" customHeight="1">
      <c r="A313" s="86">
        <v>453</v>
      </c>
      <c r="B313" s="88" t="s">
        <v>422</v>
      </c>
      <c r="C313" s="88" t="s">
        <v>434</v>
      </c>
      <c r="D313" s="88" t="s">
        <v>827</v>
      </c>
      <c r="E313" s="88" t="s">
        <v>59</v>
      </c>
      <c r="F313" s="88" t="s">
        <v>22</v>
      </c>
      <c r="G313" s="86">
        <v>2011</v>
      </c>
      <c r="H313" s="86">
        <v>-28.07047</v>
      </c>
      <c r="I313" s="86">
        <v>-51.916420000000002</v>
      </c>
      <c r="J313" s="88" t="s">
        <v>49</v>
      </c>
      <c r="K313" s="69" t="s">
        <v>36</v>
      </c>
      <c r="L313" s="88" t="s">
        <v>1103</v>
      </c>
      <c r="M313" s="90"/>
      <c r="N313" s="88" t="s">
        <v>29</v>
      </c>
      <c r="O313" s="69" t="s">
        <v>36</v>
      </c>
      <c r="P313" s="90"/>
      <c r="Q313" s="90"/>
      <c r="R313" s="90"/>
      <c r="S313" s="88" t="s">
        <v>829</v>
      </c>
      <c r="T313" s="90"/>
      <c r="V313" s="72"/>
    </row>
    <row r="314" spans="1:22" ht="15" customHeight="1">
      <c r="A314" s="86">
        <v>454</v>
      </c>
      <c r="B314" s="88" t="s">
        <v>422</v>
      </c>
      <c r="C314" s="88" t="s">
        <v>434</v>
      </c>
      <c r="D314" s="88" t="s">
        <v>827</v>
      </c>
      <c r="E314" s="88" t="s">
        <v>59</v>
      </c>
      <c r="F314" s="88" t="s">
        <v>22</v>
      </c>
      <c r="G314" s="86">
        <v>2011</v>
      </c>
      <c r="H314" s="86">
        <v>-28.07047</v>
      </c>
      <c r="I314" s="86">
        <v>-51.916420000000002</v>
      </c>
      <c r="J314" s="88" t="s">
        <v>49</v>
      </c>
      <c r="K314" s="69" t="s">
        <v>36</v>
      </c>
      <c r="L314" s="88" t="s">
        <v>1104</v>
      </c>
      <c r="M314" s="90"/>
      <c r="N314" s="88" t="s">
        <v>29</v>
      </c>
      <c r="O314" s="69" t="s">
        <v>36</v>
      </c>
      <c r="P314" s="90"/>
      <c r="Q314" s="90"/>
      <c r="R314" s="90"/>
      <c r="S314" s="88" t="s">
        <v>829</v>
      </c>
      <c r="T314" s="90"/>
      <c r="V314" s="72"/>
    </row>
    <row r="315" spans="1:22" ht="15" customHeight="1">
      <c r="A315" s="86">
        <v>455</v>
      </c>
      <c r="B315" s="88" t="s">
        <v>422</v>
      </c>
      <c r="C315" s="88" t="s">
        <v>434</v>
      </c>
      <c r="D315" s="88" t="s">
        <v>827</v>
      </c>
      <c r="E315" s="88" t="s">
        <v>59</v>
      </c>
      <c r="F315" s="88" t="s">
        <v>22</v>
      </c>
      <c r="G315" s="86">
        <v>2011</v>
      </c>
      <c r="H315" s="86">
        <v>-28.07047</v>
      </c>
      <c r="I315" s="86">
        <v>-51.916420000000002</v>
      </c>
      <c r="J315" s="88" t="s">
        <v>49</v>
      </c>
      <c r="K315" s="69" t="s">
        <v>36</v>
      </c>
      <c r="L315" s="88" t="s">
        <v>1105</v>
      </c>
      <c r="M315" s="90"/>
      <c r="N315" s="88" t="s">
        <v>29</v>
      </c>
      <c r="O315" s="69" t="s">
        <v>36</v>
      </c>
      <c r="P315" s="90"/>
      <c r="Q315" s="90"/>
      <c r="R315" s="90"/>
      <c r="S315" s="88" t="s">
        <v>829</v>
      </c>
      <c r="T315" s="90"/>
      <c r="V315" s="72"/>
    </row>
    <row r="316" spans="1:22" ht="15" customHeight="1">
      <c r="A316" s="86">
        <v>456</v>
      </c>
      <c r="B316" s="88" t="s">
        <v>422</v>
      </c>
      <c r="C316" s="88" t="s">
        <v>434</v>
      </c>
      <c r="D316" s="88" t="s">
        <v>827</v>
      </c>
      <c r="E316" s="88" t="s">
        <v>59</v>
      </c>
      <c r="F316" s="88" t="s">
        <v>22</v>
      </c>
      <c r="G316" s="86">
        <v>2011</v>
      </c>
      <c r="H316" s="86">
        <v>-28.07047</v>
      </c>
      <c r="I316" s="86">
        <v>-51.916420000000002</v>
      </c>
      <c r="J316" s="88" t="s">
        <v>49</v>
      </c>
      <c r="K316" s="69" t="s">
        <v>36</v>
      </c>
      <c r="L316" s="88" t="s">
        <v>1106</v>
      </c>
      <c r="M316" s="90"/>
      <c r="N316" s="88" t="s">
        <v>29</v>
      </c>
      <c r="O316" s="69" t="s">
        <v>36</v>
      </c>
      <c r="P316" s="90"/>
      <c r="Q316" s="90"/>
      <c r="R316" s="90"/>
      <c r="S316" s="88" t="s">
        <v>829</v>
      </c>
      <c r="T316" s="90"/>
      <c r="V316" s="72"/>
    </row>
    <row r="317" spans="1:22" ht="15" customHeight="1">
      <c r="A317" s="86">
        <v>529</v>
      </c>
      <c r="B317" s="88" t="s">
        <v>422</v>
      </c>
      <c r="C317" s="88" t="s">
        <v>434</v>
      </c>
      <c r="D317" s="88" t="s">
        <v>827</v>
      </c>
      <c r="E317" s="88" t="s">
        <v>1107</v>
      </c>
      <c r="F317" s="88" t="s">
        <v>22</v>
      </c>
      <c r="G317" s="86">
        <v>2009</v>
      </c>
      <c r="H317" s="86">
        <f t="shared" ref="H317:H319" si="30">-(24+(19/60)+(19/3600))</f>
        <v>-24.321944444444444</v>
      </c>
      <c r="I317" s="86">
        <f t="shared" ref="I317:I319" si="31">-(52+(31/60)+(48/3600))</f>
        <v>-52.53</v>
      </c>
      <c r="J317" s="88" t="s">
        <v>49</v>
      </c>
      <c r="K317" s="69" t="s">
        <v>36</v>
      </c>
      <c r="L317" s="86">
        <v>106</v>
      </c>
      <c r="M317" s="90"/>
      <c r="N317" s="88" t="s">
        <v>29</v>
      </c>
      <c r="O317" s="69" t="s">
        <v>36</v>
      </c>
      <c r="P317" s="90"/>
      <c r="Q317" s="90"/>
      <c r="R317" s="90"/>
      <c r="S317" s="88" t="s">
        <v>829</v>
      </c>
      <c r="T317" s="90"/>
      <c r="V317" s="72"/>
    </row>
    <row r="318" spans="1:22" ht="15" customHeight="1">
      <c r="A318" s="86">
        <v>530</v>
      </c>
      <c r="B318" s="88" t="s">
        <v>422</v>
      </c>
      <c r="C318" s="88" t="s">
        <v>434</v>
      </c>
      <c r="D318" s="88" t="s">
        <v>827</v>
      </c>
      <c r="E318" s="88" t="s">
        <v>1107</v>
      </c>
      <c r="F318" s="88" t="s">
        <v>22</v>
      </c>
      <c r="G318" s="86">
        <v>2009</v>
      </c>
      <c r="H318" s="86">
        <f t="shared" si="30"/>
        <v>-24.321944444444444</v>
      </c>
      <c r="I318" s="86">
        <f t="shared" si="31"/>
        <v>-52.53</v>
      </c>
      <c r="J318" s="88" t="s">
        <v>49</v>
      </c>
      <c r="K318" s="69" t="s">
        <v>36</v>
      </c>
      <c r="L318" s="86">
        <v>107</v>
      </c>
      <c r="M318" s="90"/>
      <c r="N318" s="88" t="s">
        <v>29</v>
      </c>
      <c r="O318" s="69" t="s">
        <v>36</v>
      </c>
      <c r="P318" s="90"/>
      <c r="Q318" s="90"/>
      <c r="R318" s="90"/>
      <c r="S318" s="88" t="s">
        <v>829</v>
      </c>
      <c r="T318" s="90"/>
      <c r="V318" s="72"/>
    </row>
    <row r="319" spans="1:22" ht="15" customHeight="1">
      <c r="A319" s="86">
        <v>531</v>
      </c>
      <c r="B319" s="88" t="s">
        <v>422</v>
      </c>
      <c r="C319" s="88" t="s">
        <v>434</v>
      </c>
      <c r="D319" s="88" t="s">
        <v>827</v>
      </c>
      <c r="E319" s="88" t="s">
        <v>1107</v>
      </c>
      <c r="F319" s="88" t="s">
        <v>22</v>
      </c>
      <c r="G319" s="86">
        <v>2009</v>
      </c>
      <c r="H319" s="86">
        <f t="shared" si="30"/>
        <v>-24.321944444444444</v>
      </c>
      <c r="I319" s="86">
        <f t="shared" si="31"/>
        <v>-52.53</v>
      </c>
      <c r="J319" s="88" t="s">
        <v>49</v>
      </c>
      <c r="K319" s="69" t="s">
        <v>36</v>
      </c>
      <c r="L319" s="86">
        <v>108</v>
      </c>
      <c r="M319" s="90"/>
      <c r="N319" s="88" t="s">
        <v>29</v>
      </c>
      <c r="O319" s="69" t="s">
        <v>36</v>
      </c>
      <c r="P319" s="90"/>
      <c r="Q319" s="90"/>
      <c r="R319" s="90"/>
      <c r="S319" s="88" t="s">
        <v>829</v>
      </c>
      <c r="T319" s="90"/>
      <c r="V319" s="72"/>
    </row>
    <row r="320" spans="1:22" ht="15" customHeight="1">
      <c r="A320" s="86">
        <v>613</v>
      </c>
      <c r="B320" s="88" t="s">
        <v>422</v>
      </c>
      <c r="C320" s="88" t="s">
        <v>434</v>
      </c>
      <c r="D320" s="88" t="s">
        <v>827</v>
      </c>
      <c r="E320" s="88" t="s">
        <v>1108</v>
      </c>
      <c r="F320" s="88" t="s">
        <v>22</v>
      </c>
      <c r="G320" s="86">
        <v>2011</v>
      </c>
      <c r="H320" s="86">
        <f t="shared" ref="H320:H339" si="32">-(24+(30/60)+(59/3600))</f>
        <v>-24.516388888888891</v>
      </c>
      <c r="I320" s="86">
        <f t="shared" ref="I320:I339" si="33">-(51+(40/60)+(4/3600))</f>
        <v>-51.667777777777772</v>
      </c>
      <c r="J320" s="88" t="s">
        <v>49</v>
      </c>
      <c r="K320" s="69" t="s">
        <v>36</v>
      </c>
      <c r="L320" s="88" t="s">
        <v>1109</v>
      </c>
      <c r="M320" s="90"/>
      <c r="N320" s="88" t="s">
        <v>29</v>
      </c>
      <c r="O320" s="69" t="s">
        <v>36</v>
      </c>
      <c r="P320" s="90"/>
      <c r="Q320" s="90"/>
      <c r="R320" s="90"/>
      <c r="S320" s="88" t="s">
        <v>829</v>
      </c>
      <c r="T320" s="90"/>
      <c r="V320" s="72"/>
    </row>
    <row r="321" spans="1:22" ht="15" customHeight="1">
      <c r="A321" s="86">
        <v>614</v>
      </c>
      <c r="B321" s="88" t="s">
        <v>422</v>
      </c>
      <c r="C321" s="88" t="s">
        <v>434</v>
      </c>
      <c r="D321" s="88" t="s">
        <v>827</v>
      </c>
      <c r="E321" s="88" t="s">
        <v>1108</v>
      </c>
      <c r="F321" s="88" t="s">
        <v>22</v>
      </c>
      <c r="G321" s="86">
        <v>2011</v>
      </c>
      <c r="H321" s="86">
        <f t="shared" si="32"/>
        <v>-24.516388888888891</v>
      </c>
      <c r="I321" s="86">
        <f t="shared" si="33"/>
        <v>-51.667777777777772</v>
      </c>
      <c r="J321" s="88" t="s">
        <v>49</v>
      </c>
      <c r="K321" s="69" t="s">
        <v>36</v>
      </c>
      <c r="L321" s="88" t="s">
        <v>1110</v>
      </c>
      <c r="M321" s="90"/>
      <c r="N321" s="88" t="s">
        <v>29</v>
      </c>
      <c r="O321" s="69" t="s">
        <v>36</v>
      </c>
      <c r="P321" s="90"/>
      <c r="Q321" s="90"/>
      <c r="R321" s="90"/>
      <c r="S321" s="88" t="s">
        <v>829</v>
      </c>
      <c r="T321" s="90"/>
      <c r="V321" s="72"/>
    </row>
    <row r="322" spans="1:22" ht="15" customHeight="1">
      <c r="A322" s="86">
        <v>615</v>
      </c>
      <c r="B322" s="88" t="s">
        <v>422</v>
      </c>
      <c r="C322" s="88" t="s">
        <v>434</v>
      </c>
      <c r="D322" s="88" t="s">
        <v>827</v>
      </c>
      <c r="E322" s="88" t="s">
        <v>1108</v>
      </c>
      <c r="F322" s="88" t="s">
        <v>22</v>
      </c>
      <c r="G322" s="86">
        <v>2011</v>
      </c>
      <c r="H322" s="86">
        <f t="shared" si="32"/>
        <v>-24.516388888888891</v>
      </c>
      <c r="I322" s="86">
        <f t="shared" si="33"/>
        <v>-51.667777777777772</v>
      </c>
      <c r="J322" s="88" t="s">
        <v>49</v>
      </c>
      <c r="K322" s="69" t="s">
        <v>36</v>
      </c>
      <c r="L322" s="88" t="s">
        <v>1111</v>
      </c>
      <c r="M322" s="90"/>
      <c r="N322" s="88" t="s">
        <v>29</v>
      </c>
      <c r="O322" s="69" t="s">
        <v>36</v>
      </c>
      <c r="P322" s="90"/>
      <c r="Q322" s="90"/>
      <c r="R322" s="90"/>
      <c r="S322" s="88" t="s">
        <v>829</v>
      </c>
      <c r="T322" s="90"/>
      <c r="V322" s="72"/>
    </row>
    <row r="323" spans="1:22" ht="15" customHeight="1">
      <c r="A323" s="86">
        <v>616</v>
      </c>
      <c r="B323" s="88" t="s">
        <v>422</v>
      </c>
      <c r="C323" s="88" t="s">
        <v>434</v>
      </c>
      <c r="D323" s="88" t="s">
        <v>827</v>
      </c>
      <c r="E323" s="88" t="s">
        <v>1108</v>
      </c>
      <c r="F323" s="88" t="s">
        <v>22</v>
      </c>
      <c r="G323" s="86">
        <v>2011</v>
      </c>
      <c r="H323" s="86">
        <f t="shared" si="32"/>
        <v>-24.516388888888891</v>
      </c>
      <c r="I323" s="86">
        <f t="shared" si="33"/>
        <v>-51.667777777777772</v>
      </c>
      <c r="J323" s="88" t="s">
        <v>49</v>
      </c>
      <c r="K323" s="69" t="s">
        <v>36</v>
      </c>
      <c r="L323" s="88" t="s">
        <v>1112</v>
      </c>
      <c r="M323" s="90"/>
      <c r="N323" s="88" t="s">
        <v>29</v>
      </c>
      <c r="O323" s="69" t="s">
        <v>36</v>
      </c>
      <c r="P323" s="90"/>
      <c r="Q323" s="90"/>
      <c r="R323" s="90"/>
      <c r="S323" s="88" t="s">
        <v>829</v>
      </c>
      <c r="T323" s="90"/>
      <c r="V323" s="72"/>
    </row>
    <row r="324" spans="1:22" ht="15" customHeight="1">
      <c r="A324" s="86">
        <v>617</v>
      </c>
      <c r="B324" s="88" t="s">
        <v>422</v>
      </c>
      <c r="C324" s="88" t="s">
        <v>434</v>
      </c>
      <c r="D324" s="88" t="s">
        <v>827</v>
      </c>
      <c r="E324" s="88" t="s">
        <v>1108</v>
      </c>
      <c r="F324" s="88" t="s">
        <v>22</v>
      </c>
      <c r="G324" s="86">
        <v>2011</v>
      </c>
      <c r="H324" s="86">
        <f t="shared" si="32"/>
        <v>-24.516388888888891</v>
      </c>
      <c r="I324" s="86">
        <f t="shared" si="33"/>
        <v>-51.667777777777772</v>
      </c>
      <c r="J324" s="88" t="s">
        <v>49</v>
      </c>
      <c r="K324" s="69" t="s">
        <v>36</v>
      </c>
      <c r="L324" s="88" t="s">
        <v>1113</v>
      </c>
      <c r="M324" s="90"/>
      <c r="N324" s="88" t="s">
        <v>29</v>
      </c>
      <c r="O324" s="69" t="s">
        <v>36</v>
      </c>
      <c r="P324" s="90"/>
      <c r="Q324" s="90"/>
      <c r="R324" s="90"/>
      <c r="S324" s="88" t="s">
        <v>829</v>
      </c>
      <c r="T324" s="90"/>
      <c r="V324" s="72"/>
    </row>
    <row r="325" spans="1:22" ht="15" customHeight="1">
      <c r="A325" s="86">
        <v>618</v>
      </c>
      <c r="B325" s="88" t="s">
        <v>422</v>
      </c>
      <c r="C325" s="88" t="s">
        <v>434</v>
      </c>
      <c r="D325" s="88" t="s">
        <v>827</v>
      </c>
      <c r="E325" s="88" t="s">
        <v>1108</v>
      </c>
      <c r="F325" s="88" t="s">
        <v>22</v>
      </c>
      <c r="G325" s="86">
        <v>2011</v>
      </c>
      <c r="H325" s="86">
        <f t="shared" si="32"/>
        <v>-24.516388888888891</v>
      </c>
      <c r="I325" s="86">
        <f t="shared" si="33"/>
        <v>-51.667777777777772</v>
      </c>
      <c r="J325" s="88" t="s">
        <v>49</v>
      </c>
      <c r="K325" s="69" t="s">
        <v>36</v>
      </c>
      <c r="L325" s="88" t="s">
        <v>1114</v>
      </c>
      <c r="M325" s="90"/>
      <c r="N325" s="88" t="s">
        <v>29</v>
      </c>
      <c r="O325" s="69" t="s">
        <v>36</v>
      </c>
      <c r="P325" s="90"/>
      <c r="Q325" s="90"/>
      <c r="R325" s="90"/>
      <c r="S325" s="88" t="s">
        <v>829</v>
      </c>
      <c r="T325" s="90"/>
      <c r="V325" s="72"/>
    </row>
    <row r="326" spans="1:22" ht="15" customHeight="1">
      <c r="A326" s="86">
        <v>619</v>
      </c>
      <c r="B326" s="88" t="s">
        <v>422</v>
      </c>
      <c r="C326" s="88" t="s">
        <v>434</v>
      </c>
      <c r="D326" s="88" t="s">
        <v>827</v>
      </c>
      <c r="E326" s="88" t="s">
        <v>1108</v>
      </c>
      <c r="F326" s="88" t="s">
        <v>22</v>
      </c>
      <c r="G326" s="86">
        <v>2011</v>
      </c>
      <c r="H326" s="86">
        <f t="shared" si="32"/>
        <v>-24.516388888888891</v>
      </c>
      <c r="I326" s="86">
        <f t="shared" si="33"/>
        <v>-51.667777777777772</v>
      </c>
      <c r="J326" s="88" t="s">
        <v>49</v>
      </c>
      <c r="K326" s="69" t="s">
        <v>36</v>
      </c>
      <c r="L326" s="88" t="s">
        <v>1115</v>
      </c>
      <c r="M326" s="90"/>
      <c r="N326" s="88" t="s">
        <v>29</v>
      </c>
      <c r="O326" s="69" t="s">
        <v>36</v>
      </c>
      <c r="P326" s="90"/>
      <c r="Q326" s="90"/>
      <c r="R326" s="90"/>
      <c r="S326" s="88" t="s">
        <v>829</v>
      </c>
      <c r="T326" s="90"/>
      <c r="V326" s="72"/>
    </row>
    <row r="327" spans="1:22" ht="15" customHeight="1">
      <c r="A327" s="86">
        <v>620</v>
      </c>
      <c r="B327" s="88" t="s">
        <v>422</v>
      </c>
      <c r="C327" s="88" t="s">
        <v>434</v>
      </c>
      <c r="D327" s="88" t="s">
        <v>827</v>
      </c>
      <c r="E327" s="88" t="s">
        <v>1108</v>
      </c>
      <c r="F327" s="88" t="s">
        <v>22</v>
      </c>
      <c r="G327" s="86">
        <v>2011</v>
      </c>
      <c r="H327" s="86">
        <f t="shared" si="32"/>
        <v>-24.516388888888891</v>
      </c>
      <c r="I327" s="86">
        <f t="shared" si="33"/>
        <v>-51.667777777777772</v>
      </c>
      <c r="J327" s="88" t="s">
        <v>49</v>
      </c>
      <c r="K327" s="69" t="s">
        <v>36</v>
      </c>
      <c r="L327" s="88" t="s">
        <v>1116</v>
      </c>
      <c r="M327" s="90"/>
      <c r="N327" s="88" t="s">
        <v>29</v>
      </c>
      <c r="O327" s="69" t="s">
        <v>36</v>
      </c>
      <c r="P327" s="90"/>
      <c r="Q327" s="90"/>
      <c r="R327" s="90"/>
      <c r="S327" s="88" t="s">
        <v>829</v>
      </c>
      <c r="T327" s="90"/>
      <c r="V327" s="72"/>
    </row>
    <row r="328" spans="1:22" ht="15" customHeight="1">
      <c r="A328" s="86">
        <v>621</v>
      </c>
      <c r="B328" s="88" t="s">
        <v>422</v>
      </c>
      <c r="C328" s="88" t="s">
        <v>434</v>
      </c>
      <c r="D328" s="88" t="s">
        <v>827</v>
      </c>
      <c r="E328" s="88" t="s">
        <v>1108</v>
      </c>
      <c r="F328" s="88" t="s">
        <v>22</v>
      </c>
      <c r="G328" s="86">
        <v>2011</v>
      </c>
      <c r="H328" s="86">
        <f t="shared" si="32"/>
        <v>-24.516388888888891</v>
      </c>
      <c r="I328" s="86">
        <f t="shared" si="33"/>
        <v>-51.667777777777772</v>
      </c>
      <c r="J328" s="88" t="s">
        <v>49</v>
      </c>
      <c r="K328" s="69" t="s">
        <v>36</v>
      </c>
      <c r="L328" s="88" t="s">
        <v>1117</v>
      </c>
      <c r="M328" s="90"/>
      <c r="N328" s="88" t="s">
        <v>29</v>
      </c>
      <c r="O328" s="69" t="s">
        <v>36</v>
      </c>
      <c r="P328" s="90"/>
      <c r="Q328" s="90"/>
      <c r="R328" s="90"/>
      <c r="S328" s="88" t="s">
        <v>829</v>
      </c>
      <c r="T328" s="90"/>
      <c r="V328" s="72"/>
    </row>
    <row r="329" spans="1:22" ht="15" customHeight="1">
      <c r="A329" s="86">
        <v>622</v>
      </c>
      <c r="B329" s="88" t="s">
        <v>422</v>
      </c>
      <c r="C329" s="88" t="s">
        <v>434</v>
      </c>
      <c r="D329" s="88" t="s">
        <v>827</v>
      </c>
      <c r="E329" s="88" t="s">
        <v>1108</v>
      </c>
      <c r="F329" s="88" t="s">
        <v>22</v>
      </c>
      <c r="G329" s="86">
        <v>2011</v>
      </c>
      <c r="H329" s="86">
        <f t="shared" si="32"/>
        <v>-24.516388888888891</v>
      </c>
      <c r="I329" s="86">
        <f t="shared" si="33"/>
        <v>-51.667777777777772</v>
      </c>
      <c r="J329" s="88" t="s">
        <v>49</v>
      </c>
      <c r="K329" s="69" t="s">
        <v>36</v>
      </c>
      <c r="L329" s="88" t="s">
        <v>1118</v>
      </c>
      <c r="M329" s="90"/>
      <c r="N329" s="88" t="s">
        <v>29</v>
      </c>
      <c r="O329" s="69" t="s">
        <v>36</v>
      </c>
      <c r="P329" s="90"/>
      <c r="Q329" s="90"/>
      <c r="R329" s="90"/>
      <c r="S329" s="88" t="s">
        <v>829</v>
      </c>
      <c r="T329" s="90"/>
      <c r="V329" s="72"/>
    </row>
    <row r="330" spans="1:22" ht="15" customHeight="1">
      <c r="A330" s="86">
        <v>623</v>
      </c>
      <c r="B330" s="88" t="s">
        <v>422</v>
      </c>
      <c r="C330" s="88" t="s">
        <v>434</v>
      </c>
      <c r="D330" s="88" t="s">
        <v>827</v>
      </c>
      <c r="E330" s="88" t="s">
        <v>1108</v>
      </c>
      <c r="F330" s="88" t="s">
        <v>22</v>
      </c>
      <c r="G330" s="86">
        <v>2011</v>
      </c>
      <c r="H330" s="86">
        <f t="shared" si="32"/>
        <v>-24.516388888888891</v>
      </c>
      <c r="I330" s="86">
        <f t="shared" si="33"/>
        <v>-51.667777777777772</v>
      </c>
      <c r="J330" s="88" t="s">
        <v>49</v>
      </c>
      <c r="K330" s="69" t="s">
        <v>36</v>
      </c>
      <c r="L330" s="88" t="s">
        <v>1119</v>
      </c>
      <c r="M330" s="90"/>
      <c r="N330" s="88" t="s">
        <v>29</v>
      </c>
      <c r="O330" s="69" t="s">
        <v>36</v>
      </c>
      <c r="P330" s="90"/>
      <c r="Q330" s="90"/>
      <c r="R330" s="90"/>
      <c r="S330" s="88" t="s">
        <v>829</v>
      </c>
      <c r="T330" s="90"/>
      <c r="V330" s="72"/>
    </row>
    <row r="331" spans="1:22" ht="15" customHeight="1">
      <c r="A331" s="86">
        <v>624</v>
      </c>
      <c r="B331" s="88" t="s">
        <v>422</v>
      </c>
      <c r="C331" s="88" t="s">
        <v>434</v>
      </c>
      <c r="D331" s="88" t="s">
        <v>827</v>
      </c>
      <c r="E331" s="88" t="s">
        <v>1108</v>
      </c>
      <c r="F331" s="88" t="s">
        <v>22</v>
      </c>
      <c r="G331" s="86">
        <v>2011</v>
      </c>
      <c r="H331" s="86">
        <f t="shared" si="32"/>
        <v>-24.516388888888891</v>
      </c>
      <c r="I331" s="86">
        <f t="shared" si="33"/>
        <v>-51.667777777777772</v>
      </c>
      <c r="J331" s="88" t="s">
        <v>136</v>
      </c>
      <c r="K331" s="69" t="s">
        <v>36</v>
      </c>
      <c r="L331" s="88" t="s">
        <v>1120</v>
      </c>
      <c r="M331" s="90"/>
      <c r="N331" s="88" t="s">
        <v>25</v>
      </c>
      <c r="O331" s="69" t="s">
        <v>36</v>
      </c>
      <c r="P331" s="90"/>
      <c r="Q331" s="90"/>
      <c r="R331" s="90"/>
      <c r="S331" s="88" t="s">
        <v>829</v>
      </c>
      <c r="T331" s="90"/>
      <c r="V331" s="72"/>
    </row>
    <row r="332" spans="1:22" ht="15" customHeight="1">
      <c r="A332" s="86">
        <v>625</v>
      </c>
      <c r="B332" s="88" t="s">
        <v>422</v>
      </c>
      <c r="C332" s="88" t="s">
        <v>434</v>
      </c>
      <c r="D332" s="88" t="s">
        <v>827</v>
      </c>
      <c r="E332" s="88" t="s">
        <v>1108</v>
      </c>
      <c r="F332" s="88" t="s">
        <v>22</v>
      </c>
      <c r="G332" s="86">
        <v>2011</v>
      </c>
      <c r="H332" s="86">
        <f t="shared" si="32"/>
        <v>-24.516388888888891</v>
      </c>
      <c r="I332" s="86">
        <f t="shared" si="33"/>
        <v>-51.667777777777772</v>
      </c>
      <c r="J332" s="88" t="s">
        <v>136</v>
      </c>
      <c r="K332" s="69" t="s">
        <v>36</v>
      </c>
      <c r="L332" s="88" t="s">
        <v>1121</v>
      </c>
      <c r="M332" s="90"/>
      <c r="N332" s="88" t="s">
        <v>25</v>
      </c>
      <c r="O332" s="69" t="s">
        <v>36</v>
      </c>
      <c r="P332" s="90"/>
      <c r="Q332" s="90"/>
      <c r="R332" s="90"/>
      <c r="S332" s="88" t="s">
        <v>829</v>
      </c>
      <c r="T332" s="90"/>
      <c r="V332" s="72"/>
    </row>
    <row r="333" spans="1:22" ht="15" customHeight="1">
      <c r="A333" s="86">
        <v>626</v>
      </c>
      <c r="B333" s="88" t="s">
        <v>422</v>
      </c>
      <c r="C333" s="88" t="s">
        <v>434</v>
      </c>
      <c r="D333" s="88" t="s">
        <v>827</v>
      </c>
      <c r="E333" s="88" t="s">
        <v>1108</v>
      </c>
      <c r="F333" s="88" t="s">
        <v>22</v>
      </c>
      <c r="G333" s="86">
        <v>2011</v>
      </c>
      <c r="H333" s="86">
        <f t="shared" si="32"/>
        <v>-24.516388888888891</v>
      </c>
      <c r="I333" s="86">
        <f t="shared" si="33"/>
        <v>-51.667777777777772</v>
      </c>
      <c r="J333" s="88" t="s">
        <v>136</v>
      </c>
      <c r="K333" s="69" t="s">
        <v>36</v>
      </c>
      <c r="L333" s="88" t="s">
        <v>1122</v>
      </c>
      <c r="M333" s="90"/>
      <c r="N333" s="88" t="s">
        <v>25</v>
      </c>
      <c r="O333" s="69" t="s">
        <v>36</v>
      </c>
      <c r="P333" s="90"/>
      <c r="Q333" s="90"/>
      <c r="R333" s="90"/>
      <c r="S333" s="88" t="s">
        <v>829</v>
      </c>
      <c r="T333" s="90"/>
      <c r="V333" s="72"/>
    </row>
    <row r="334" spans="1:22" ht="15" customHeight="1">
      <c r="A334" s="86">
        <v>627</v>
      </c>
      <c r="B334" s="88" t="s">
        <v>422</v>
      </c>
      <c r="C334" s="88" t="s">
        <v>434</v>
      </c>
      <c r="D334" s="88" t="s">
        <v>827</v>
      </c>
      <c r="E334" s="88" t="s">
        <v>1108</v>
      </c>
      <c r="F334" s="88" t="s">
        <v>22</v>
      </c>
      <c r="G334" s="86">
        <v>2011</v>
      </c>
      <c r="H334" s="86">
        <f t="shared" si="32"/>
        <v>-24.516388888888891</v>
      </c>
      <c r="I334" s="86">
        <f t="shared" si="33"/>
        <v>-51.667777777777772</v>
      </c>
      <c r="J334" s="88" t="s">
        <v>136</v>
      </c>
      <c r="K334" s="69" t="s">
        <v>36</v>
      </c>
      <c r="L334" s="88" t="s">
        <v>1123</v>
      </c>
      <c r="M334" s="90"/>
      <c r="N334" s="88" t="s">
        <v>25</v>
      </c>
      <c r="O334" s="69" t="s">
        <v>36</v>
      </c>
      <c r="P334" s="90"/>
      <c r="Q334" s="90"/>
      <c r="R334" s="90"/>
      <c r="S334" s="88" t="s">
        <v>829</v>
      </c>
      <c r="T334" s="90"/>
      <c r="V334" s="72"/>
    </row>
    <row r="335" spans="1:22" ht="15" customHeight="1">
      <c r="A335" s="86">
        <v>628</v>
      </c>
      <c r="B335" s="88" t="s">
        <v>422</v>
      </c>
      <c r="C335" s="88" t="s">
        <v>434</v>
      </c>
      <c r="D335" s="88" t="s">
        <v>827</v>
      </c>
      <c r="E335" s="88" t="s">
        <v>1108</v>
      </c>
      <c r="F335" s="88" t="s">
        <v>22</v>
      </c>
      <c r="G335" s="86">
        <v>2011</v>
      </c>
      <c r="H335" s="86">
        <f t="shared" si="32"/>
        <v>-24.516388888888891</v>
      </c>
      <c r="I335" s="86">
        <f t="shared" si="33"/>
        <v>-51.667777777777772</v>
      </c>
      <c r="J335" s="88" t="s">
        <v>136</v>
      </c>
      <c r="K335" s="69" t="s">
        <v>36</v>
      </c>
      <c r="L335" s="88" t="s">
        <v>1124</v>
      </c>
      <c r="M335" s="90"/>
      <c r="N335" s="88" t="s">
        <v>25</v>
      </c>
      <c r="O335" s="69" t="s">
        <v>36</v>
      </c>
      <c r="P335" s="90"/>
      <c r="Q335" s="90"/>
      <c r="R335" s="90"/>
      <c r="S335" s="88" t="s">
        <v>829</v>
      </c>
      <c r="T335" s="90"/>
      <c r="V335" s="72"/>
    </row>
    <row r="336" spans="1:22" ht="15" customHeight="1">
      <c r="A336" s="86">
        <v>629</v>
      </c>
      <c r="B336" s="88" t="s">
        <v>422</v>
      </c>
      <c r="C336" s="88" t="s">
        <v>434</v>
      </c>
      <c r="D336" s="88" t="s">
        <v>827</v>
      </c>
      <c r="E336" s="88" t="s">
        <v>1108</v>
      </c>
      <c r="F336" s="88" t="s">
        <v>22</v>
      </c>
      <c r="G336" s="86">
        <v>2011</v>
      </c>
      <c r="H336" s="86">
        <f t="shared" si="32"/>
        <v>-24.516388888888891</v>
      </c>
      <c r="I336" s="86">
        <f t="shared" si="33"/>
        <v>-51.667777777777772</v>
      </c>
      <c r="J336" s="88" t="s">
        <v>136</v>
      </c>
      <c r="K336" s="69" t="s">
        <v>36</v>
      </c>
      <c r="L336" s="88" t="s">
        <v>1125</v>
      </c>
      <c r="M336" s="90"/>
      <c r="N336" s="88" t="s">
        <v>25</v>
      </c>
      <c r="O336" s="69" t="s">
        <v>36</v>
      </c>
      <c r="P336" s="90"/>
      <c r="Q336" s="90"/>
      <c r="R336" s="90"/>
      <c r="S336" s="88" t="s">
        <v>829</v>
      </c>
      <c r="T336" s="90"/>
      <c r="V336" s="72"/>
    </row>
    <row r="337" spans="1:22" ht="15" customHeight="1">
      <c r="A337" s="86">
        <v>630</v>
      </c>
      <c r="B337" s="88" t="s">
        <v>422</v>
      </c>
      <c r="C337" s="88" t="s">
        <v>434</v>
      </c>
      <c r="D337" s="88" t="s">
        <v>827</v>
      </c>
      <c r="E337" s="88" t="s">
        <v>1108</v>
      </c>
      <c r="F337" s="88" t="s">
        <v>22</v>
      </c>
      <c r="G337" s="86">
        <v>2011</v>
      </c>
      <c r="H337" s="86">
        <f t="shared" si="32"/>
        <v>-24.516388888888891</v>
      </c>
      <c r="I337" s="86">
        <f t="shared" si="33"/>
        <v>-51.667777777777772</v>
      </c>
      <c r="J337" s="88" t="s">
        <v>136</v>
      </c>
      <c r="K337" s="69" t="s">
        <v>36</v>
      </c>
      <c r="L337" s="88" t="s">
        <v>1126</v>
      </c>
      <c r="M337" s="90"/>
      <c r="N337" s="88" t="s">
        <v>25</v>
      </c>
      <c r="O337" s="69" t="s">
        <v>36</v>
      </c>
      <c r="P337" s="90"/>
      <c r="Q337" s="90"/>
      <c r="R337" s="90"/>
      <c r="S337" s="88" t="s">
        <v>829</v>
      </c>
      <c r="T337" s="90"/>
      <c r="V337" s="72"/>
    </row>
    <row r="338" spans="1:22" ht="15" customHeight="1">
      <c r="A338" s="86">
        <v>631</v>
      </c>
      <c r="B338" s="88" t="s">
        <v>422</v>
      </c>
      <c r="C338" s="88" t="s">
        <v>434</v>
      </c>
      <c r="D338" s="88" t="s">
        <v>827</v>
      </c>
      <c r="E338" s="88" t="s">
        <v>1108</v>
      </c>
      <c r="F338" s="88" t="s">
        <v>22</v>
      </c>
      <c r="G338" s="86">
        <v>2011</v>
      </c>
      <c r="H338" s="86">
        <f t="shared" si="32"/>
        <v>-24.516388888888891</v>
      </c>
      <c r="I338" s="86">
        <f t="shared" si="33"/>
        <v>-51.667777777777772</v>
      </c>
      <c r="J338" s="88" t="s">
        <v>136</v>
      </c>
      <c r="K338" s="69" t="s">
        <v>36</v>
      </c>
      <c r="L338" s="88" t="s">
        <v>1127</v>
      </c>
      <c r="M338" s="90"/>
      <c r="N338" s="88" t="s">
        <v>25</v>
      </c>
      <c r="O338" s="69" t="s">
        <v>36</v>
      </c>
      <c r="P338" s="90"/>
      <c r="Q338" s="90"/>
      <c r="R338" s="90"/>
      <c r="S338" s="88" t="s">
        <v>829</v>
      </c>
      <c r="T338" s="90"/>
      <c r="V338" s="72"/>
    </row>
    <row r="339" spans="1:22" ht="15" customHeight="1">
      <c r="A339" s="86">
        <v>632</v>
      </c>
      <c r="B339" s="88" t="s">
        <v>422</v>
      </c>
      <c r="C339" s="88" t="s">
        <v>434</v>
      </c>
      <c r="D339" s="88" t="s">
        <v>827</v>
      </c>
      <c r="E339" s="88" t="s">
        <v>1108</v>
      </c>
      <c r="F339" s="88" t="s">
        <v>22</v>
      </c>
      <c r="G339" s="86">
        <v>2011</v>
      </c>
      <c r="H339" s="86">
        <f t="shared" si="32"/>
        <v>-24.516388888888891</v>
      </c>
      <c r="I339" s="86">
        <f t="shared" si="33"/>
        <v>-51.667777777777772</v>
      </c>
      <c r="J339" s="88" t="s">
        <v>136</v>
      </c>
      <c r="K339" s="69" t="s">
        <v>36</v>
      </c>
      <c r="L339" s="88" t="s">
        <v>1128</v>
      </c>
      <c r="M339" s="90"/>
      <c r="N339" s="88" t="s">
        <v>25</v>
      </c>
      <c r="O339" s="69" t="s">
        <v>36</v>
      </c>
      <c r="P339" s="90"/>
      <c r="Q339" s="90"/>
      <c r="R339" s="90"/>
      <c r="S339" s="88" t="s">
        <v>829</v>
      </c>
      <c r="T339" s="90"/>
      <c r="V339" s="72"/>
    </row>
    <row r="340" spans="1:22" ht="15" customHeight="1">
      <c r="A340" s="86">
        <v>438</v>
      </c>
      <c r="B340" s="88" t="s">
        <v>422</v>
      </c>
      <c r="C340" s="88" t="s">
        <v>434</v>
      </c>
      <c r="D340" s="88" t="s">
        <v>827</v>
      </c>
      <c r="E340" s="88" t="s">
        <v>131</v>
      </c>
      <c r="F340" s="88" t="s">
        <v>22</v>
      </c>
      <c r="G340" s="86">
        <v>2011</v>
      </c>
      <c r="H340" s="86">
        <v>-28.379860000000001</v>
      </c>
      <c r="I340" s="86">
        <v>-52.78922</v>
      </c>
      <c r="J340" s="88" t="s">
        <v>49</v>
      </c>
      <c r="K340" s="69" t="s">
        <v>36</v>
      </c>
      <c r="L340" s="88" t="s">
        <v>1129</v>
      </c>
      <c r="M340" s="90"/>
      <c r="N340" s="88" t="s">
        <v>29</v>
      </c>
      <c r="O340" s="69" t="s">
        <v>36</v>
      </c>
      <c r="P340" s="90"/>
      <c r="Q340" s="90"/>
      <c r="R340" s="90"/>
      <c r="S340" s="88" t="s">
        <v>829</v>
      </c>
      <c r="T340" s="90"/>
      <c r="V340" s="72"/>
    </row>
    <row r="341" spans="1:22" ht="15" customHeight="1">
      <c r="A341" s="86">
        <v>439</v>
      </c>
      <c r="B341" s="88" t="s">
        <v>422</v>
      </c>
      <c r="C341" s="88" t="s">
        <v>434</v>
      </c>
      <c r="D341" s="88" t="s">
        <v>827</v>
      </c>
      <c r="E341" s="88" t="s">
        <v>131</v>
      </c>
      <c r="F341" s="88" t="s">
        <v>22</v>
      </c>
      <c r="G341" s="86">
        <v>2011</v>
      </c>
      <c r="H341" s="86">
        <v>-28.379860000000001</v>
      </c>
      <c r="I341" s="86">
        <v>-52.78922</v>
      </c>
      <c r="J341" s="88" t="s">
        <v>49</v>
      </c>
      <c r="K341" s="69" t="s">
        <v>36</v>
      </c>
      <c r="L341" s="88" t="s">
        <v>1130</v>
      </c>
      <c r="M341" s="90"/>
      <c r="N341" s="88" t="s">
        <v>29</v>
      </c>
      <c r="O341" s="69" t="s">
        <v>36</v>
      </c>
      <c r="P341" s="90"/>
      <c r="Q341" s="90"/>
      <c r="R341" s="90"/>
      <c r="S341" s="88" t="s">
        <v>829</v>
      </c>
      <c r="T341" s="90"/>
      <c r="V341" s="72"/>
    </row>
    <row r="342" spans="1:22" ht="15" customHeight="1">
      <c r="A342" s="86">
        <v>440</v>
      </c>
      <c r="B342" s="88" t="s">
        <v>422</v>
      </c>
      <c r="C342" s="88" t="s">
        <v>434</v>
      </c>
      <c r="D342" s="88" t="s">
        <v>827</v>
      </c>
      <c r="E342" s="88" t="s">
        <v>131</v>
      </c>
      <c r="F342" s="88" t="s">
        <v>22</v>
      </c>
      <c r="G342" s="86">
        <v>2011</v>
      </c>
      <c r="H342" s="86">
        <v>-28.379860000000001</v>
      </c>
      <c r="I342" s="86">
        <v>-52.78922</v>
      </c>
      <c r="J342" s="88" t="s">
        <v>136</v>
      </c>
      <c r="K342" s="69" t="s">
        <v>36</v>
      </c>
      <c r="L342" s="88" t="s">
        <v>1131</v>
      </c>
      <c r="M342" s="90"/>
      <c r="N342" s="88" t="s">
        <v>25</v>
      </c>
      <c r="O342" s="69" t="s">
        <v>36</v>
      </c>
      <c r="P342" s="90"/>
      <c r="Q342" s="90"/>
      <c r="R342" s="90"/>
      <c r="S342" s="88" t="s">
        <v>829</v>
      </c>
      <c r="T342" s="90"/>
      <c r="V342" s="72"/>
    </row>
    <row r="343" spans="1:22" ht="15" customHeight="1">
      <c r="A343" s="86">
        <v>532</v>
      </c>
      <c r="B343" s="88" t="s">
        <v>422</v>
      </c>
      <c r="C343" s="88" t="s">
        <v>434</v>
      </c>
      <c r="D343" s="88" t="s">
        <v>827</v>
      </c>
      <c r="E343" s="88" t="s">
        <v>1132</v>
      </c>
      <c r="F343" s="88" t="s">
        <v>22</v>
      </c>
      <c r="G343" s="86">
        <v>2009</v>
      </c>
      <c r="H343" s="86">
        <f t="shared" ref="H343:H363" si="34">-(23+(25/60)+(31/3600))</f>
        <v>-23.425277777777779</v>
      </c>
      <c r="I343" s="86">
        <f t="shared" ref="I343:I363" si="35">-(51+(56/60)+(19/3600))</f>
        <v>-51.938611111111108</v>
      </c>
      <c r="J343" s="88" t="s">
        <v>49</v>
      </c>
      <c r="K343" s="69" t="s">
        <v>36</v>
      </c>
      <c r="L343" s="86">
        <v>2</v>
      </c>
      <c r="M343" s="90"/>
      <c r="N343" s="88" t="s">
        <v>29</v>
      </c>
      <c r="O343" s="69" t="s">
        <v>36</v>
      </c>
      <c r="P343" s="90"/>
      <c r="Q343" s="90"/>
      <c r="R343" s="90"/>
      <c r="S343" s="88" t="s">
        <v>829</v>
      </c>
      <c r="T343" s="90"/>
      <c r="V343" s="72"/>
    </row>
    <row r="344" spans="1:22" ht="15" customHeight="1">
      <c r="A344" s="86">
        <v>533</v>
      </c>
      <c r="B344" s="88" t="s">
        <v>422</v>
      </c>
      <c r="C344" s="88" t="s">
        <v>434</v>
      </c>
      <c r="D344" s="88" t="s">
        <v>827</v>
      </c>
      <c r="E344" s="88" t="s">
        <v>1132</v>
      </c>
      <c r="F344" s="88" t="s">
        <v>22</v>
      </c>
      <c r="G344" s="86">
        <v>2009</v>
      </c>
      <c r="H344" s="86">
        <f t="shared" si="34"/>
        <v>-23.425277777777779</v>
      </c>
      <c r="I344" s="86">
        <f t="shared" si="35"/>
        <v>-51.938611111111108</v>
      </c>
      <c r="J344" s="88" t="s">
        <v>49</v>
      </c>
      <c r="K344" s="69" t="s">
        <v>36</v>
      </c>
      <c r="L344" s="86">
        <v>10</v>
      </c>
      <c r="M344" s="90"/>
      <c r="N344" s="88" t="s">
        <v>29</v>
      </c>
      <c r="O344" s="69" t="s">
        <v>36</v>
      </c>
      <c r="P344" s="90"/>
      <c r="Q344" s="90"/>
      <c r="R344" s="90"/>
      <c r="S344" s="88" t="s">
        <v>829</v>
      </c>
      <c r="T344" s="90"/>
      <c r="V344" s="72"/>
    </row>
    <row r="345" spans="1:22" ht="15" customHeight="1">
      <c r="A345" s="86">
        <v>534</v>
      </c>
      <c r="B345" s="88" t="s">
        <v>422</v>
      </c>
      <c r="C345" s="88" t="s">
        <v>434</v>
      </c>
      <c r="D345" s="88" t="s">
        <v>827</v>
      </c>
      <c r="E345" s="88" t="s">
        <v>1132</v>
      </c>
      <c r="F345" s="88" t="s">
        <v>22</v>
      </c>
      <c r="G345" s="86">
        <v>2009</v>
      </c>
      <c r="H345" s="86">
        <f t="shared" si="34"/>
        <v>-23.425277777777779</v>
      </c>
      <c r="I345" s="86">
        <f t="shared" si="35"/>
        <v>-51.938611111111108</v>
      </c>
      <c r="J345" s="88" t="s">
        <v>49</v>
      </c>
      <c r="K345" s="69" t="s">
        <v>36</v>
      </c>
      <c r="L345" s="86">
        <v>11</v>
      </c>
      <c r="M345" s="90"/>
      <c r="N345" s="88" t="s">
        <v>29</v>
      </c>
      <c r="O345" s="69" t="s">
        <v>36</v>
      </c>
      <c r="P345" s="90"/>
      <c r="Q345" s="90"/>
      <c r="R345" s="90"/>
      <c r="S345" s="88" t="s">
        <v>829</v>
      </c>
      <c r="T345" s="90"/>
      <c r="V345" s="72"/>
    </row>
    <row r="346" spans="1:22" ht="15" customHeight="1">
      <c r="A346" s="86">
        <v>535</v>
      </c>
      <c r="B346" s="88" t="s">
        <v>422</v>
      </c>
      <c r="C346" s="88" t="s">
        <v>434</v>
      </c>
      <c r="D346" s="88" t="s">
        <v>827</v>
      </c>
      <c r="E346" s="88" t="s">
        <v>1132</v>
      </c>
      <c r="F346" s="88" t="s">
        <v>22</v>
      </c>
      <c r="G346" s="86">
        <v>2009</v>
      </c>
      <c r="H346" s="86">
        <f t="shared" si="34"/>
        <v>-23.425277777777779</v>
      </c>
      <c r="I346" s="86">
        <f t="shared" si="35"/>
        <v>-51.938611111111108</v>
      </c>
      <c r="J346" s="88" t="s">
        <v>49</v>
      </c>
      <c r="K346" s="69" t="s">
        <v>36</v>
      </c>
      <c r="L346" s="86">
        <v>12</v>
      </c>
      <c r="M346" s="90"/>
      <c r="N346" s="88" t="s">
        <v>29</v>
      </c>
      <c r="O346" s="69" t="s">
        <v>36</v>
      </c>
      <c r="P346" s="90"/>
      <c r="Q346" s="90"/>
      <c r="R346" s="90"/>
      <c r="S346" s="88" t="s">
        <v>829</v>
      </c>
      <c r="T346" s="90"/>
      <c r="V346" s="72"/>
    </row>
    <row r="347" spans="1:22" ht="15" customHeight="1">
      <c r="A347" s="86">
        <v>536</v>
      </c>
      <c r="B347" s="88" t="s">
        <v>422</v>
      </c>
      <c r="C347" s="88" t="s">
        <v>434</v>
      </c>
      <c r="D347" s="88" t="s">
        <v>827</v>
      </c>
      <c r="E347" s="88" t="s">
        <v>1132</v>
      </c>
      <c r="F347" s="88" t="s">
        <v>22</v>
      </c>
      <c r="G347" s="86">
        <v>2009</v>
      </c>
      <c r="H347" s="86">
        <f t="shared" si="34"/>
        <v>-23.425277777777779</v>
      </c>
      <c r="I347" s="86">
        <f t="shared" si="35"/>
        <v>-51.938611111111108</v>
      </c>
      <c r="J347" s="88" t="s">
        <v>49</v>
      </c>
      <c r="K347" s="69" t="s">
        <v>36</v>
      </c>
      <c r="L347" s="86">
        <v>13</v>
      </c>
      <c r="M347" s="90"/>
      <c r="N347" s="88" t="s">
        <v>29</v>
      </c>
      <c r="O347" s="69" t="s">
        <v>36</v>
      </c>
      <c r="P347" s="90"/>
      <c r="Q347" s="90"/>
      <c r="R347" s="90"/>
      <c r="S347" s="88" t="s">
        <v>829</v>
      </c>
      <c r="T347" s="90"/>
      <c r="V347" s="72"/>
    </row>
    <row r="348" spans="1:22" ht="15" customHeight="1">
      <c r="A348" s="86">
        <v>537</v>
      </c>
      <c r="B348" s="88" t="s">
        <v>422</v>
      </c>
      <c r="C348" s="88" t="s">
        <v>434</v>
      </c>
      <c r="D348" s="88" t="s">
        <v>827</v>
      </c>
      <c r="E348" s="88" t="s">
        <v>1132</v>
      </c>
      <c r="F348" s="88" t="s">
        <v>22</v>
      </c>
      <c r="G348" s="86">
        <v>2009</v>
      </c>
      <c r="H348" s="86">
        <f t="shared" si="34"/>
        <v>-23.425277777777779</v>
      </c>
      <c r="I348" s="86">
        <f t="shared" si="35"/>
        <v>-51.938611111111108</v>
      </c>
      <c r="J348" s="88" t="s">
        <v>49</v>
      </c>
      <c r="K348" s="69" t="s">
        <v>36</v>
      </c>
      <c r="L348" s="86">
        <v>14</v>
      </c>
      <c r="M348" s="90"/>
      <c r="N348" s="88" t="s">
        <v>29</v>
      </c>
      <c r="O348" s="69" t="s">
        <v>36</v>
      </c>
      <c r="P348" s="90"/>
      <c r="Q348" s="90"/>
      <c r="R348" s="90"/>
      <c r="S348" s="88" t="s">
        <v>829</v>
      </c>
      <c r="T348" s="90"/>
      <c r="V348" s="72"/>
    </row>
    <row r="349" spans="1:22" ht="15" customHeight="1">
      <c r="A349" s="86">
        <v>538</v>
      </c>
      <c r="B349" s="88" t="s">
        <v>422</v>
      </c>
      <c r="C349" s="88" t="s">
        <v>434</v>
      </c>
      <c r="D349" s="88" t="s">
        <v>827</v>
      </c>
      <c r="E349" s="88" t="s">
        <v>1132</v>
      </c>
      <c r="F349" s="88" t="s">
        <v>22</v>
      </c>
      <c r="G349" s="86">
        <v>2009</v>
      </c>
      <c r="H349" s="86">
        <f t="shared" si="34"/>
        <v>-23.425277777777779</v>
      </c>
      <c r="I349" s="86">
        <f t="shared" si="35"/>
        <v>-51.938611111111108</v>
      </c>
      <c r="J349" s="88" t="s">
        <v>49</v>
      </c>
      <c r="K349" s="69" t="s">
        <v>36</v>
      </c>
      <c r="L349" s="86">
        <v>15</v>
      </c>
      <c r="M349" s="90"/>
      <c r="N349" s="88" t="s">
        <v>29</v>
      </c>
      <c r="O349" s="69" t="s">
        <v>36</v>
      </c>
      <c r="P349" s="90"/>
      <c r="Q349" s="90"/>
      <c r="R349" s="90"/>
      <c r="S349" s="88" t="s">
        <v>829</v>
      </c>
      <c r="T349" s="90"/>
      <c r="V349" s="72"/>
    </row>
    <row r="350" spans="1:22" ht="15" customHeight="1">
      <c r="A350" s="86">
        <v>539</v>
      </c>
      <c r="B350" s="88" t="s">
        <v>422</v>
      </c>
      <c r="C350" s="88" t="s">
        <v>434</v>
      </c>
      <c r="D350" s="88" t="s">
        <v>827</v>
      </c>
      <c r="E350" s="88" t="s">
        <v>1132</v>
      </c>
      <c r="F350" s="88" t="s">
        <v>22</v>
      </c>
      <c r="G350" s="86">
        <v>2009</v>
      </c>
      <c r="H350" s="86">
        <f t="shared" si="34"/>
        <v>-23.425277777777779</v>
      </c>
      <c r="I350" s="86">
        <f t="shared" si="35"/>
        <v>-51.938611111111108</v>
      </c>
      <c r="J350" s="88" t="s">
        <v>49</v>
      </c>
      <c r="K350" s="69" t="s">
        <v>36</v>
      </c>
      <c r="L350" s="86">
        <v>19</v>
      </c>
      <c r="M350" s="90"/>
      <c r="N350" s="88" t="s">
        <v>29</v>
      </c>
      <c r="O350" s="69" t="s">
        <v>36</v>
      </c>
      <c r="P350" s="90"/>
      <c r="Q350" s="90"/>
      <c r="R350" s="90"/>
      <c r="S350" s="88" t="s">
        <v>829</v>
      </c>
      <c r="T350" s="90"/>
      <c r="V350" s="72"/>
    </row>
    <row r="351" spans="1:22" ht="15" customHeight="1">
      <c r="A351" s="86">
        <v>540</v>
      </c>
      <c r="B351" s="88" t="s">
        <v>422</v>
      </c>
      <c r="C351" s="88" t="s">
        <v>434</v>
      </c>
      <c r="D351" s="88" t="s">
        <v>827</v>
      </c>
      <c r="E351" s="88" t="s">
        <v>1132</v>
      </c>
      <c r="F351" s="88" t="s">
        <v>22</v>
      </c>
      <c r="G351" s="86">
        <v>2009</v>
      </c>
      <c r="H351" s="86">
        <f t="shared" si="34"/>
        <v>-23.425277777777779</v>
      </c>
      <c r="I351" s="86">
        <f t="shared" si="35"/>
        <v>-51.938611111111108</v>
      </c>
      <c r="J351" s="88" t="s">
        <v>49</v>
      </c>
      <c r="K351" s="69" t="s">
        <v>36</v>
      </c>
      <c r="L351" s="86">
        <v>20</v>
      </c>
      <c r="M351" s="90"/>
      <c r="N351" s="88" t="s">
        <v>29</v>
      </c>
      <c r="O351" s="69" t="s">
        <v>36</v>
      </c>
      <c r="P351" s="90"/>
      <c r="Q351" s="90"/>
      <c r="R351" s="90"/>
      <c r="S351" s="88" t="s">
        <v>829</v>
      </c>
      <c r="T351" s="90"/>
      <c r="V351" s="72"/>
    </row>
    <row r="352" spans="1:22" ht="15" customHeight="1">
      <c r="A352" s="86">
        <v>541</v>
      </c>
      <c r="B352" s="88" t="s">
        <v>422</v>
      </c>
      <c r="C352" s="88" t="s">
        <v>434</v>
      </c>
      <c r="D352" s="88" t="s">
        <v>827</v>
      </c>
      <c r="E352" s="88" t="s">
        <v>1132</v>
      </c>
      <c r="F352" s="88" t="s">
        <v>22</v>
      </c>
      <c r="G352" s="86">
        <v>2009</v>
      </c>
      <c r="H352" s="86">
        <f t="shared" si="34"/>
        <v>-23.425277777777779</v>
      </c>
      <c r="I352" s="86">
        <f t="shared" si="35"/>
        <v>-51.938611111111108</v>
      </c>
      <c r="J352" s="88" t="s">
        <v>49</v>
      </c>
      <c r="K352" s="69" t="s">
        <v>36</v>
      </c>
      <c r="L352" s="86">
        <v>22</v>
      </c>
      <c r="M352" s="90"/>
      <c r="N352" s="88" t="s">
        <v>29</v>
      </c>
      <c r="O352" s="69" t="s">
        <v>36</v>
      </c>
      <c r="P352" s="90"/>
      <c r="Q352" s="90"/>
      <c r="R352" s="90"/>
      <c r="S352" s="88" t="s">
        <v>829</v>
      </c>
      <c r="T352" s="90"/>
      <c r="V352" s="72"/>
    </row>
    <row r="353" spans="1:22" ht="15" customHeight="1">
      <c r="A353" s="86">
        <v>542</v>
      </c>
      <c r="B353" s="88" t="s">
        <v>422</v>
      </c>
      <c r="C353" s="88" t="s">
        <v>434</v>
      </c>
      <c r="D353" s="88" t="s">
        <v>827</v>
      </c>
      <c r="E353" s="88" t="s">
        <v>1132</v>
      </c>
      <c r="F353" s="88" t="s">
        <v>22</v>
      </c>
      <c r="G353" s="86">
        <v>2009</v>
      </c>
      <c r="H353" s="86">
        <f t="shared" si="34"/>
        <v>-23.425277777777779</v>
      </c>
      <c r="I353" s="86">
        <f t="shared" si="35"/>
        <v>-51.938611111111108</v>
      </c>
      <c r="J353" s="88" t="s">
        <v>49</v>
      </c>
      <c r="K353" s="69" t="s">
        <v>36</v>
      </c>
      <c r="L353" s="86">
        <v>27</v>
      </c>
      <c r="M353" s="90"/>
      <c r="N353" s="88" t="s">
        <v>29</v>
      </c>
      <c r="O353" s="69" t="s">
        <v>36</v>
      </c>
      <c r="P353" s="90"/>
      <c r="Q353" s="90"/>
      <c r="R353" s="90"/>
      <c r="S353" s="88" t="s">
        <v>829</v>
      </c>
      <c r="T353" s="90"/>
      <c r="V353" s="72"/>
    </row>
    <row r="354" spans="1:22" ht="15" customHeight="1">
      <c r="A354" s="86">
        <v>543</v>
      </c>
      <c r="B354" s="88" t="s">
        <v>422</v>
      </c>
      <c r="C354" s="88" t="s">
        <v>434</v>
      </c>
      <c r="D354" s="88" t="s">
        <v>827</v>
      </c>
      <c r="E354" s="88" t="s">
        <v>1132</v>
      </c>
      <c r="F354" s="88" t="s">
        <v>22</v>
      </c>
      <c r="G354" s="86">
        <v>2009</v>
      </c>
      <c r="H354" s="86">
        <f t="shared" si="34"/>
        <v>-23.425277777777779</v>
      </c>
      <c r="I354" s="86">
        <f t="shared" si="35"/>
        <v>-51.938611111111108</v>
      </c>
      <c r="J354" s="88" t="s">
        <v>49</v>
      </c>
      <c r="K354" s="69" t="s">
        <v>36</v>
      </c>
      <c r="L354" s="86">
        <v>28</v>
      </c>
      <c r="M354" s="90"/>
      <c r="N354" s="88" t="s">
        <v>29</v>
      </c>
      <c r="O354" s="69" t="s">
        <v>36</v>
      </c>
      <c r="P354" s="90"/>
      <c r="Q354" s="90"/>
      <c r="R354" s="90"/>
      <c r="S354" s="88" t="s">
        <v>829</v>
      </c>
      <c r="T354" s="90"/>
      <c r="V354" s="72"/>
    </row>
    <row r="355" spans="1:22" ht="15" customHeight="1">
      <c r="A355" s="86">
        <v>544</v>
      </c>
      <c r="B355" s="88" t="s">
        <v>422</v>
      </c>
      <c r="C355" s="88" t="s">
        <v>434</v>
      </c>
      <c r="D355" s="88" t="s">
        <v>827</v>
      </c>
      <c r="E355" s="88" t="s">
        <v>1132</v>
      </c>
      <c r="F355" s="88" t="s">
        <v>22</v>
      </c>
      <c r="G355" s="86">
        <v>2009</v>
      </c>
      <c r="H355" s="86">
        <f t="shared" si="34"/>
        <v>-23.425277777777779</v>
      </c>
      <c r="I355" s="86">
        <f t="shared" si="35"/>
        <v>-51.938611111111108</v>
      </c>
      <c r="J355" s="88" t="s">
        <v>49</v>
      </c>
      <c r="K355" s="69" t="s">
        <v>36</v>
      </c>
      <c r="L355" s="86">
        <v>29</v>
      </c>
      <c r="M355" s="90"/>
      <c r="N355" s="88" t="s">
        <v>29</v>
      </c>
      <c r="O355" s="69" t="s">
        <v>36</v>
      </c>
      <c r="P355" s="90"/>
      <c r="Q355" s="90"/>
      <c r="R355" s="90"/>
      <c r="S355" s="88" t="s">
        <v>829</v>
      </c>
      <c r="T355" s="90"/>
      <c r="V355" s="72"/>
    </row>
    <row r="356" spans="1:22" ht="15" customHeight="1">
      <c r="A356" s="86">
        <v>545</v>
      </c>
      <c r="B356" s="88" t="s">
        <v>422</v>
      </c>
      <c r="C356" s="88" t="s">
        <v>434</v>
      </c>
      <c r="D356" s="88" t="s">
        <v>827</v>
      </c>
      <c r="E356" s="88" t="s">
        <v>1132</v>
      </c>
      <c r="F356" s="88" t="s">
        <v>22</v>
      </c>
      <c r="G356" s="86">
        <v>2009</v>
      </c>
      <c r="H356" s="86">
        <f t="shared" si="34"/>
        <v>-23.425277777777779</v>
      </c>
      <c r="I356" s="86">
        <f t="shared" si="35"/>
        <v>-51.938611111111108</v>
      </c>
      <c r="J356" s="88" t="s">
        <v>49</v>
      </c>
      <c r="K356" s="69" t="s">
        <v>36</v>
      </c>
      <c r="L356" s="86">
        <v>33</v>
      </c>
      <c r="M356" s="90"/>
      <c r="N356" s="88" t="s">
        <v>29</v>
      </c>
      <c r="O356" s="69" t="s">
        <v>36</v>
      </c>
      <c r="P356" s="90"/>
      <c r="Q356" s="90"/>
      <c r="R356" s="90"/>
      <c r="S356" s="88" t="s">
        <v>829</v>
      </c>
      <c r="T356" s="90"/>
      <c r="V356" s="72"/>
    </row>
    <row r="357" spans="1:22" ht="15" customHeight="1">
      <c r="A357" s="86">
        <v>546</v>
      </c>
      <c r="B357" s="88" t="s">
        <v>422</v>
      </c>
      <c r="C357" s="88" t="s">
        <v>434</v>
      </c>
      <c r="D357" s="88" t="s">
        <v>827</v>
      </c>
      <c r="E357" s="88" t="s">
        <v>1132</v>
      </c>
      <c r="F357" s="88" t="s">
        <v>22</v>
      </c>
      <c r="G357" s="86">
        <v>2009</v>
      </c>
      <c r="H357" s="86">
        <f t="shared" si="34"/>
        <v>-23.425277777777779</v>
      </c>
      <c r="I357" s="86">
        <f t="shared" si="35"/>
        <v>-51.938611111111108</v>
      </c>
      <c r="J357" s="88" t="s">
        <v>49</v>
      </c>
      <c r="K357" s="69" t="s">
        <v>36</v>
      </c>
      <c r="L357" s="86">
        <v>9</v>
      </c>
      <c r="M357" s="90"/>
      <c r="N357" s="88" t="s">
        <v>29</v>
      </c>
      <c r="O357" s="69" t="s">
        <v>36</v>
      </c>
      <c r="P357" s="90"/>
      <c r="Q357" s="90"/>
      <c r="R357" s="90"/>
      <c r="S357" s="88" t="s">
        <v>829</v>
      </c>
      <c r="T357" s="90"/>
      <c r="V357" s="72"/>
    </row>
    <row r="358" spans="1:22" ht="15" customHeight="1">
      <c r="A358" s="86">
        <v>547</v>
      </c>
      <c r="B358" s="88" t="s">
        <v>422</v>
      </c>
      <c r="C358" s="88" t="s">
        <v>434</v>
      </c>
      <c r="D358" s="88" t="s">
        <v>827</v>
      </c>
      <c r="E358" s="88" t="s">
        <v>1132</v>
      </c>
      <c r="F358" s="88" t="s">
        <v>22</v>
      </c>
      <c r="G358" s="86">
        <v>2009</v>
      </c>
      <c r="H358" s="86">
        <f t="shared" si="34"/>
        <v>-23.425277777777779</v>
      </c>
      <c r="I358" s="86">
        <f t="shared" si="35"/>
        <v>-51.938611111111108</v>
      </c>
      <c r="J358" s="88" t="s">
        <v>49</v>
      </c>
      <c r="K358" s="69" t="s">
        <v>36</v>
      </c>
      <c r="L358" s="86">
        <v>23</v>
      </c>
      <c r="M358" s="90"/>
      <c r="N358" s="88" t="s">
        <v>29</v>
      </c>
      <c r="O358" s="69" t="s">
        <v>36</v>
      </c>
      <c r="P358" s="90"/>
      <c r="Q358" s="90"/>
      <c r="R358" s="90"/>
      <c r="S358" s="88" t="s">
        <v>829</v>
      </c>
      <c r="T358" s="90"/>
      <c r="V358" s="72"/>
    </row>
    <row r="359" spans="1:22" ht="15" customHeight="1">
      <c r="A359" s="86">
        <v>548</v>
      </c>
      <c r="B359" s="88" t="s">
        <v>422</v>
      </c>
      <c r="C359" s="88" t="s">
        <v>434</v>
      </c>
      <c r="D359" s="88" t="s">
        <v>827</v>
      </c>
      <c r="E359" s="88" t="s">
        <v>1132</v>
      </c>
      <c r="F359" s="88" t="s">
        <v>22</v>
      </c>
      <c r="G359" s="86">
        <v>2009</v>
      </c>
      <c r="H359" s="86">
        <f t="shared" si="34"/>
        <v>-23.425277777777779</v>
      </c>
      <c r="I359" s="86">
        <f t="shared" si="35"/>
        <v>-51.938611111111108</v>
      </c>
      <c r="J359" s="88" t="s">
        <v>49</v>
      </c>
      <c r="K359" s="69" t="s">
        <v>36</v>
      </c>
      <c r="L359" s="86">
        <v>31</v>
      </c>
      <c r="M359" s="90"/>
      <c r="N359" s="88" t="s">
        <v>29</v>
      </c>
      <c r="O359" s="69" t="s">
        <v>36</v>
      </c>
      <c r="P359" s="90"/>
      <c r="Q359" s="90"/>
      <c r="R359" s="90"/>
      <c r="S359" s="88" t="s">
        <v>829</v>
      </c>
      <c r="T359" s="90"/>
      <c r="V359" s="72"/>
    </row>
    <row r="360" spans="1:22" ht="15" customHeight="1">
      <c r="A360" s="86">
        <v>549</v>
      </c>
      <c r="B360" s="88" t="s">
        <v>422</v>
      </c>
      <c r="C360" s="88" t="s">
        <v>434</v>
      </c>
      <c r="D360" s="88" t="s">
        <v>827</v>
      </c>
      <c r="E360" s="88" t="s">
        <v>1132</v>
      </c>
      <c r="F360" s="88" t="s">
        <v>22</v>
      </c>
      <c r="G360" s="86">
        <v>2009</v>
      </c>
      <c r="H360" s="86">
        <f t="shared" si="34"/>
        <v>-23.425277777777779</v>
      </c>
      <c r="I360" s="86">
        <f t="shared" si="35"/>
        <v>-51.938611111111108</v>
      </c>
      <c r="J360" s="88" t="s">
        <v>136</v>
      </c>
      <c r="K360" s="69" t="s">
        <v>36</v>
      </c>
      <c r="L360" s="86">
        <v>16</v>
      </c>
      <c r="M360" s="90"/>
      <c r="N360" s="88" t="s">
        <v>25</v>
      </c>
      <c r="O360" s="69" t="s">
        <v>36</v>
      </c>
      <c r="P360" s="90"/>
      <c r="Q360" s="90"/>
      <c r="R360" s="90"/>
      <c r="S360" s="88" t="s">
        <v>829</v>
      </c>
      <c r="T360" s="90"/>
      <c r="V360" s="72"/>
    </row>
    <row r="361" spans="1:22" ht="15" customHeight="1">
      <c r="A361" s="86">
        <v>550</v>
      </c>
      <c r="B361" s="88" t="s">
        <v>422</v>
      </c>
      <c r="C361" s="88" t="s">
        <v>434</v>
      </c>
      <c r="D361" s="88" t="s">
        <v>827</v>
      </c>
      <c r="E361" s="88" t="s">
        <v>1132</v>
      </c>
      <c r="F361" s="88" t="s">
        <v>22</v>
      </c>
      <c r="G361" s="86">
        <v>2009</v>
      </c>
      <c r="H361" s="86">
        <f t="shared" si="34"/>
        <v>-23.425277777777779</v>
      </c>
      <c r="I361" s="86">
        <f t="shared" si="35"/>
        <v>-51.938611111111108</v>
      </c>
      <c r="J361" s="88" t="s">
        <v>136</v>
      </c>
      <c r="K361" s="69" t="s">
        <v>36</v>
      </c>
      <c r="L361" s="86">
        <v>17</v>
      </c>
      <c r="M361" s="90"/>
      <c r="N361" s="88" t="s">
        <v>25</v>
      </c>
      <c r="O361" s="69" t="s">
        <v>36</v>
      </c>
      <c r="P361" s="90"/>
      <c r="Q361" s="90"/>
      <c r="R361" s="90"/>
      <c r="S361" s="88" t="s">
        <v>829</v>
      </c>
      <c r="T361" s="90"/>
      <c r="V361" s="72"/>
    </row>
    <row r="362" spans="1:22" ht="15" customHeight="1">
      <c r="A362" s="86">
        <v>551</v>
      </c>
      <c r="B362" s="88" t="s">
        <v>422</v>
      </c>
      <c r="C362" s="88" t="s">
        <v>434</v>
      </c>
      <c r="D362" s="88" t="s">
        <v>827</v>
      </c>
      <c r="E362" s="88" t="s">
        <v>1132</v>
      </c>
      <c r="F362" s="88" t="s">
        <v>22</v>
      </c>
      <c r="G362" s="86">
        <v>2009</v>
      </c>
      <c r="H362" s="86">
        <f t="shared" si="34"/>
        <v>-23.425277777777779</v>
      </c>
      <c r="I362" s="86">
        <f t="shared" si="35"/>
        <v>-51.938611111111108</v>
      </c>
      <c r="J362" s="88" t="s">
        <v>136</v>
      </c>
      <c r="K362" s="69" t="s">
        <v>36</v>
      </c>
      <c r="L362" s="86">
        <v>18</v>
      </c>
      <c r="M362" s="90"/>
      <c r="N362" s="88" t="s">
        <v>25</v>
      </c>
      <c r="O362" s="69" t="s">
        <v>36</v>
      </c>
      <c r="P362" s="90"/>
      <c r="Q362" s="90"/>
      <c r="R362" s="90"/>
      <c r="S362" s="88" t="s">
        <v>829</v>
      </c>
      <c r="T362" s="90"/>
      <c r="V362" s="72"/>
    </row>
    <row r="363" spans="1:22" ht="15" customHeight="1">
      <c r="A363" s="86">
        <v>552</v>
      </c>
      <c r="B363" s="88" t="s">
        <v>422</v>
      </c>
      <c r="C363" s="88" t="s">
        <v>434</v>
      </c>
      <c r="D363" s="88" t="s">
        <v>827</v>
      </c>
      <c r="E363" s="88" t="s">
        <v>1132</v>
      </c>
      <c r="F363" s="88" t="s">
        <v>22</v>
      </c>
      <c r="G363" s="86">
        <v>2009</v>
      </c>
      <c r="H363" s="86">
        <f t="shared" si="34"/>
        <v>-23.425277777777779</v>
      </c>
      <c r="I363" s="86">
        <f t="shared" si="35"/>
        <v>-51.938611111111108</v>
      </c>
      <c r="J363" s="88" t="s">
        <v>136</v>
      </c>
      <c r="K363" s="69" t="s">
        <v>36</v>
      </c>
      <c r="L363" s="86">
        <v>217</v>
      </c>
      <c r="M363" s="90"/>
      <c r="N363" s="88" t="s">
        <v>25</v>
      </c>
      <c r="O363" s="69" t="s">
        <v>36</v>
      </c>
      <c r="P363" s="90"/>
      <c r="Q363" s="90"/>
      <c r="R363" s="90"/>
      <c r="S363" s="88" t="s">
        <v>829</v>
      </c>
      <c r="T363" s="90"/>
      <c r="V363" s="72"/>
    </row>
    <row r="364" spans="1:22" ht="15" customHeight="1">
      <c r="A364" s="86">
        <v>264</v>
      </c>
      <c r="B364" s="88" t="s">
        <v>422</v>
      </c>
      <c r="C364" s="88" t="s">
        <v>434</v>
      </c>
      <c r="D364" s="88" t="s">
        <v>827</v>
      </c>
      <c r="E364" s="88" t="s">
        <v>1133</v>
      </c>
      <c r="F364" s="88" t="s">
        <v>22</v>
      </c>
      <c r="G364" s="86">
        <v>2010</v>
      </c>
      <c r="H364" s="86">
        <v>-28.270440000000001</v>
      </c>
      <c r="I364" s="86">
        <v>-51.922669999999997</v>
      </c>
      <c r="J364" s="88" t="s">
        <v>35</v>
      </c>
      <c r="K364" s="69" t="s">
        <v>36</v>
      </c>
      <c r="L364" s="88" t="s">
        <v>1134</v>
      </c>
      <c r="M364" s="90"/>
      <c r="N364" s="88" t="s">
        <v>25</v>
      </c>
      <c r="O364" s="69" t="s">
        <v>36</v>
      </c>
      <c r="P364" s="90"/>
      <c r="Q364" s="90"/>
      <c r="R364" s="90"/>
      <c r="S364" s="88" t="s">
        <v>829</v>
      </c>
      <c r="T364" s="90"/>
      <c r="V364" s="72"/>
    </row>
    <row r="365" spans="1:22" ht="15" customHeight="1">
      <c r="A365" s="86">
        <v>266</v>
      </c>
      <c r="B365" s="88" t="s">
        <v>422</v>
      </c>
      <c r="C365" s="88" t="s">
        <v>434</v>
      </c>
      <c r="D365" s="88" t="s">
        <v>827</v>
      </c>
      <c r="E365" s="88" t="s">
        <v>1133</v>
      </c>
      <c r="F365" s="88" t="s">
        <v>22</v>
      </c>
      <c r="G365" s="86">
        <v>2010</v>
      </c>
      <c r="H365" s="86">
        <v>-28.270440000000001</v>
      </c>
      <c r="I365" s="86">
        <v>-51.922669999999997</v>
      </c>
      <c r="J365" s="88" t="s">
        <v>49</v>
      </c>
      <c r="K365" s="69" t="s">
        <v>36</v>
      </c>
      <c r="L365" s="88" t="s">
        <v>1135</v>
      </c>
      <c r="M365" s="90"/>
      <c r="N365" s="88" t="s">
        <v>29</v>
      </c>
      <c r="O365" s="69" t="s">
        <v>36</v>
      </c>
      <c r="P365" s="90"/>
      <c r="Q365" s="90"/>
      <c r="R365" s="90"/>
      <c r="S365" s="88" t="s">
        <v>829</v>
      </c>
      <c r="T365" s="90"/>
      <c r="V365" s="72"/>
    </row>
    <row r="366" spans="1:22" ht="15" customHeight="1">
      <c r="A366" s="86">
        <v>267</v>
      </c>
      <c r="B366" s="88" t="s">
        <v>422</v>
      </c>
      <c r="C366" s="88" t="s">
        <v>434</v>
      </c>
      <c r="D366" s="88" t="s">
        <v>827</v>
      </c>
      <c r="E366" s="88" t="s">
        <v>1133</v>
      </c>
      <c r="F366" s="88" t="s">
        <v>22</v>
      </c>
      <c r="G366" s="86">
        <v>2010</v>
      </c>
      <c r="H366" s="86">
        <v>-28.270440000000001</v>
      </c>
      <c r="I366" s="86">
        <v>-51.922669999999997</v>
      </c>
      <c r="J366" s="88" t="s">
        <v>49</v>
      </c>
      <c r="K366" s="69" t="s">
        <v>36</v>
      </c>
      <c r="L366" s="88" t="s">
        <v>1136</v>
      </c>
      <c r="M366" s="90"/>
      <c r="N366" s="88" t="s">
        <v>29</v>
      </c>
      <c r="O366" s="69" t="s">
        <v>36</v>
      </c>
      <c r="P366" s="90"/>
      <c r="Q366" s="90"/>
      <c r="R366" s="90"/>
      <c r="S366" s="88" t="s">
        <v>829</v>
      </c>
      <c r="T366" s="90"/>
      <c r="V366" s="72"/>
    </row>
    <row r="367" spans="1:22" ht="15" customHeight="1">
      <c r="A367" s="86">
        <v>268</v>
      </c>
      <c r="B367" s="88" t="s">
        <v>422</v>
      </c>
      <c r="C367" s="88" t="s">
        <v>434</v>
      </c>
      <c r="D367" s="88" t="s">
        <v>827</v>
      </c>
      <c r="E367" s="88" t="s">
        <v>1133</v>
      </c>
      <c r="F367" s="88" t="s">
        <v>22</v>
      </c>
      <c r="G367" s="86">
        <v>2010</v>
      </c>
      <c r="H367" s="86">
        <v>-28.270440000000001</v>
      </c>
      <c r="I367" s="86">
        <v>-51.922669999999997</v>
      </c>
      <c r="J367" s="88" t="s">
        <v>49</v>
      </c>
      <c r="K367" s="69" t="s">
        <v>36</v>
      </c>
      <c r="L367" s="88" t="s">
        <v>1137</v>
      </c>
      <c r="M367" s="90"/>
      <c r="N367" s="88" t="s">
        <v>29</v>
      </c>
      <c r="O367" s="69" t="s">
        <v>36</v>
      </c>
      <c r="P367" s="90"/>
      <c r="Q367" s="90"/>
      <c r="R367" s="90"/>
      <c r="S367" s="88" t="s">
        <v>829</v>
      </c>
      <c r="T367" s="90"/>
      <c r="V367" s="72"/>
    </row>
    <row r="368" spans="1:22" ht="15" customHeight="1">
      <c r="A368" s="86">
        <v>446</v>
      </c>
      <c r="B368" s="88" t="s">
        <v>422</v>
      </c>
      <c r="C368" s="88" t="s">
        <v>434</v>
      </c>
      <c r="D368" s="88" t="s">
        <v>827</v>
      </c>
      <c r="E368" s="88" t="s">
        <v>1133</v>
      </c>
      <c r="F368" s="88" t="s">
        <v>22</v>
      </c>
      <c r="G368" s="86">
        <v>2011</v>
      </c>
      <c r="H368" s="86">
        <v>-28.264469999999999</v>
      </c>
      <c r="I368" s="86">
        <v>-52.21114</v>
      </c>
      <c r="J368" s="88" t="s">
        <v>49</v>
      </c>
      <c r="K368" s="69" t="s">
        <v>36</v>
      </c>
      <c r="L368" s="88" t="s">
        <v>1138</v>
      </c>
      <c r="M368" s="90"/>
      <c r="N368" s="88" t="s">
        <v>29</v>
      </c>
      <c r="O368" s="69" t="s">
        <v>36</v>
      </c>
      <c r="P368" s="90"/>
      <c r="Q368" s="90"/>
      <c r="R368" s="90"/>
      <c r="S368" s="88" t="s">
        <v>829</v>
      </c>
      <c r="T368" s="90"/>
      <c r="V368" s="72"/>
    </row>
    <row r="369" spans="1:22" ht="15" customHeight="1">
      <c r="A369" s="86">
        <v>265</v>
      </c>
      <c r="B369" s="88" t="s">
        <v>422</v>
      </c>
      <c r="C369" s="88" t="s">
        <v>434</v>
      </c>
      <c r="D369" s="88" t="s">
        <v>827</v>
      </c>
      <c r="E369" s="88" t="s">
        <v>1133</v>
      </c>
      <c r="F369" s="88" t="s">
        <v>22</v>
      </c>
      <c r="G369" s="86">
        <v>2010</v>
      </c>
      <c r="H369" s="86">
        <v>-28.270440000000001</v>
      </c>
      <c r="I369" s="86">
        <v>-51.922669999999997</v>
      </c>
      <c r="J369" s="88" t="s">
        <v>136</v>
      </c>
      <c r="K369" s="69" t="s">
        <v>36</v>
      </c>
      <c r="L369" s="88" t="s">
        <v>1139</v>
      </c>
      <c r="M369" s="90"/>
      <c r="N369" s="88" t="s">
        <v>25</v>
      </c>
      <c r="O369" s="69" t="s">
        <v>36</v>
      </c>
      <c r="P369" s="90"/>
      <c r="Q369" s="90"/>
      <c r="R369" s="90"/>
      <c r="S369" s="88" t="s">
        <v>829</v>
      </c>
      <c r="T369" s="90"/>
      <c r="V369" s="72"/>
    </row>
    <row r="370" spans="1:22" ht="15" customHeight="1">
      <c r="A370" s="86">
        <v>74</v>
      </c>
      <c r="B370" s="88" t="s">
        <v>422</v>
      </c>
      <c r="C370" s="88" t="s">
        <v>434</v>
      </c>
      <c r="D370" s="88" t="s">
        <v>827</v>
      </c>
      <c r="E370" s="88" t="s">
        <v>1140</v>
      </c>
      <c r="F370" s="88" t="s">
        <v>22</v>
      </c>
      <c r="G370" s="86">
        <v>2009</v>
      </c>
      <c r="H370" s="99">
        <v>-28.137</v>
      </c>
      <c r="I370" s="99">
        <v>-52.207000000000001</v>
      </c>
      <c r="J370" s="88" t="s">
        <v>49</v>
      </c>
      <c r="K370" s="69" t="s">
        <v>36</v>
      </c>
      <c r="L370" s="88" t="s">
        <v>1141</v>
      </c>
      <c r="M370" s="90"/>
      <c r="N370" s="88" t="s">
        <v>29</v>
      </c>
      <c r="O370" s="69" t="s">
        <v>36</v>
      </c>
      <c r="P370" s="90"/>
      <c r="Q370" s="90"/>
      <c r="R370" s="90"/>
      <c r="S370" s="88" t="s">
        <v>829</v>
      </c>
      <c r="T370" s="90"/>
      <c r="V370" s="72"/>
    </row>
    <row r="371" spans="1:22" ht="15" customHeight="1">
      <c r="A371" s="86">
        <v>75</v>
      </c>
      <c r="B371" s="88" t="s">
        <v>422</v>
      </c>
      <c r="C371" s="88" t="s">
        <v>434</v>
      </c>
      <c r="D371" s="88" t="s">
        <v>827</v>
      </c>
      <c r="E371" s="88" t="s">
        <v>1140</v>
      </c>
      <c r="F371" s="88" t="s">
        <v>22</v>
      </c>
      <c r="G371" s="86">
        <v>2009</v>
      </c>
      <c r="H371" s="99">
        <v>-28.137</v>
      </c>
      <c r="I371" s="99">
        <v>-52.207000000000001</v>
      </c>
      <c r="J371" s="88" t="s">
        <v>49</v>
      </c>
      <c r="K371" s="69" t="s">
        <v>36</v>
      </c>
      <c r="L371" s="88" t="s">
        <v>1142</v>
      </c>
      <c r="M371" s="90"/>
      <c r="N371" s="88" t="s">
        <v>29</v>
      </c>
      <c r="O371" s="69" t="s">
        <v>36</v>
      </c>
      <c r="P371" s="90"/>
      <c r="Q371" s="90"/>
      <c r="R371" s="90"/>
      <c r="S371" s="88" t="s">
        <v>829</v>
      </c>
      <c r="T371" s="90"/>
      <c r="V371" s="72"/>
    </row>
    <row r="372" spans="1:22" ht="15" customHeight="1">
      <c r="A372" s="86">
        <v>76</v>
      </c>
      <c r="B372" s="88" t="s">
        <v>422</v>
      </c>
      <c r="C372" s="88" t="s">
        <v>434</v>
      </c>
      <c r="D372" s="88" t="s">
        <v>827</v>
      </c>
      <c r="E372" s="88" t="s">
        <v>1140</v>
      </c>
      <c r="F372" s="88" t="s">
        <v>22</v>
      </c>
      <c r="G372" s="86">
        <v>2009</v>
      </c>
      <c r="H372" s="99">
        <v>-28.137</v>
      </c>
      <c r="I372" s="99">
        <v>-52.207000000000001</v>
      </c>
      <c r="J372" s="88" t="s">
        <v>49</v>
      </c>
      <c r="K372" s="69" t="s">
        <v>36</v>
      </c>
      <c r="L372" s="88" t="s">
        <v>1143</v>
      </c>
      <c r="M372" s="90"/>
      <c r="N372" s="88" t="s">
        <v>29</v>
      </c>
      <c r="O372" s="69" t="s">
        <v>36</v>
      </c>
      <c r="P372" s="90"/>
      <c r="Q372" s="90"/>
      <c r="R372" s="90"/>
      <c r="S372" s="88" t="s">
        <v>829</v>
      </c>
      <c r="T372" s="90"/>
      <c r="V372" s="72"/>
    </row>
    <row r="373" spans="1:22" ht="15" customHeight="1">
      <c r="A373" s="86">
        <v>77</v>
      </c>
      <c r="B373" s="88" t="s">
        <v>422</v>
      </c>
      <c r="C373" s="88" t="s">
        <v>434</v>
      </c>
      <c r="D373" s="88" t="s">
        <v>827</v>
      </c>
      <c r="E373" s="88" t="s">
        <v>1140</v>
      </c>
      <c r="F373" s="88" t="s">
        <v>22</v>
      </c>
      <c r="G373" s="86">
        <v>2009</v>
      </c>
      <c r="H373" s="99">
        <v>-28.146000000000001</v>
      </c>
      <c r="I373" s="99">
        <v>-52.417999999999999</v>
      </c>
      <c r="J373" s="88" t="s">
        <v>49</v>
      </c>
      <c r="K373" s="69" t="s">
        <v>36</v>
      </c>
      <c r="L373" s="88" t="s">
        <v>1144</v>
      </c>
      <c r="M373" s="90"/>
      <c r="N373" s="88" t="s">
        <v>29</v>
      </c>
      <c r="O373" s="69" t="s">
        <v>36</v>
      </c>
      <c r="P373" s="90"/>
      <c r="Q373" s="90"/>
      <c r="R373" s="90"/>
      <c r="S373" s="88" t="s">
        <v>829</v>
      </c>
      <c r="T373" s="90"/>
      <c r="V373" s="72"/>
    </row>
    <row r="374" spans="1:22" ht="15" customHeight="1">
      <c r="A374" s="86">
        <v>78</v>
      </c>
      <c r="B374" s="88" t="s">
        <v>422</v>
      </c>
      <c r="C374" s="88" t="s">
        <v>434</v>
      </c>
      <c r="D374" s="88" t="s">
        <v>827</v>
      </c>
      <c r="E374" s="88" t="s">
        <v>1140</v>
      </c>
      <c r="F374" s="88" t="s">
        <v>22</v>
      </c>
      <c r="G374" s="86">
        <v>2009</v>
      </c>
      <c r="H374" s="99">
        <v>-28.245000000000001</v>
      </c>
      <c r="I374" s="99">
        <v>-52.572000000000003</v>
      </c>
      <c r="J374" s="88" t="s">
        <v>49</v>
      </c>
      <c r="K374" s="69" t="s">
        <v>36</v>
      </c>
      <c r="L374" s="88" t="s">
        <v>1145</v>
      </c>
      <c r="M374" s="90"/>
      <c r="N374" s="88" t="s">
        <v>29</v>
      </c>
      <c r="O374" s="69" t="s">
        <v>36</v>
      </c>
      <c r="P374" s="90"/>
      <c r="Q374" s="90"/>
      <c r="R374" s="90"/>
      <c r="S374" s="88" t="s">
        <v>829</v>
      </c>
      <c r="T374" s="90"/>
      <c r="V374" s="72"/>
    </row>
    <row r="375" spans="1:22" ht="15" customHeight="1">
      <c r="A375" s="86">
        <v>79</v>
      </c>
      <c r="B375" s="88" t="s">
        <v>422</v>
      </c>
      <c r="C375" s="88" t="s">
        <v>434</v>
      </c>
      <c r="D375" s="88" t="s">
        <v>827</v>
      </c>
      <c r="E375" s="88" t="s">
        <v>1140</v>
      </c>
      <c r="F375" s="88" t="s">
        <v>22</v>
      </c>
      <c r="G375" s="86">
        <v>2009</v>
      </c>
      <c r="H375" s="99">
        <v>-28.245000000000001</v>
      </c>
      <c r="I375" s="99">
        <v>-52.572000000000003</v>
      </c>
      <c r="J375" s="88" t="s">
        <v>49</v>
      </c>
      <c r="K375" s="69" t="s">
        <v>36</v>
      </c>
      <c r="L375" s="88" t="s">
        <v>1146</v>
      </c>
      <c r="M375" s="90"/>
      <c r="N375" s="88" t="s">
        <v>29</v>
      </c>
      <c r="O375" s="69" t="s">
        <v>36</v>
      </c>
      <c r="P375" s="90"/>
      <c r="Q375" s="90"/>
      <c r="R375" s="90"/>
      <c r="S375" s="88" t="s">
        <v>829</v>
      </c>
      <c r="T375" s="90"/>
      <c r="V375" s="72"/>
    </row>
    <row r="376" spans="1:22" ht="15" customHeight="1">
      <c r="A376" s="86">
        <v>80</v>
      </c>
      <c r="B376" s="88" t="s">
        <v>422</v>
      </c>
      <c r="C376" s="88" t="s">
        <v>434</v>
      </c>
      <c r="D376" s="88" t="s">
        <v>827</v>
      </c>
      <c r="E376" s="88" t="s">
        <v>1140</v>
      </c>
      <c r="F376" s="88" t="s">
        <v>22</v>
      </c>
      <c r="G376" s="86">
        <v>2009</v>
      </c>
      <c r="H376" s="99">
        <v>-28.245000000000001</v>
      </c>
      <c r="I376" s="99">
        <v>-52.572000000000003</v>
      </c>
      <c r="J376" s="88" t="s">
        <v>49</v>
      </c>
      <c r="K376" s="69" t="s">
        <v>36</v>
      </c>
      <c r="L376" s="88" t="s">
        <v>1147</v>
      </c>
      <c r="M376" s="90"/>
      <c r="N376" s="88" t="s">
        <v>29</v>
      </c>
      <c r="O376" s="69" t="s">
        <v>36</v>
      </c>
      <c r="P376" s="90"/>
      <c r="Q376" s="90"/>
      <c r="R376" s="90"/>
      <c r="S376" s="88" t="s">
        <v>829</v>
      </c>
      <c r="T376" s="90"/>
      <c r="V376" s="72"/>
    </row>
    <row r="377" spans="1:22" ht="15" customHeight="1">
      <c r="A377" s="86">
        <v>429</v>
      </c>
      <c r="B377" s="88" t="s">
        <v>422</v>
      </c>
      <c r="C377" s="88" t="s">
        <v>434</v>
      </c>
      <c r="D377" s="88" t="s">
        <v>827</v>
      </c>
      <c r="E377" s="88" t="s">
        <v>1140</v>
      </c>
      <c r="F377" s="88" t="s">
        <v>22</v>
      </c>
      <c r="G377" s="86">
        <v>2011</v>
      </c>
      <c r="H377" s="86">
        <v>-28.64086</v>
      </c>
      <c r="I377" s="86">
        <v>-52.850920000000002</v>
      </c>
      <c r="J377" s="88" t="s">
        <v>49</v>
      </c>
      <c r="K377" s="69" t="s">
        <v>36</v>
      </c>
      <c r="L377" s="88" t="s">
        <v>1148</v>
      </c>
      <c r="M377" s="90"/>
      <c r="N377" s="88" t="s">
        <v>29</v>
      </c>
      <c r="O377" s="69" t="s">
        <v>36</v>
      </c>
      <c r="P377" s="90"/>
      <c r="Q377" s="90"/>
      <c r="R377" s="90"/>
      <c r="S377" s="88" t="s">
        <v>829</v>
      </c>
      <c r="T377" s="90"/>
      <c r="V377" s="72"/>
    </row>
    <row r="378" spans="1:22" ht="15" customHeight="1">
      <c r="A378" s="86">
        <v>430</v>
      </c>
      <c r="B378" s="88" t="s">
        <v>422</v>
      </c>
      <c r="C378" s="88" t="s">
        <v>434</v>
      </c>
      <c r="D378" s="88" t="s">
        <v>827</v>
      </c>
      <c r="E378" s="88" t="s">
        <v>1140</v>
      </c>
      <c r="F378" s="88" t="s">
        <v>22</v>
      </c>
      <c r="G378" s="86">
        <v>2011</v>
      </c>
      <c r="H378" s="86">
        <v>-28.64086</v>
      </c>
      <c r="I378" s="86">
        <v>-52.850920000000002</v>
      </c>
      <c r="J378" s="88" t="s">
        <v>49</v>
      </c>
      <c r="K378" s="69" t="s">
        <v>36</v>
      </c>
      <c r="L378" s="88" t="s">
        <v>1149</v>
      </c>
      <c r="M378" s="90"/>
      <c r="N378" s="88" t="s">
        <v>29</v>
      </c>
      <c r="O378" s="69" t="s">
        <v>36</v>
      </c>
      <c r="P378" s="90"/>
      <c r="Q378" s="90"/>
      <c r="R378" s="90"/>
      <c r="S378" s="88" t="s">
        <v>829</v>
      </c>
      <c r="T378" s="90"/>
      <c r="V378" s="72"/>
    </row>
    <row r="379" spans="1:22" ht="15" customHeight="1">
      <c r="A379" s="86">
        <v>431</v>
      </c>
      <c r="B379" s="88" t="s">
        <v>422</v>
      </c>
      <c r="C379" s="88" t="s">
        <v>434</v>
      </c>
      <c r="D379" s="88" t="s">
        <v>827</v>
      </c>
      <c r="E379" s="88" t="s">
        <v>1140</v>
      </c>
      <c r="F379" s="88" t="s">
        <v>22</v>
      </c>
      <c r="G379" s="86">
        <v>2011</v>
      </c>
      <c r="H379" s="86">
        <v>-28.64086</v>
      </c>
      <c r="I379" s="86">
        <v>-52.850920000000002</v>
      </c>
      <c r="J379" s="88" t="s">
        <v>49</v>
      </c>
      <c r="K379" s="69" t="s">
        <v>36</v>
      </c>
      <c r="L379" s="88" t="s">
        <v>1150</v>
      </c>
      <c r="M379" s="90"/>
      <c r="N379" s="88" t="s">
        <v>29</v>
      </c>
      <c r="O379" s="69" t="s">
        <v>36</v>
      </c>
      <c r="P379" s="90"/>
      <c r="Q379" s="90"/>
      <c r="R379" s="90"/>
      <c r="S379" s="88" t="s">
        <v>829</v>
      </c>
      <c r="T379" s="90"/>
      <c r="V379" s="72"/>
    </row>
    <row r="380" spans="1:22" ht="15" customHeight="1">
      <c r="A380" s="86">
        <v>432</v>
      </c>
      <c r="B380" s="88" t="s">
        <v>422</v>
      </c>
      <c r="C380" s="88" t="s">
        <v>434</v>
      </c>
      <c r="D380" s="88" t="s">
        <v>827</v>
      </c>
      <c r="E380" s="88" t="s">
        <v>1140</v>
      </c>
      <c r="F380" s="88" t="s">
        <v>22</v>
      </c>
      <c r="G380" s="86">
        <v>2011</v>
      </c>
      <c r="H380" s="86">
        <v>-28.64086</v>
      </c>
      <c r="I380" s="86">
        <v>-52.850920000000002</v>
      </c>
      <c r="J380" s="88" t="s">
        <v>49</v>
      </c>
      <c r="K380" s="69" t="s">
        <v>36</v>
      </c>
      <c r="L380" s="88" t="s">
        <v>1151</v>
      </c>
      <c r="M380" s="90"/>
      <c r="N380" s="88" t="s">
        <v>29</v>
      </c>
      <c r="O380" s="69" t="s">
        <v>36</v>
      </c>
      <c r="P380" s="90"/>
      <c r="Q380" s="90"/>
      <c r="R380" s="90"/>
      <c r="S380" s="88" t="s">
        <v>829</v>
      </c>
      <c r="T380" s="90"/>
      <c r="V380" s="72"/>
    </row>
    <row r="381" spans="1:22" ht="15" customHeight="1">
      <c r="A381" s="86">
        <v>433</v>
      </c>
      <c r="B381" s="88" t="s">
        <v>422</v>
      </c>
      <c r="C381" s="88" t="s">
        <v>434</v>
      </c>
      <c r="D381" s="88" t="s">
        <v>827</v>
      </c>
      <c r="E381" s="88" t="s">
        <v>1140</v>
      </c>
      <c r="F381" s="88" t="s">
        <v>22</v>
      </c>
      <c r="G381" s="86">
        <v>2011</v>
      </c>
      <c r="H381" s="86">
        <v>-28.64086</v>
      </c>
      <c r="I381" s="86">
        <v>-52.850920000000002</v>
      </c>
      <c r="J381" s="88" t="s">
        <v>49</v>
      </c>
      <c r="K381" s="69" t="s">
        <v>36</v>
      </c>
      <c r="L381" s="88" t="s">
        <v>1152</v>
      </c>
      <c r="M381" s="90"/>
      <c r="N381" s="88" t="s">
        <v>29</v>
      </c>
      <c r="O381" s="69" t="s">
        <v>36</v>
      </c>
      <c r="P381" s="90"/>
      <c r="Q381" s="90"/>
      <c r="R381" s="90"/>
      <c r="S381" s="88" t="s">
        <v>829</v>
      </c>
      <c r="T381" s="90"/>
      <c r="V381" s="72"/>
    </row>
    <row r="382" spans="1:22" ht="15" customHeight="1">
      <c r="A382" s="86">
        <v>434</v>
      </c>
      <c r="B382" s="88" t="s">
        <v>422</v>
      </c>
      <c r="C382" s="88" t="s">
        <v>434</v>
      </c>
      <c r="D382" s="88" t="s">
        <v>827</v>
      </c>
      <c r="E382" s="88" t="s">
        <v>1140</v>
      </c>
      <c r="F382" s="88" t="s">
        <v>22</v>
      </c>
      <c r="G382" s="86">
        <v>2011</v>
      </c>
      <c r="H382" s="86">
        <v>-28.64086</v>
      </c>
      <c r="I382" s="86">
        <v>-52.850920000000002</v>
      </c>
      <c r="J382" s="88" t="s">
        <v>49</v>
      </c>
      <c r="K382" s="69" t="s">
        <v>36</v>
      </c>
      <c r="L382" s="88" t="s">
        <v>1153</v>
      </c>
      <c r="M382" s="90"/>
      <c r="N382" s="88" t="s">
        <v>29</v>
      </c>
      <c r="O382" s="69" t="s">
        <v>36</v>
      </c>
      <c r="P382" s="90"/>
      <c r="Q382" s="90"/>
      <c r="R382" s="90"/>
      <c r="S382" s="88" t="s">
        <v>829</v>
      </c>
      <c r="T382" s="90"/>
      <c r="V382" s="72"/>
    </row>
    <row r="383" spans="1:22" ht="15" customHeight="1">
      <c r="A383" s="86">
        <v>435</v>
      </c>
      <c r="B383" s="88" t="s">
        <v>422</v>
      </c>
      <c r="C383" s="88" t="s">
        <v>434</v>
      </c>
      <c r="D383" s="88" t="s">
        <v>827</v>
      </c>
      <c r="E383" s="88" t="s">
        <v>1140</v>
      </c>
      <c r="F383" s="88" t="s">
        <v>22</v>
      </c>
      <c r="G383" s="86">
        <v>2011</v>
      </c>
      <c r="H383" s="86">
        <v>-28.602250000000002</v>
      </c>
      <c r="I383" s="86">
        <v>-52.862580000000001</v>
      </c>
      <c r="J383" s="88" t="s">
        <v>49</v>
      </c>
      <c r="K383" s="69" t="s">
        <v>36</v>
      </c>
      <c r="L383" s="88" t="s">
        <v>1154</v>
      </c>
      <c r="M383" s="90"/>
      <c r="N383" s="88" t="s">
        <v>29</v>
      </c>
      <c r="O383" s="69" t="s">
        <v>36</v>
      </c>
      <c r="P383" s="90"/>
      <c r="Q383" s="90"/>
      <c r="R383" s="90"/>
      <c r="S383" s="88" t="s">
        <v>829</v>
      </c>
      <c r="T383" s="90"/>
      <c r="V383" s="72"/>
    </row>
    <row r="384" spans="1:22" ht="15" customHeight="1">
      <c r="A384" s="86">
        <v>407</v>
      </c>
      <c r="B384" s="88" t="s">
        <v>422</v>
      </c>
      <c r="C384" s="88" t="s">
        <v>434</v>
      </c>
      <c r="D384" s="88" t="s">
        <v>827</v>
      </c>
      <c r="E384" s="88" t="s">
        <v>48</v>
      </c>
      <c r="F384" s="88" t="s">
        <v>22</v>
      </c>
      <c r="G384" s="86">
        <v>2011</v>
      </c>
      <c r="H384" s="86">
        <v>-28.134170000000001</v>
      </c>
      <c r="I384" s="86">
        <v>-53.44453</v>
      </c>
      <c r="J384" s="88" t="s">
        <v>49</v>
      </c>
      <c r="K384" s="69" t="s">
        <v>36</v>
      </c>
      <c r="L384" s="88" t="s">
        <v>1155</v>
      </c>
      <c r="M384" s="90"/>
      <c r="N384" s="88" t="s">
        <v>29</v>
      </c>
      <c r="O384" s="69" t="s">
        <v>36</v>
      </c>
      <c r="P384" s="90"/>
      <c r="Q384" s="90"/>
      <c r="R384" s="90"/>
      <c r="S384" s="88" t="s">
        <v>829</v>
      </c>
      <c r="T384" s="90"/>
      <c r="V384" s="72"/>
    </row>
    <row r="385" spans="1:22" ht="15" customHeight="1">
      <c r="A385" s="86">
        <v>36</v>
      </c>
      <c r="B385" s="88" t="s">
        <v>422</v>
      </c>
      <c r="C385" s="88" t="s">
        <v>434</v>
      </c>
      <c r="D385" s="88" t="s">
        <v>827</v>
      </c>
      <c r="E385" s="88" t="s">
        <v>1156</v>
      </c>
      <c r="F385" s="88" t="s">
        <v>22</v>
      </c>
      <c r="G385" s="86">
        <v>2009</v>
      </c>
      <c r="H385" s="89">
        <v>-27.734000000000002</v>
      </c>
      <c r="I385" s="89">
        <v>-53.167999999999999</v>
      </c>
      <c r="J385" s="88" t="s">
        <v>49</v>
      </c>
      <c r="K385" s="69" t="s">
        <v>36</v>
      </c>
      <c r="L385" s="88" t="s">
        <v>1157</v>
      </c>
      <c r="M385" s="90"/>
      <c r="N385" s="88" t="s">
        <v>29</v>
      </c>
      <c r="O385" s="69" t="s">
        <v>36</v>
      </c>
      <c r="P385" s="90"/>
      <c r="Q385" s="90"/>
      <c r="R385" s="90"/>
      <c r="S385" s="88" t="s">
        <v>829</v>
      </c>
      <c r="T385" s="90"/>
      <c r="V385" s="72"/>
    </row>
    <row r="386" spans="1:22" ht="15" customHeight="1">
      <c r="A386" s="86">
        <v>37</v>
      </c>
      <c r="B386" s="88" t="s">
        <v>422</v>
      </c>
      <c r="C386" s="88" t="s">
        <v>434</v>
      </c>
      <c r="D386" s="88" t="s">
        <v>827</v>
      </c>
      <c r="E386" s="88" t="s">
        <v>1156</v>
      </c>
      <c r="F386" s="88" t="s">
        <v>22</v>
      </c>
      <c r="G386" s="86">
        <v>2009</v>
      </c>
      <c r="H386" s="89">
        <v>-27.734000000000002</v>
      </c>
      <c r="I386" s="89">
        <v>-53.167999999999999</v>
      </c>
      <c r="J386" s="88" t="s">
        <v>49</v>
      </c>
      <c r="K386" s="69" t="s">
        <v>36</v>
      </c>
      <c r="L386" s="88" t="s">
        <v>1158</v>
      </c>
      <c r="M386" s="90"/>
      <c r="N386" s="88" t="s">
        <v>29</v>
      </c>
      <c r="O386" s="69" t="s">
        <v>36</v>
      </c>
      <c r="P386" s="90"/>
      <c r="Q386" s="90"/>
      <c r="R386" s="90"/>
      <c r="S386" s="88" t="s">
        <v>829</v>
      </c>
      <c r="T386" s="90"/>
      <c r="V386" s="72"/>
    </row>
    <row r="387" spans="1:22" ht="15" customHeight="1">
      <c r="A387" s="86">
        <v>38</v>
      </c>
      <c r="B387" s="88" t="s">
        <v>422</v>
      </c>
      <c r="C387" s="88" t="s">
        <v>434</v>
      </c>
      <c r="D387" s="88" t="s">
        <v>827</v>
      </c>
      <c r="E387" s="88" t="s">
        <v>1156</v>
      </c>
      <c r="F387" s="88" t="s">
        <v>22</v>
      </c>
      <c r="G387" s="86">
        <v>2009</v>
      </c>
      <c r="H387" s="89">
        <v>-27.734000000000002</v>
      </c>
      <c r="I387" s="89">
        <v>-53.167999999999999</v>
      </c>
      <c r="J387" s="88" t="s">
        <v>49</v>
      </c>
      <c r="K387" s="69" t="s">
        <v>36</v>
      </c>
      <c r="L387" s="88" t="s">
        <v>1159</v>
      </c>
      <c r="M387" s="90"/>
      <c r="N387" s="88" t="s">
        <v>29</v>
      </c>
      <c r="O387" s="69" t="s">
        <v>36</v>
      </c>
      <c r="P387" s="90"/>
      <c r="Q387" s="90"/>
      <c r="R387" s="90"/>
      <c r="S387" s="88" t="s">
        <v>829</v>
      </c>
      <c r="T387" s="90"/>
      <c r="V387" s="72"/>
    </row>
    <row r="388" spans="1:22" ht="15" customHeight="1">
      <c r="A388" s="86">
        <v>39</v>
      </c>
      <c r="B388" s="88" t="s">
        <v>422</v>
      </c>
      <c r="C388" s="88" t="s">
        <v>434</v>
      </c>
      <c r="D388" s="88" t="s">
        <v>827</v>
      </c>
      <c r="E388" s="88" t="s">
        <v>1156</v>
      </c>
      <c r="F388" s="88" t="s">
        <v>22</v>
      </c>
      <c r="G388" s="86">
        <v>2009</v>
      </c>
      <c r="H388" s="89">
        <v>-27.849</v>
      </c>
      <c r="I388" s="89">
        <v>-53.365000000000002</v>
      </c>
      <c r="J388" s="88" t="s">
        <v>49</v>
      </c>
      <c r="K388" s="69" t="s">
        <v>36</v>
      </c>
      <c r="L388" s="88" t="s">
        <v>1160</v>
      </c>
      <c r="M388" s="90"/>
      <c r="N388" s="88" t="s">
        <v>29</v>
      </c>
      <c r="O388" s="69" t="s">
        <v>36</v>
      </c>
      <c r="P388" s="90"/>
      <c r="Q388" s="90"/>
      <c r="R388" s="90"/>
      <c r="S388" s="88" t="s">
        <v>829</v>
      </c>
      <c r="T388" s="90"/>
      <c r="V388" s="72"/>
    </row>
    <row r="389" spans="1:22" ht="15" customHeight="1">
      <c r="A389" s="86">
        <v>40</v>
      </c>
      <c r="B389" s="88" t="s">
        <v>422</v>
      </c>
      <c r="C389" s="88" t="s">
        <v>434</v>
      </c>
      <c r="D389" s="88" t="s">
        <v>827</v>
      </c>
      <c r="E389" s="88" t="s">
        <v>1156</v>
      </c>
      <c r="F389" s="88" t="s">
        <v>22</v>
      </c>
      <c r="G389" s="86">
        <v>2009</v>
      </c>
      <c r="H389" s="89">
        <v>-27.806999999999999</v>
      </c>
      <c r="I389" s="89">
        <v>-53.418999999999997</v>
      </c>
      <c r="J389" s="88" t="s">
        <v>49</v>
      </c>
      <c r="K389" s="69" t="s">
        <v>36</v>
      </c>
      <c r="L389" s="88" t="s">
        <v>1161</v>
      </c>
      <c r="M389" s="90"/>
      <c r="N389" s="88" t="s">
        <v>29</v>
      </c>
      <c r="O389" s="69" t="s">
        <v>36</v>
      </c>
      <c r="P389" s="90"/>
      <c r="Q389" s="90"/>
      <c r="R389" s="90"/>
      <c r="S389" s="88" t="s">
        <v>829</v>
      </c>
      <c r="T389" s="90"/>
      <c r="V389" s="72"/>
    </row>
    <row r="390" spans="1:22" ht="15" customHeight="1">
      <c r="A390" s="86">
        <v>41</v>
      </c>
      <c r="B390" s="88" t="s">
        <v>422</v>
      </c>
      <c r="C390" s="88" t="s">
        <v>434</v>
      </c>
      <c r="D390" s="88" t="s">
        <v>827</v>
      </c>
      <c r="E390" s="88" t="s">
        <v>1156</v>
      </c>
      <c r="F390" s="88" t="s">
        <v>22</v>
      </c>
      <c r="G390" s="86">
        <v>2009</v>
      </c>
      <c r="H390" s="89">
        <v>-27.806999999999999</v>
      </c>
      <c r="I390" s="89">
        <v>-53.418999999999997</v>
      </c>
      <c r="J390" s="88" t="s">
        <v>49</v>
      </c>
      <c r="K390" s="69" t="s">
        <v>36</v>
      </c>
      <c r="L390" s="88" t="s">
        <v>1162</v>
      </c>
      <c r="M390" s="90"/>
      <c r="N390" s="88" t="s">
        <v>29</v>
      </c>
      <c r="O390" s="69" t="s">
        <v>36</v>
      </c>
      <c r="P390" s="90"/>
      <c r="Q390" s="90"/>
      <c r="R390" s="90"/>
      <c r="S390" s="88" t="s">
        <v>829</v>
      </c>
      <c r="T390" s="90"/>
      <c r="V390" s="72"/>
    </row>
    <row r="391" spans="1:22" ht="15" customHeight="1">
      <c r="A391" s="86">
        <v>42</v>
      </c>
      <c r="B391" s="88" t="s">
        <v>422</v>
      </c>
      <c r="C391" s="88" t="s">
        <v>434</v>
      </c>
      <c r="D391" s="88" t="s">
        <v>827</v>
      </c>
      <c r="E391" s="88" t="s">
        <v>1156</v>
      </c>
      <c r="F391" s="88" t="s">
        <v>22</v>
      </c>
      <c r="G391" s="86">
        <v>2009</v>
      </c>
      <c r="H391" s="89">
        <v>-27.806999999999999</v>
      </c>
      <c r="I391" s="89">
        <v>-53.418999999999997</v>
      </c>
      <c r="J391" s="88" t="s">
        <v>49</v>
      </c>
      <c r="K391" s="69" t="s">
        <v>36</v>
      </c>
      <c r="L391" s="88" t="s">
        <v>1163</v>
      </c>
      <c r="M391" s="90"/>
      <c r="N391" s="88" t="s">
        <v>29</v>
      </c>
      <c r="O391" s="69" t="s">
        <v>36</v>
      </c>
      <c r="P391" s="90"/>
      <c r="Q391" s="90"/>
      <c r="R391" s="90"/>
      <c r="S391" s="88" t="s">
        <v>829</v>
      </c>
      <c r="T391" s="90"/>
      <c r="V391" s="72"/>
    </row>
    <row r="392" spans="1:22" ht="15" customHeight="1">
      <c r="A392" s="86">
        <v>43</v>
      </c>
      <c r="B392" s="88" t="s">
        <v>422</v>
      </c>
      <c r="C392" s="88" t="s">
        <v>434</v>
      </c>
      <c r="D392" s="88" t="s">
        <v>827</v>
      </c>
      <c r="E392" s="88" t="s">
        <v>1156</v>
      </c>
      <c r="F392" s="88" t="s">
        <v>22</v>
      </c>
      <c r="G392" s="86">
        <v>2009</v>
      </c>
      <c r="H392" s="89">
        <v>-27.806999999999999</v>
      </c>
      <c r="I392" s="89">
        <v>-53.418999999999997</v>
      </c>
      <c r="J392" s="88" t="s">
        <v>49</v>
      </c>
      <c r="K392" s="69" t="s">
        <v>36</v>
      </c>
      <c r="L392" s="88" t="s">
        <v>1164</v>
      </c>
      <c r="M392" s="90"/>
      <c r="N392" s="88" t="s">
        <v>29</v>
      </c>
      <c r="O392" s="69" t="s">
        <v>36</v>
      </c>
      <c r="P392" s="90"/>
      <c r="Q392" s="90"/>
      <c r="R392" s="90"/>
      <c r="S392" s="88" t="s">
        <v>829</v>
      </c>
      <c r="T392" s="90"/>
      <c r="V392" s="72"/>
    </row>
    <row r="393" spans="1:22" ht="15" customHeight="1">
      <c r="A393" s="86">
        <v>44</v>
      </c>
      <c r="B393" s="88" t="s">
        <v>422</v>
      </c>
      <c r="C393" s="88" t="s">
        <v>434</v>
      </c>
      <c r="D393" s="88" t="s">
        <v>827</v>
      </c>
      <c r="E393" s="88" t="s">
        <v>1156</v>
      </c>
      <c r="F393" s="88" t="s">
        <v>22</v>
      </c>
      <c r="G393" s="86">
        <v>2009</v>
      </c>
      <c r="H393" s="89">
        <v>-27.760999999999999</v>
      </c>
      <c r="I393" s="89">
        <v>-53.496000000000002</v>
      </c>
      <c r="J393" s="88" t="s">
        <v>49</v>
      </c>
      <c r="K393" s="69" t="s">
        <v>36</v>
      </c>
      <c r="L393" s="88" t="s">
        <v>1165</v>
      </c>
      <c r="M393" s="90"/>
      <c r="N393" s="88" t="s">
        <v>29</v>
      </c>
      <c r="O393" s="69" t="s">
        <v>36</v>
      </c>
      <c r="P393" s="90"/>
      <c r="Q393" s="90"/>
      <c r="R393" s="90"/>
      <c r="S393" s="88" t="s">
        <v>829</v>
      </c>
      <c r="T393" s="90"/>
      <c r="V393" s="72"/>
    </row>
    <row r="394" spans="1:22" ht="15" customHeight="1">
      <c r="A394" s="86">
        <v>45</v>
      </c>
      <c r="B394" s="88" t="s">
        <v>422</v>
      </c>
      <c r="C394" s="88" t="s">
        <v>434</v>
      </c>
      <c r="D394" s="88" t="s">
        <v>827</v>
      </c>
      <c r="E394" s="88" t="s">
        <v>1156</v>
      </c>
      <c r="F394" s="88" t="s">
        <v>22</v>
      </c>
      <c r="G394" s="86">
        <v>2009</v>
      </c>
      <c r="H394" s="89">
        <v>-27.760999999999999</v>
      </c>
      <c r="I394" s="89">
        <v>-53.496000000000002</v>
      </c>
      <c r="J394" s="88" t="s">
        <v>49</v>
      </c>
      <c r="K394" s="69" t="s">
        <v>36</v>
      </c>
      <c r="L394" s="88" t="s">
        <v>1166</v>
      </c>
      <c r="M394" s="90"/>
      <c r="N394" s="88" t="s">
        <v>29</v>
      </c>
      <c r="O394" s="69" t="s">
        <v>36</v>
      </c>
      <c r="P394" s="90"/>
      <c r="Q394" s="90"/>
      <c r="R394" s="90"/>
      <c r="S394" s="88" t="s">
        <v>829</v>
      </c>
      <c r="T394" s="90"/>
      <c r="V394" s="72"/>
    </row>
    <row r="395" spans="1:22" ht="15" customHeight="1">
      <c r="A395" s="86">
        <v>46</v>
      </c>
      <c r="B395" s="88" t="s">
        <v>422</v>
      </c>
      <c r="C395" s="88" t="s">
        <v>434</v>
      </c>
      <c r="D395" s="88" t="s">
        <v>827</v>
      </c>
      <c r="E395" s="88" t="s">
        <v>1156</v>
      </c>
      <c r="F395" s="88" t="s">
        <v>22</v>
      </c>
      <c r="G395" s="86">
        <v>2009</v>
      </c>
      <c r="H395" s="89">
        <v>-27.760999999999999</v>
      </c>
      <c r="I395" s="89">
        <v>-53.496000000000002</v>
      </c>
      <c r="J395" s="88" t="s">
        <v>49</v>
      </c>
      <c r="K395" s="69" t="s">
        <v>36</v>
      </c>
      <c r="L395" s="88" t="s">
        <v>1167</v>
      </c>
      <c r="M395" s="90"/>
      <c r="N395" s="88" t="s">
        <v>29</v>
      </c>
      <c r="O395" s="69" t="s">
        <v>36</v>
      </c>
      <c r="P395" s="90"/>
      <c r="Q395" s="90"/>
      <c r="R395" s="90"/>
      <c r="S395" s="88" t="s">
        <v>829</v>
      </c>
      <c r="T395" s="90"/>
      <c r="V395" s="72"/>
    </row>
    <row r="396" spans="1:22" ht="15" customHeight="1">
      <c r="A396" s="86">
        <v>47</v>
      </c>
      <c r="B396" s="88" t="s">
        <v>422</v>
      </c>
      <c r="C396" s="88" t="s">
        <v>434</v>
      </c>
      <c r="D396" s="88" t="s">
        <v>827</v>
      </c>
      <c r="E396" s="88" t="s">
        <v>1156</v>
      </c>
      <c r="F396" s="88" t="s">
        <v>22</v>
      </c>
      <c r="G396" s="86">
        <v>2009</v>
      </c>
      <c r="H396" s="89">
        <v>-27.760999999999999</v>
      </c>
      <c r="I396" s="89">
        <v>-53.496000000000002</v>
      </c>
      <c r="J396" s="88" t="s">
        <v>49</v>
      </c>
      <c r="K396" s="69" t="s">
        <v>36</v>
      </c>
      <c r="L396" s="88" t="s">
        <v>1168</v>
      </c>
      <c r="M396" s="90"/>
      <c r="N396" s="88" t="s">
        <v>29</v>
      </c>
      <c r="O396" s="69" t="s">
        <v>36</v>
      </c>
      <c r="P396" s="90"/>
      <c r="Q396" s="90"/>
      <c r="R396" s="90"/>
      <c r="S396" s="88" t="s">
        <v>829</v>
      </c>
      <c r="T396" s="90"/>
      <c r="V396" s="72"/>
    </row>
    <row r="397" spans="1:22" ht="15" customHeight="1">
      <c r="A397" s="86">
        <v>48</v>
      </c>
      <c r="B397" s="88" t="s">
        <v>422</v>
      </c>
      <c r="C397" s="88" t="s">
        <v>434</v>
      </c>
      <c r="D397" s="88" t="s">
        <v>827</v>
      </c>
      <c r="E397" s="88" t="s">
        <v>1156</v>
      </c>
      <c r="F397" s="88" t="s">
        <v>22</v>
      </c>
      <c r="G397" s="86">
        <v>2009</v>
      </c>
      <c r="H397" s="89">
        <v>-28.359000000000002</v>
      </c>
      <c r="I397" s="89">
        <v>-52.774000000000001</v>
      </c>
      <c r="J397" s="88" t="s">
        <v>49</v>
      </c>
      <c r="K397" s="69" t="s">
        <v>36</v>
      </c>
      <c r="L397" s="88" t="s">
        <v>1169</v>
      </c>
      <c r="M397" s="90"/>
      <c r="N397" s="88" t="s">
        <v>29</v>
      </c>
      <c r="O397" s="69" t="s">
        <v>36</v>
      </c>
      <c r="P397" s="90"/>
      <c r="Q397" s="90"/>
      <c r="R397" s="90"/>
      <c r="S397" s="88" t="s">
        <v>829</v>
      </c>
      <c r="T397" s="90"/>
      <c r="V397" s="72"/>
    </row>
    <row r="398" spans="1:22" ht="15" customHeight="1">
      <c r="A398" s="86">
        <v>49</v>
      </c>
      <c r="B398" s="88" t="s">
        <v>422</v>
      </c>
      <c r="C398" s="88" t="s">
        <v>434</v>
      </c>
      <c r="D398" s="88" t="s">
        <v>827</v>
      </c>
      <c r="E398" s="88" t="s">
        <v>1156</v>
      </c>
      <c r="F398" s="88" t="s">
        <v>22</v>
      </c>
      <c r="G398" s="86">
        <v>2009</v>
      </c>
      <c r="H398" s="89">
        <v>-28.359000000000002</v>
      </c>
      <c r="I398" s="89">
        <v>-52.774000000000001</v>
      </c>
      <c r="J398" s="88" t="s">
        <v>49</v>
      </c>
      <c r="K398" s="69" t="s">
        <v>36</v>
      </c>
      <c r="L398" s="88" t="s">
        <v>1170</v>
      </c>
      <c r="M398" s="90"/>
      <c r="N398" s="88" t="s">
        <v>29</v>
      </c>
      <c r="O398" s="69" t="s">
        <v>36</v>
      </c>
      <c r="P398" s="90"/>
      <c r="Q398" s="90"/>
      <c r="R398" s="90"/>
      <c r="S398" s="88" t="s">
        <v>829</v>
      </c>
      <c r="T398" s="90"/>
      <c r="V398" s="72"/>
    </row>
    <row r="399" spans="1:22" ht="15" customHeight="1">
      <c r="A399" s="86">
        <v>50</v>
      </c>
      <c r="B399" s="88" t="s">
        <v>422</v>
      </c>
      <c r="C399" s="88" t="s">
        <v>434</v>
      </c>
      <c r="D399" s="88" t="s">
        <v>827</v>
      </c>
      <c r="E399" s="88" t="s">
        <v>1156</v>
      </c>
      <c r="F399" s="88" t="s">
        <v>22</v>
      </c>
      <c r="G399" s="86">
        <v>2009</v>
      </c>
      <c r="H399" s="89">
        <v>-28.359000000000002</v>
      </c>
      <c r="I399" s="89">
        <v>-52.774000000000001</v>
      </c>
      <c r="J399" s="88" t="s">
        <v>49</v>
      </c>
      <c r="K399" s="69" t="s">
        <v>36</v>
      </c>
      <c r="L399" s="88" t="s">
        <v>1171</v>
      </c>
      <c r="M399" s="90"/>
      <c r="N399" s="88" t="s">
        <v>29</v>
      </c>
      <c r="O399" s="69" t="s">
        <v>36</v>
      </c>
      <c r="P399" s="90"/>
      <c r="Q399" s="90"/>
      <c r="R399" s="90"/>
      <c r="S399" s="88" t="s">
        <v>829</v>
      </c>
      <c r="T399" s="90"/>
      <c r="V399" s="72"/>
    </row>
    <row r="400" spans="1:22" ht="15" customHeight="1">
      <c r="A400" s="86">
        <v>51</v>
      </c>
      <c r="B400" s="88" t="s">
        <v>422</v>
      </c>
      <c r="C400" s="88" t="s">
        <v>434</v>
      </c>
      <c r="D400" s="88" t="s">
        <v>827</v>
      </c>
      <c r="E400" s="88" t="s">
        <v>1156</v>
      </c>
      <c r="F400" s="88" t="s">
        <v>22</v>
      </c>
      <c r="G400" s="86">
        <v>2009</v>
      </c>
      <c r="H400" s="89">
        <v>-28.359000000000002</v>
      </c>
      <c r="I400" s="89">
        <v>-52.774000000000001</v>
      </c>
      <c r="J400" s="88" t="s">
        <v>49</v>
      </c>
      <c r="K400" s="69" t="s">
        <v>36</v>
      </c>
      <c r="L400" s="88" t="s">
        <v>1172</v>
      </c>
      <c r="M400" s="90"/>
      <c r="N400" s="88" t="s">
        <v>29</v>
      </c>
      <c r="O400" s="69" t="s">
        <v>36</v>
      </c>
      <c r="P400" s="90"/>
      <c r="Q400" s="90"/>
      <c r="R400" s="90"/>
      <c r="S400" s="88" t="s">
        <v>829</v>
      </c>
      <c r="T400" s="90"/>
      <c r="V400" s="72"/>
    </row>
    <row r="401" spans="1:22" ht="15" customHeight="1">
      <c r="A401" s="86">
        <v>53</v>
      </c>
      <c r="B401" s="88" t="s">
        <v>422</v>
      </c>
      <c r="C401" s="88" t="s">
        <v>434</v>
      </c>
      <c r="D401" s="88" t="s">
        <v>827</v>
      </c>
      <c r="E401" s="88" t="s">
        <v>1156</v>
      </c>
      <c r="F401" s="88" t="s">
        <v>22</v>
      </c>
      <c r="G401" s="86">
        <v>2009</v>
      </c>
      <c r="H401" s="89">
        <v>-28.443000000000001</v>
      </c>
      <c r="I401" s="89">
        <v>-52.81</v>
      </c>
      <c r="J401" s="88" t="s">
        <v>49</v>
      </c>
      <c r="K401" s="69" t="s">
        <v>36</v>
      </c>
      <c r="L401" s="88" t="s">
        <v>1173</v>
      </c>
      <c r="M401" s="90"/>
      <c r="N401" s="88" t="s">
        <v>29</v>
      </c>
      <c r="O401" s="69" t="s">
        <v>36</v>
      </c>
      <c r="P401" s="90"/>
      <c r="Q401" s="90"/>
      <c r="R401" s="90"/>
      <c r="S401" s="88" t="s">
        <v>829</v>
      </c>
      <c r="T401" s="90"/>
      <c r="V401" s="72"/>
    </row>
    <row r="402" spans="1:22" ht="15" customHeight="1">
      <c r="A402" s="86">
        <v>54</v>
      </c>
      <c r="B402" s="88" t="s">
        <v>422</v>
      </c>
      <c r="C402" s="88" t="s">
        <v>434</v>
      </c>
      <c r="D402" s="88" t="s">
        <v>827</v>
      </c>
      <c r="E402" s="88" t="s">
        <v>1156</v>
      </c>
      <c r="F402" s="88" t="s">
        <v>22</v>
      </c>
      <c r="G402" s="86">
        <v>2009</v>
      </c>
      <c r="H402" s="89">
        <v>-28.443000000000001</v>
      </c>
      <c r="I402" s="89">
        <v>-52.81</v>
      </c>
      <c r="J402" s="88" t="s">
        <v>49</v>
      </c>
      <c r="K402" s="69" t="s">
        <v>36</v>
      </c>
      <c r="L402" s="88" t="s">
        <v>1174</v>
      </c>
      <c r="M402" s="90"/>
      <c r="N402" s="88" t="s">
        <v>29</v>
      </c>
      <c r="O402" s="69" t="s">
        <v>36</v>
      </c>
      <c r="P402" s="90"/>
      <c r="Q402" s="90"/>
      <c r="R402" s="90"/>
      <c r="S402" s="88" t="s">
        <v>829</v>
      </c>
      <c r="T402" s="90"/>
      <c r="V402" s="72"/>
    </row>
    <row r="403" spans="1:22" ht="15" customHeight="1">
      <c r="A403" s="86">
        <v>55</v>
      </c>
      <c r="B403" s="88" t="s">
        <v>422</v>
      </c>
      <c r="C403" s="88" t="s">
        <v>434</v>
      </c>
      <c r="D403" s="88" t="s">
        <v>827</v>
      </c>
      <c r="E403" s="88" t="s">
        <v>1156</v>
      </c>
      <c r="F403" s="88" t="s">
        <v>22</v>
      </c>
      <c r="G403" s="86">
        <v>2009</v>
      </c>
      <c r="H403" s="89">
        <v>-28.443000000000001</v>
      </c>
      <c r="I403" s="89">
        <v>-52.81</v>
      </c>
      <c r="J403" s="88" t="s">
        <v>49</v>
      </c>
      <c r="K403" s="69" t="s">
        <v>36</v>
      </c>
      <c r="L403" s="88" t="s">
        <v>1175</v>
      </c>
      <c r="M403" s="90"/>
      <c r="N403" s="88" t="s">
        <v>29</v>
      </c>
      <c r="O403" s="69" t="s">
        <v>36</v>
      </c>
      <c r="P403" s="90"/>
      <c r="Q403" s="90"/>
      <c r="R403" s="90"/>
      <c r="S403" s="88" t="s">
        <v>829</v>
      </c>
      <c r="T403" s="90"/>
      <c r="V403" s="72"/>
    </row>
    <row r="404" spans="1:22" ht="15" customHeight="1">
      <c r="A404" s="86">
        <v>56</v>
      </c>
      <c r="B404" s="88" t="s">
        <v>422</v>
      </c>
      <c r="C404" s="88" t="s">
        <v>434</v>
      </c>
      <c r="D404" s="88" t="s">
        <v>827</v>
      </c>
      <c r="E404" s="88" t="s">
        <v>1156</v>
      </c>
      <c r="F404" s="88" t="s">
        <v>22</v>
      </c>
      <c r="G404" s="86">
        <v>2009</v>
      </c>
      <c r="H404" s="89">
        <v>-28.53</v>
      </c>
      <c r="I404" s="89">
        <v>-52.762999999999998</v>
      </c>
      <c r="J404" s="88" t="s">
        <v>49</v>
      </c>
      <c r="K404" s="69" t="s">
        <v>36</v>
      </c>
      <c r="L404" s="88" t="s">
        <v>1176</v>
      </c>
      <c r="M404" s="90"/>
      <c r="N404" s="88" t="s">
        <v>29</v>
      </c>
      <c r="O404" s="69" t="s">
        <v>36</v>
      </c>
      <c r="P404" s="90"/>
      <c r="Q404" s="90"/>
      <c r="R404" s="90"/>
      <c r="S404" s="88" t="s">
        <v>829</v>
      </c>
      <c r="T404" s="90"/>
      <c r="V404" s="72"/>
    </row>
    <row r="405" spans="1:22" ht="15" customHeight="1">
      <c r="A405" s="86">
        <v>57</v>
      </c>
      <c r="B405" s="88" t="s">
        <v>422</v>
      </c>
      <c r="C405" s="88" t="s">
        <v>434</v>
      </c>
      <c r="D405" s="88" t="s">
        <v>827</v>
      </c>
      <c r="E405" s="88" t="s">
        <v>1156</v>
      </c>
      <c r="F405" s="88" t="s">
        <v>22</v>
      </c>
      <c r="G405" s="86">
        <v>2009</v>
      </c>
      <c r="H405" s="89">
        <v>-28.53</v>
      </c>
      <c r="I405" s="89">
        <v>-52.762999999999998</v>
      </c>
      <c r="J405" s="88" t="s">
        <v>49</v>
      </c>
      <c r="K405" s="69" t="s">
        <v>36</v>
      </c>
      <c r="L405" s="88" t="s">
        <v>1177</v>
      </c>
      <c r="M405" s="90"/>
      <c r="N405" s="88" t="s">
        <v>29</v>
      </c>
      <c r="O405" s="69" t="s">
        <v>36</v>
      </c>
      <c r="P405" s="90"/>
      <c r="Q405" s="90"/>
      <c r="R405" s="90"/>
      <c r="S405" s="88" t="s">
        <v>829</v>
      </c>
      <c r="T405" s="90"/>
      <c r="V405" s="72"/>
    </row>
    <row r="406" spans="1:22" ht="15" customHeight="1">
      <c r="A406" s="86">
        <v>58</v>
      </c>
      <c r="B406" s="88" t="s">
        <v>422</v>
      </c>
      <c r="C406" s="88" t="s">
        <v>434</v>
      </c>
      <c r="D406" s="88" t="s">
        <v>827</v>
      </c>
      <c r="E406" s="88" t="s">
        <v>1156</v>
      </c>
      <c r="F406" s="88" t="s">
        <v>22</v>
      </c>
      <c r="G406" s="86">
        <v>2009</v>
      </c>
      <c r="H406" s="89">
        <v>-28.53</v>
      </c>
      <c r="I406" s="89">
        <v>-52.762999999999998</v>
      </c>
      <c r="J406" s="88" t="s">
        <v>49</v>
      </c>
      <c r="K406" s="69" t="s">
        <v>36</v>
      </c>
      <c r="L406" s="88" t="s">
        <v>1178</v>
      </c>
      <c r="M406" s="90"/>
      <c r="N406" s="88" t="s">
        <v>29</v>
      </c>
      <c r="O406" s="69" t="s">
        <v>36</v>
      </c>
      <c r="P406" s="90"/>
      <c r="Q406" s="90"/>
      <c r="R406" s="90"/>
      <c r="S406" s="88" t="s">
        <v>829</v>
      </c>
      <c r="T406" s="90"/>
      <c r="V406" s="72"/>
    </row>
    <row r="407" spans="1:22" ht="15" customHeight="1">
      <c r="A407" s="86">
        <v>59</v>
      </c>
      <c r="B407" s="88" t="s">
        <v>422</v>
      </c>
      <c r="C407" s="88" t="s">
        <v>434</v>
      </c>
      <c r="D407" s="88" t="s">
        <v>827</v>
      </c>
      <c r="E407" s="88" t="s">
        <v>1156</v>
      </c>
      <c r="F407" s="88" t="s">
        <v>22</v>
      </c>
      <c r="G407" s="86">
        <v>2009</v>
      </c>
      <c r="H407" s="89">
        <v>-28.609000000000002</v>
      </c>
      <c r="I407" s="89">
        <v>-52.75</v>
      </c>
      <c r="J407" s="88" t="s">
        <v>49</v>
      </c>
      <c r="K407" s="69" t="s">
        <v>36</v>
      </c>
      <c r="L407" s="88" t="s">
        <v>1179</v>
      </c>
      <c r="M407" s="90"/>
      <c r="N407" s="88" t="s">
        <v>29</v>
      </c>
      <c r="O407" s="69" t="s">
        <v>36</v>
      </c>
      <c r="P407" s="90"/>
      <c r="Q407" s="90"/>
      <c r="R407" s="90"/>
      <c r="S407" s="88" t="s">
        <v>829</v>
      </c>
      <c r="T407" s="90"/>
      <c r="V407" s="72"/>
    </row>
    <row r="408" spans="1:22" ht="15" customHeight="1">
      <c r="A408" s="86">
        <v>60</v>
      </c>
      <c r="B408" s="88" t="s">
        <v>422</v>
      </c>
      <c r="C408" s="88" t="s">
        <v>434</v>
      </c>
      <c r="D408" s="88" t="s">
        <v>827</v>
      </c>
      <c r="E408" s="88" t="s">
        <v>1156</v>
      </c>
      <c r="F408" s="88" t="s">
        <v>22</v>
      </c>
      <c r="G408" s="86">
        <v>2009</v>
      </c>
      <c r="H408" s="89">
        <v>-28.609000000000002</v>
      </c>
      <c r="I408" s="89">
        <v>-52.75</v>
      </c>
      <c r="J408" s="88" t="s">
        <v>49</v>
      </c>
      <c r="K408" s="69" t="s">
        <v>36</v>
      </c>
      <c r="L408" s="88" t="s">
        <v>1180</v>
      </c>
      <c r="M408" s="90"/>
      <c r="N408" s="88" t="s">
        <v>29</v>
      </c>
      <c r="O408" s="69" t="s">
        <v>36</v>
      </c>
      <c r="P408" s="90"/>
      <c r="Q408" s="90"/>
      <c r="R408" s="90"/>
      <c r="S408" s="88" t="s">
        <v>829</v>
      </c>
      <c r="T408" s="90"/>
      <c r="V408" s="72"/>
    </row>
    <row r="409" spans="1:22" ht="15" customHeight="1">
      <c r="A409" s="86">
        <v>61</v>
      </c>
      <c r="B409" s="88" t="s">
        <v>422</v>
      </c>
      <c r="C409" s="88" t="s">
        <v>434</v>
      </c>
      <c r="D409" s="88" t="s">
        <v>827</v>
      </c>
      <c r="E409" s="88" t="s">
        <v>1156</v>
      </c>
      <c r="F409" s="88" t="s">
        <v>22</v>
      </c>
      <c r="G409" s="86">
        <v>2009</v>
      </c>
      <c r="H409" s="89">
        <v>-28.609000000000002</v>
      </c>
      <c r="I409" s="89">
        <v>-52.75</v>
      </c>
      <c r="J409" s="88" t="s">
        <v>49</v>
      </c>
      <c r="K409" s="69" t="s">
        <v>36</v>
      </c>
      <c r="L409" s="88" t="s">
        <v>1181</v>
      </c>
      <c r="M409" s="90"/>
      <c r="N409" s="88" t="s">
        <v>29</v>
      </c>
      <c r="O409" s="69" t="s">
        <v>36</v>
      </c>
      <c r="P409" s="90"/>
      <c r="Q409" s="90"/>
      <c r="R409" s="90"/>
      <c r="S409" s="88" t="s">
        <v>829</v>
      </c>
      <c r="T409" s="90"/>
      <c r="V409" s="72"/>
    </row>
    <row r="410" spans="1:22" ht="15" customHeight="1">
      <c r="A410" s="86">
        <v>62</v>
      </c>
      <c r="B410" s="88" t="s">
        <v>422</v>
      </c>
      <c r="C410" s="88" t="s">
        <v>434</v>
      </c>
      <c r="D410" s="88" t="s">
        <v>827</v>
      </c>
      <c r="E410" s="88" t="s">
        <v>1156</v>
      </c>
      <c r="F410" s="88" t="s">
        <v>22</v>
      </c>
      <c r="G410" s="86">
        <v>2009</v>
      </c>
      <c r="H410" s="89">
        <v>-28.609000000000002</v>
      </c>
      <c r="I410" s="89">
        <v>-52.75</v>
      </c>
      <c r="J410" s="88" t="s">
        <v>49</v>
      </c>
      <c r="K410" s="69" t="s">
        <v>36</v>
      </c>
      <c r="L410" s="88" t="s">
        <v>1182</v>
      </c>
      <c r="M410" s="90"/>
      <c r="N410" s="88" t="s">
        <v>29</v>
      </c>
      <c r="O410" s="69" t="s">
        <v>36</v>
      </c>
      <c r="P410" s="90"/>
      <c r="Q410" s="90"/>
      <c r="R410" s="90"/>
      <c r="S410" s="88" t="s">
        <v>829</v>
      </c>
      <c r="T410" s="90"/>
      <c r="V410" s="72"/>
    </row>
    <row r="411" spans="1:22" ht="15" customHeight="1">
      <c r="A411" s="86">
        <v>52</v>
      </c>
      <c r="B411" s="88" t="s">
        <v>422</v>
      </c>
      <c r="C411" s="88" t="s">
        <v>434</v>
      </c>
      <c r="D411" s="88" t="s">
        <v>827</v>
      </c>
      <c r="E411" s="88" t="s">
        <v>1156</v>
      </c>
      <c r="F411" s="88" t="s">
        <v>22</v>
      </c>
      <c r="G411" s="86">
        <v>2009</v>
      </c>
      <c r="H411" s="89">
        <v>-28.443000000000001</v>
      </c>
      <c r="I411" s="89">
        <v>-52.81</v>
      </c>
      <c r="J411" s="88" t="s">
        <v>136</v>
      </c>
      <c r="K411" s="69" t="s">
        <v>36</v>
      </c>
      <c r="L411" s="88" t="s">
        <v>1183</v>
      </c>
      <c r="M411" s="90"/>
      <c r="N411" s="88" t="s">
        <v>25</v>
      </c>
      <c r="O411" s="69" t="s">
        <v>36</v>
      </c>
      <c r="P411" s="90"/>
      <c r="Q411" s="90"/>
      <c r="R411" s="90"/>
      <c r="S411" s="88" t="s">
        <v>829</v>
      </c>
      <c r="T411" s="90"/>
      <c r="V411" s="72"/>
    </row>
    <row r="412" spans="1:22" ht="15" customHeight="1">
      <c r="A412" s="86">
        <v>11</v>
      </c>
      <c r="B412" s="88" t="s">
        <v>422</v>
      </c>
      <c r="C412" s="88" t="s">
        <v>434</v>
      </c>
      <c r="D412" s="88" t="s">
        <v>827</v>
      </c>
      <c r="E412" s="88" t="s">
        <v>1184</v>
      </c>
      <c r="F412" s="88" t="s">
        <v>22</v>
      </c>
      <c r="G412" s="86">
        <v>2009</v>
      </c>
      <c r="H412" s="89">
        <v>-28.824999999999999</v>
      </c>
      <c r="I412" s="89">
        <v>-53.613</v>
      </c>
      <c r="J412" s="88" t="s">
        <v>35</v>
      </c>
      <c r="K412" s="69" t="s">
        <v>36</v>
      </c>
      <c r="L412" s="88" t="s">
        <v>1185</v>
      </c>
      <c r="M412" s="90"/>
      <c r="N412" s="88" t="s">
        <v>25</v>
      </c>
      <c r="O412" s="69" t="s">
        <v>36</v>
      </c>
      <c r="P412" s="90"/>
      <c r="Q412" s="90"/>
      <c r="R412" s="90"/>
      <c r="S412" s="88" t="s">
        <v>829</v>
      </c>
      <c r="T412" s="90"/>
      <c r="V412" s="72"/>
    </row>
    <row r="413" spans="1:22" ht="15" customHeight="1">
      <c r="A413" s="86">
        <v>408</v>
      </c>
      <c r="B413" s="88" t="s">
        <v>422</v>
      </c>
      <c r="C413" s="88" t="s">
        <v>434</v>
      </c>
      <c r="D413" s="88" t="s">
        <v>827</v>
      </c>
      <c r="E413" s="88" t="s">
        <v>1184</v>
      </c>
      <c r="F413" s="88" t="s">
        <v>22</v>
      </c>
      <c r="G413" s="86">
        <v>2011</v>
      </c>
      <c r="H413" s="86">
        <v>-28.068000000000001</v>
      </c>
      <c r="I413" s="86">
        <v>-53.393500000000003</v>
      </c>
      <c r="J413" s="88" t="s">
        <v>35</v>
      </c>
      <c r="K413" s="69" t="s">
        <v>36</v>
      </c>
      <c r="L413" s="88" t="s">
        <v>1186</v>
      </c>
      <c r="M413" s="90"/>
      <c r="N413" s="88" t="s">
        <v>25</v>
      </c>
      <c r="O413" s="69" t="s">
        <v>36</v>
      </c>
      <c r="P413" s="90"/>
      <c r="Q413" s="90"/>
      <c r="R413" s="90"/>
      <c r="S413" s="88" t="s">
        <v>829</v>
      </c>
      <c r="T413" s="90"/>
      <c r="V413" s="72"/>
    </row>
    <row r="414" spans="1:22" ht="15" customHeight="1">
      <c r="A414" s="86">
        <v>5</v>
      </c>
      <c r="B414" s="88" t="s">
        <v>422</v>
      </c>
      <c r="C414" s="88" t="s">
        <v>434</v>
      </c>
      <c r="D414" s="88" t="s">
        <v>827</v>
      </c>
      <c r="E414" s="88" t="s">
        <v>1184</v>
      </c>
      <c r="F414" s="88" t="s">
        <v>22</v>
      </c>
      <c r="G414" s="86">
        <v>2009</v>
      </c>
      <c r="H414" s="99">
        <v>-28.565999999999999</v>
      </c>
      <c r="I414" s="99">
        <v>-53.561999999999998</v>
      </c>
      <c r="J414" s="88" t="s">
        <v>49</v>
      </c>
      <c r="K414" s="69" t="s">
        <v>36</v>
      </c>
      <c r="L414" s="88" t="s">
        <v>1187</v>
      </c>
      <c r="M414" s="90"/>
      <c r="N414" s="88" t="s">
        <v>29</v>
      </c>
      <c r="O414" s="69" t="s">
        <v>36</v>
      </c>
      <c r="P414" s="90"/>
      <c r="Q414" s="90"/>
      <c r="R414" s="90"/>
      <c r="S414" s="88" t="s">
        <v>829</v>
      </c>
      <c r="T414" s="90"/>
      <c r="V414" s="72"/>
    </row>
    <row r="415" spans="1:22" ht="15" customHeight="1">
      <c r="A415" s="86">
        <v>6</v>
      </c>
      <c r="B415" s="88" t="s">
        <v>422</v>
      </c>
      <c r="C415" s="88" t="s">
        <v>434</v>
      </c>
      <c r="D415" s="88" t="s">
        <v>827</v>
      </c>
      <c r="E415" s="88" t="s">
        <v>1184</v>
      </c>
      <c r="F415" s="88" t="s">
        <v>22</v>
      </c>
      <c r="G415" s="86">
        <v>2009</v>
      </c>
      <c r="H415" s="99">
        <v>-28.565999999999999</v>
      </c>
      <c r="I415" s="99">
        <v>-53.561999999999998</v>
      </c>
      <c r="J415" s="88" t="s">
        <v>49</v>
      </c>
      <c r="K415" s="69" t="s">
        <v>36</v>
      </c>
      <c r="L415" s="88" t="s">
        <v>1188</v>
      </c>
      <c r="M415" s="90"/>
      <c r="N415" s="88" t="s">
        <v>29</v>
      </c>
      <c r="O415" s="69" t="s">
        <v>36</v>
      </c>
      <c r="P415" s="90"/>
      <c r="Q415" s="90"/>
      <c r="R415" s="90"/>
      <c r="S415" s="88" t="s">
        <v>829</v>
      </c>
      <c r="T415" s="90"/>
      <c r="V415" s="72"/>
    </row>
    <row r="416" spans="1:22" ht="15" customHeight="1">
      <c r="A416" s="86">
        <v>7</v>
      </c>
      <c r="B416" s="88" t="s">
        <v>422</v>
      </c>
      <c r="C416" s="88" t="s">
        <v>434</v>
      </c>
      <c r="D416" s="88" t="s">
        <v>827</v>
      </c>
      <c r="E416" s="88" t="s">
        <v>1184</v>
      </c>
      <c r="F416" s="88" t="s">
        <v>22</v>
      </c>
      <c r="G416" s="86">
        <v>2009</v>
      </c>
      <c r="H416" s="99">
        <v>-28.824999999999999</v>
      </c>
      <c r="I416" s="99">
        <v>-53.613</v>
      </c>
      <c r="J416" s="88" t="s">
        <v>49</v>
      </c>
      <c r="K416" s="69" t="s">
        <v>36</v>
      </c>
      <c r="L416" s="88" t="s">
        <v>1189</v>
      </c>
      <c r="M416" s="90"/>
      <c r="N416" s="88" t="s">
        <v>29</v>
      </c>
      <c r="O416" s="69" t="s">
        <v>36</v>
      </c>
      <c r="P416" s="90"/>
      <c r="Q416" s="90"/>
      <c r="R416" s="90"/>
      <c r="S416" s="88" t="s">
        <v>829</v>
      </c>
      <c r="T416" s="90"/>
      <c r="V416" s="72"/>
    </row>
    <row r="417" spans="1:22" ht="15" customHeight="1">
      <c r="A417" s="86">
        <v>8</v>
      </c>
      <c r="B417" s="88" t="s">
        <v>422</v>
      </c>
      <c r="C417" s="88" t="s">
        <v>434</v>
      </c>
      <c r="D417" s="88" t="s">
        <v>827</v>
      </c>
      <c r="E417" s="88" t="s">
        <v>1184</v>
      </c>
      <c r="F417" s="88" t="s">
        <v>22</v>
      </c>
      <c r="G417" s="86">
        <v>2009</v>
      </c>
      <c r="H417" s="99">
        <v>-28.824999999999999</v>
      </c>
      <c r="I417" s="99">
        <v>-53.613</v>
      </c>
      <c r="J417" s="88" t="s">
        <v>49</v>
      </c>
      <c r="K417" s="69" t="s">
        <v>36</v>
      </c>
      <c r="L417" s="88" t="s">
        <v>1190</v>
      </c>
      <c r="M417" s="90"/>
      <c r="N417" s="88" t="s">
        <v>29</v>
      </c>
      <c r="O417" s="69" t="s">
        <v>36</v>
      </c>
      <c r="P417" s="90"/>
      <c r="Q417" s="90"/>
      <c r="R417" s="90"/>
      <c r="S417" s="88" t="s">
        <v>829</v>
      </c>
      <c r="T417" s="90"/>
      <c r="V417" s="72"/>
    </row>
    <row r="418" spans="1:22" ht="15" customHeight="1">
      <c r="A418" s="86">
        <v>9</v>
      </c>
      <c r="B418" s="88" t="s">
        <v>422</v>
      </c>
      <c r="C418" s="88" t="s">
        <v>434</v>
      </c>
      <c r="D418" s="88" t="s">
        <v>827</v>
      </c>
      <c r="E418" s="88" t="s">
        <v>1184</v>
      </c>
      <c r="F418" s="88" t="s">
        <v>22</v>
      </c>
      <c r="G418" s="86">
        <v>2009</v>
      </c>
      <c r="H418" s="99">
        <v>-28.824999999999999</v>
      </c>
      <c r="I418" s="99">
        <v>-53.613</v>
      </c>
      <c r="J418" s="88" t="s">
        <v>49</v>
      </c>
      <c r="K418" s="69" t="s">
        <v>36</v>
      </c>
      <c r="L418" s="88" t="s">
        <v>1191</v>
      </c>
      <c r="M418" s="90"/>
      <c r="N418" s="88" t="s">
        <v>29</v>
      </c>
      <c r="O418" s="69" t="s">
        <v>36</v>
      </c>
      <c r="P418" s="90"/>
      <c r="Q418" s="90"/>
      <c r="R418" s="90"/>
      <c r="S418" s="88" t="s">
        <v>829</v>
      </c>
      <c r="T418" s="90"/>
      <c r="V418" s="72"/>
    </row>
    <row r="419" spans="1:22" ht="15" customHeight="1">
      <c r="A419" s="86">
        <v>10</v>
      </c>
      <c r="B419" s="88" t="s">
        <v>422</v>
      </c>
      <c r="C419" s="88" t="s">
        <v>434</v>
      </c>
      <c r="D419" s="88" t="s">
        <v>827</v>
      </c>
      <c r="E419" s="88" t="s">
        <v>1184</v>
      </c>
      <c r="F419" s="88" t="s">
        <v>22</v>
      </c>
      <c r="G419" s="86">
        <v>2009</v>
      </c>
      <c r="H419" s="99">
        <v>-28.824999999999999</v>
      </c>
      <c r="I419" s="99">
        <v>-53.613</v>
      </c>
      <c r="J419" s="88" t="s">
        <v>49</v>
      </c>
      <c r="K419" s="69" t="s">
        <v>36</v>
      </c>
      <c r="L419" s="88" t="s">
        <v>1192</v>
      </c>
      <c r="M419" s="90"/>
      <c r="N419" s="88" t="s">
        <v>29</v>
      </c>
      <c r="O419" s="69" t="s">
        <v>36</v>
      </c>
      <c r="P419" s="90"/>
      <c r="Q419" s="90"/>
      <c r="R419" s="90"/>
      <c r="S419" s="88" t="s">
        <v>829</v>
      </c>
      <c r="T419" s="90"/>
      <c r="V419" s="72"/>
    </row>
    <row r="420" spans="1:22" ht="15" customHeight="1">
      <c r="A420" s="86">
        <v>12</v>
      </c>
      <c r="B420" s="88" t="s">
        <v>422</v>
      </c>
      <c r="C420" s="88" t="s">
        <v>434</v>
      </c>
      <c r="D420" s="88" t="s">
        <v>827</v>
      </c>
      <c r="E420" s="88" t="s">
        <v>1184</v>
      </c>
      <c r="F420" s="88" t="s">
        <v>22</v>
      </c>
      <c r="G420" s="86">
        <v>2009</v>
      </c>
      <c r="H420" s="99">
        <v>-28.6</v>
      </c>
      <c r="I420" s="99">
        <v>-53.573999999999998</v>
      </c>
      <c r="J420" s="88" t="s">
        <v>49</v>
      </c>
      <c r="K420" s="69" t="s">
        <v>36</v>
      </c>
      <c r="L420" s="88" t="s">
        <v>1193</v>
      </c>
      <c r="M420" s="90"/>
      <c r="N420" s="88" t="s">
        <v>29</v>
      </c>
      <c r="O420" s="69" t="s">
        <v>36</v>
      </c>
      <c r="P420" s="90"/>
      <c r="Q420" s="90"/>
      <c r="R420" s="90"/>
      <c r="S420" s="88" t="s">
        <v>829</v>
      </c>
      <c r="T420" s="90"/>
      <c r="V420" s="72"/>
    </row>
    <row r="421" spans="1:22" ht="15" customHeight="1">
      <c r="A421" s="86">
        <v>399</v>
      </c>
      <c r="B421" s="88" t="s">
        <v>422</v>
      </c>
      <c r="C421" s="88" t="s">
        <v>434</v>
      </c>
      <c r="D421" s="88" t="s">
        <v>827</v>
      </c>
      <c r="E421" s="88" t="s">
        <v>1184</v>
      </c>
      <c r="F421" s="88" t="s">
        <v>22</v>
      </c>
      <c r="G421" s="86">
        <v>2011</v>
      </c>
      <c r="H421" s="86">
        <v>-28.341249999999999</v>
      </c>
      <c r="I421" s="86">
        <v>-53.501690000000004</v>
      </c>
      <c r="J421" s="88" t="s">
        <v>49</v>
      </c>
      <c r="K421" s="69" t="s">
        <v>36</v>
      </c>
      <c r="L421" s="88" t="s">
        <v>1194</v>
      </c>
      <c r="M421" s="90"/>
      <c r="N421" s="88" t="s">
        <v>29</v>
      </c>
      <c r="O421" s="69" t="s">
        <v>36</v>
      </c>
      <c r="P421" s="90"/>
      <c r="Q421" s="90"/>
      <c r="R421" s="90"/>
      <c r="S421" s="88" t="s">
        <v>829</v>
      </c>
      <c r="T421" s="90"/>
      <c r="V421" s="72"/>
    </row>
    <row r="422" spans="1:22" ht="15" customHeight="1">
      <c r="A422" s="86">
        <v>400</v>
      </c>
      <c r="B422" s="88" t="s">
        <v>422</v>
      </c>
      <c r="C422" s="88" t="s">
        <v>434</v>
      </c>
      <c r="D422" s="88" t="s">
        <v>827</v>
      </c>
      <c r="E422" s="88" t="s">
        <v>1184</v>
      </c>
      <c r="F422" s="88" t="s">
        <v>22</v>
      </c>
      <c r="G422" s="86">
        <v>2011</v>
      </c>
      <c r="H422" s="86">
        <v>-28.341249999999999</v>
      </c>
      <c r="I422" s="86">
        <v>-53.501690000000004</v>
      </c>
      <c r="J422" s="88" t="s">
        <v>49</v>
      </c>
      <c r="K422" s="69" t="s">
        <v>36</v>
      </c>
      <c r="L422" s="88" t="s">
        <v>1195</v>
      </c>
      <c r="M422" s="90"/>
      <c r="N422" s="88" t="s">
        <v>29</v>
      </c>
      <c r="O422" s="69" t="s">
        <v>36</v>
      </c>
      <c r="P422" s="90"/>
      <c r="Q422" s="90"/>
      <c r="R422" s="90"/>
      <c r="S422" s="88" t="s">
        <v>829</v>
      </c>
      <c r="T422" s="90"/>
      <c r="V422" s="72"/>
    </row>
    <row r="423" spans="1:22" ht="15" customHeight="1">
      <c r="A423" s="86">
        <v>401</v>
      </c>
      <c r="B423" s="88" t="s">
        <v>422</v>
      </c>
      <c r="C423" s="88" t="s">
        <v>434</v>
      </c>
      <c r="D423" s="88" t="s">
        <v>827</v>
      </c>
      <c r="E423" s="88" t="s">
        <v>1184</v>
      </c>
      <c r="F423" s="88" t="s">
        <v>22</v>
      </c>
      <c r="G423" s="86">
        <v>2011</v>
      </c>
      <c r="H423" s="86">
        <v>-28.341249999999999</v>
      </c>
      <c r="I423" s="86">
        <v>-53.501690000000004</v>
      </c>
      <c r="J423" s="88" t="s">
        <v>49</v>
      </c>
      <c r="K423" s="69" t="s">
        <v>36</v>
      </c>
      <c r="L423" s="88" t="s">
        <v>1196</v>
      </c>
      <c r="M423" s="90"/>
      <c r="N423" s="88" t="s">
        <v>29</v>
      </c>
      <c r="O423" s="69" t="s">
        <v>36</v>
      </c>
      <c r="P423" s="90"/>
      <c r="Q423" s="90"/>
      <c r="R423" s="90"/>
      <c r="S423" s="88" t="s">
        <v>829</v>
      </c>
      <c r="T423" s="90"/>
      <c r="V423" s="72"/>
    </row>
    <row r="424" spans="1:22" ht="15" customHeight="1">
      <c r="A424" s="86">
        <v>402</v>
      </c>
      <c r="B424" s="88" t="s">
        <v>422</v>
      </c>
      <c r="C424" s="88" t="s">
        <v>434</v>
      </c>
      <c r="D424" s="88" t="s">
        <v>827</v>
      </c>
      <c r="E424" s="88" t="s">
        <v>1184</v>
      </c>
      <c r="F424" s="88" t="s">
        <v>22</v>
      </c>
      <c r="G424" s="86">
        <v>2011</v>
      </c>
      <c r="H424" s="86">
        <v>-28.264469999999999</v>
      </c>
      <c r="I424" s="86">
        <v>-53.481189999999998</v>
      </c>
      <c r="J424" s="88" t="s">
        <v>49</v>
      </c>
      <c r="K424" s="69" t="s">
        <v>36</v>
      </c>
      <c r="L424" s="88" t="s">
        <v>1197</v>
      </c>
      <c r="M424" s="90"/>
      <c r="N424" s="88" t="s">
        <v>29</v>
      </c>
      <c r="O424" s="69" t="s">
        <v>36</v>
      </c>
      <c r="P424" s="90"/>
      <c r="Q424" s="90"/>
      <c r="R424" s="90"/>
      <c r="S424" s="88" t="s">
        <v>829</v>
      </c>
      <c r="T424" s="90"/>
      <c r="V424" s="72"/>
    </row>
    <row r="425" spans="1:22" ht="15" customHeight="1">
      <c r="A425" s="86">
        <v>403</v>
      </c>
      <c r="B425" s="88" t="s">
        <v>422</v>
      </c>
      <c r="C425" s="88" t="s">
        <v>434</v>
      </c>
      <c r="D425" s="88" t="s">
        <v>827</v>
      </c>
      <c r="E425" s="88" t="s">
        <v>1184</v>
      </c>
      <c r="F425" s="88" t="s">
        <v>22</v>
      </c>
      <c r="G425" s="86">
        <v>2011</v>
      </c>
      <c r="H425" s="86">
        <v>-28.264469999999999</v>
      </c>
      <c r="I425" s="86">
        <v>-53.481189999999998</v>
      </c>
      <c r="J425" s="88" t="s">
        <v>49</v>
      </c>
      <c r="K425" s="69" t="s">
        <v>36</v>
      </c>
      <c r="L425" s="88" t="s">
        <v>1198</v>
      </c>
      <c r="M425" s="90"/>
      <c r="N425" s="88" t="s">
        <v>29</v>
      </c>
      <c r="O425" s="69" t="s">
        <v>36</v>
      </c>
      <c r="P425" s="90"/>
      <c r="Q425" s="90"/>
      <c r="R425" s="90"/>
      <c r="S425" s="88" t="s">
        <v>829</v>
      </c>
      <c r="T425" s="90"/>
      <c r="V425" s="72"/>
    </row>
    <row r="426" spans="1:22" ht="15" customHeight="1">
      <c r="A426" s="86">
        <v>404</v>
      </c>
      <c r="B426" s="88" t="s">
        <v>422</v>
      </c>
      <c r="C426" s="88" t="s">
        <v>434</v>
      </c>
      <c r="D426" s="88" t="s">
        <v>827</v>
      </c>
      <c r="E426" s="88" t="s">
        <v>1184</v>
      </c>
      <c r="F426" s="88" t="s">
        <v>22</v>
      </c>
      <c r="G426" s="86">
        <v>2011</v>
      </c>
      <c r="H426" s="86">
        <v>-28.264469999999999</v>
      </c>
      <c r="I426" s="86">
        <v>-53.481189999999998</v>
      </c>
      <c r="J426" s="88" t="s">
        <v>49</v>
      </c>
      <c r="K426" s="69" t="s">
        <v>36</v>
      </c>
      <c r="L426" s="88" t="s">
        <v>1199</v>
      </c>
      <c r="M426" s="90"/>
      <c r="N426" s="88" t="s">
        <v>29</v>
      </c>
      <c r="O426" s="69" t="s">
        <v>36</v>
      </c>
      <c r="P426" s="90"/>
      <c r="Q426" s="90"/>
      <c r="R426" s="90"/>
      <c r="S426" s="88" t="s">
        <v>829</v>
      </c>
      <c r="T426" s="90"/>
      <c r="V426" s="72"/>
    </row>
    <row r="427" spans="1:22" ht="15" customHeight="1">
      <c r="A427" s="86">
        <v>409</v>
      </c>
      <c r="B427" s="88" t="s">
        <v>422</v>
      </c>
      <c r="C427" s="88" t="s">
        <v>434</v>
      </c>
      <c r="D427" s="88" t="s">
        <v>827</v>
      </c>
      <c r="E427" s="88" t="s">
        <v>1184</v>
      </c>
      <c r="F427" s="88" t="s">
        <v>22</v>
      </c>
      <c r="G427" s="86">
        <v>2011</v>
      </c>
      <c r="H427" s="86">
        <v>-28.068000000000001</v>
      </c>
      <c r="I427" s="86">
        <v>-53.393500000000003</v>
      </c>
      <c r="J427" s="88" t="s">
        <v>49</v>
      </c>
      <c r="K427" s="69" t="s">
        <v>36</v>
      </c>
      <c r="L427" s="88" t="s">
        <v>1200</v>
      </c>
      <c r="M427" s="90"/>
      <c r="N427" s="88" t="s">
        <v>29</v>
      </c>
      <c r="O427" s="69" t="s">
        <v>36</v>
      </c>
      <c r="P427" s="90"/>
      <c r="Q427" s="90"/>
      <c r="R427" s="90"/>
      <c r="S427" s="88" t="s">
        <v>829</v>
      </c>
      <c r="T427" s="90"/>
      <c r="V427" s="72"/>
    </row>
    <row r="428" spans="1:22" ht="15" customHeight="1">
      <c r="A428" s="86">
        <v>410</v>
      </c>
      <c r="B428" s="88" t="s">
        <v>422</v>
      </c>
      <c r="C428" s="88" t="s">
        <v>434</v>
      </c>
      <c r="D428" s="88" t="s">
        <v>827</v>
      </c>
      <c r="E428" s="88" t="s">
        <v>1184</v>
      </c>
      <c r="F428" s="88" t="s">
        <v>22</v>
      </c>
      <c r="G428" s="86">
        <v>2011</v>
      </c>
      <c r="H428" s="86">
        <v>-28.068000000000001</v>
      </c>
      <c r="I428" s="86">
        <v>-53.393500000000003</v>
      </c>
      <c r="J428" s="88" t="s">
        <v>49</v>
      </c>
      <c r="K428" s="69" t="s">
        <v>36</v>
      </c>
      <c r="L428" s="88" t="s">
        <v>1201</v>
      </c>
      <c r="M428" s="90"/>
      <c r="N428" s="88" t="s">
        <v>29</v>
      </c>
      <c r="O428" s="69" t="s">
        <v>36</v>
      </c>
      <c r="P428" s="90"/>
      <c r="Q428" s="90"/>
      <c r="R428" s="90"/>
      <c r="S428" s="88" t="s">
        <v>829</v>
      </c>
      <c r="T428" s="90"/>
      <c r="V428" s="72"/>
    </row>
    <row r="429" spans="1:22" ht="15" customHeight="1">
      <c r="A429" s="86">
        <v>411</v>
      </c>
      <c r="B429" s="88" t="s">
        <v>422</v>
      </c>
      <c r="C429" s="88" t="s">
        <v>434</v>
      </c>
      <c r="D429" s="88" t="s">
        <v>827</v>
      </c>
      <c r="E429" s="88" t="s">
        <v>1184</v>
      </c>
      <c r="F429" s="88" t="s">
        <v>22</v>
      </c>
      <c r="G429" s="86">
        <v>2011</v>
      </c>
      <c r="H429" s="86">
        <v>-28.346440000000001</v>
      </c>
      <c r="I429" s="86">
        <v>-53.530639999999998</v>
      </c>
      <c r="J429" s="88" t="s">
        <v>49</v>
      </c>
      <c r="K429" s="69" t="s">
        <v>36</v>
      </c>
      <c r="L429" s="88" t="s">
        <v>1202</v>
      </c>
      <c r="M429" s="90"/>
      <c r="N429" s="88" t="s">
        <v>29</v>
      </c>
      <c r="O429" s="69" t="s">
        <v>36</v>
      </c>
      <c r="P429" s="90"/>
      <c r="Q429" s="90"/>
      <c r="R429" s="90"/>
      <c r="S429" s="88" t="s">
        <v>829</v>
      </c>
      <c r="T429" s="90"/>
      <c r="V429" s="72"/>
    </row>
    <row r="430" spans="1:22" ht="15" customHeight="1">
      <c r="A430" s="86">
        <v>412</v>
      </c>
      <c r="B430" s="88" t="s">
        <v>422</v>
      </c>
      <c r="C430" s="88" t="s">
        <v>434</v>
      </c>
      <c r="D430" s="88" t="s">
        <v>827</v>
      </c>
      <c r="E430" s="88" t="s">
        <v>1184</v>
      </c>
      <c r="F430" s="88" t="s">
        <v>22</v>
      </c>
      <c r="G430" s="86">
        <v>2011</v>
      </c>
      <c r="H430" s="86">
        <v>-28.38889</v>
      </c>
      <c r="I430" s="86">
        <v>-53.258690000000001</v>
      </c>
      <c r="J430" s="88" t="s">
        <v>49</v>
      </c>
      <c r="K430" s="69" t="s">
        <v>36</v>
      </c>
      <c r="L430" s="88" t="s">
        <v>1203</v>
      </c>
      <c r="M430" s="90"/>
      <c r="N430" s="88" t="s">
        <v>29</v>
      </c>
      <c r="O430" s="69" t="s">
        <v>36</v>
      </c>
      <c r="P430" s="90"/>
      <c r="Q430" s="90"/>
      <c r="R430" s="90"/>
      <c r="S430" s="88" t="s">
        <v>829</v>
      </c>
      <c r="T430" s="90"/>
      <c r="V430" s="72"/>
    </row>
    <row r="431" spans="1:22" ht="15" customHeight="1">
      <c r="A431" s="86">
        <v>413</v>
      </c>
      <c r="B431" s="88" t="s">
        <v>422</v>
      </c>
      <c r="C431" s="88" t="s">
        <v>434</v>
      </c>
      <c r="D431" s="88" t="s">
        <v>827</v>
      </c>
      <c r="E431" s="88" t="s">
        <v>1184</v>
      </c>
      <c r="F431" s="88" t="s">
        <v>22</v>
      </c>
      <c r="G431" s="86">
        <v>2011</v>
      </c>
      <c r="H431" s="86">
        <v>-28.38889</v>
      </c>
      <c r="I431" s="86">
        <v>-53.258690000000001</v>
      </c>
      <c r="J431" s="88" t="s">
        <v>49</v>
      </c>
      <c r="K431" s="69" t="s">
        <v>36</v>
      </c>
      <c r="L431" s="88" t="s">
        <v>1204</v>
      </c>
      <c r="M431" s="90"/>
      <c r="N431" s="88" t="s">
        <v>29</v>
      </c>
      <c r="O431" s="69" t="s">
        <v>36</v>
      </c>
      <c r="P431" s="90"/>
      <c r="Q431" s="90"/>
      <c r="R431" s="90"/>
      <c r="S431" s="88" t="s">
        <v>829</v>
      </c>
      <c r="T431" s="90"/>
      <c r="V431" s="72"/>
    </row>
    <row r="432" spans="1:22" ht="15" customHeight="1">
      <c r="A432" s="86">
        <v>414</v>
      </c>
      <c r="B432" s="88" t="s">
        <v>422</v>
      </c>
      <c r="C432" s="88" t="s">
        <v>434</v>
      </c>
      <c r="D432" s="88" t="s">
        <v>827</v>
      </c>
      <c r="E432" s="88" t="s">
        <v>1184</v>
      </c>
      <c r="F432" s="88" t="s">
        <v>22</v>
      </c>
      <c r="G432" s="86">
        <v>2011</v>
      </c>
      <c r="H432" s="86">
        <v>-28.38889</v>
      </c>
      <c r="I432" s="86">
        <v>-53.258690000000001</v>
      </c>
      <c r="J432" s="88" t="s">
        <v>49</v>
      </c>
      <c r="K432" s="69" t="s">
        <v>36</v>
      </c>
      <c r="L432" s="88" t="s">
        <v>1205</v>
      </c>
      <c r="M432" s="90"/>
      <c r="N432" s="88" t="s">
        <v>29</v>
      </c>
      <c r="O432" s="69" t="s">
        <v>36</v>
      </c>
      <c r="P432" s="90"/>
      <c r="Q432" s="90"/>
      <c r="R432" s="90"/>
      <c r="S432" s="88" t="s">
        <v>829</v>
      </c>
      <c r="T432" s="90"/>
      <c r="V432" s="72"/>
    </row>
    <row r="433" spans="1:22" ht="15" customHeight="1">
      <c r="A433" s="86">
        <v>415</v>
      </c>
      <c r="B433" s="88" t="s">
        <v>422</v>
      </c>
      <c r="C433" s="88" t="s">
        <v>434</v>
      </c>
      <c r="D433" s="88" t="s">
        <v>827</v>
      </c>
      <c r="E433" s="88" t="s">
        <v>1184</v>
      </c>
      <c r="F433" s="88" t="s">
        <v>22</v>
      </c>
      <c r="G433" s="86">
        <v>2011</v>
      </c>
      <c r="H433" s="86">
        <v>-28.38889</v>
      </c>
      <c r="I433" s="86">
        <v>-53.258690000000001</v>
      </c>
      <c r="J433" s="88" t="s">
        <v>49</v>
      </c>
      <c r="K433" s="69" t="s">
        <v>36</v>
      </c>
      <c r="L433" s="88" t="s">
        <v>1206</v>
      </c>
      <c r="M433" s="90"/>
      <c r="N433" s="88" t="s">
        <v>29</v>
      </c>
      <c r="O433" s="69" t="s">
        <v>36</v>
      </c>
      <c r="P433" s="90"/>
      <c r="Q433" s="90"/>
      <c r="R433" s="90"/>
      <c r="S433" s="88" t="s">
        <v>829</v>
      </c>
      <c r="T433" s="90"/>
      <c r="V433" s="72"/>
    </row>
    <row r="434" spans="1:22" ht="15" customHeight="1">
      <c r="A434" s="86">
        <v>106</v>
      </c>
      <c r="B434" s="88" t="s">
        <v>422</v>
      </c>
      <c r="C434" s="88" t="s">
        <v>434</v>
      </c>
      <c r="D434" s="88" t="s">
        <v>827</v>
      </c>
      <c r="E434" s="88" t="s">
        <v>115</v>
      </c>
      <c r="F434" s="88" t="s">
        <v>22</v>
      </c>
      <c r="G434" s="86">
        <v>2009</v>
      </c>
      <c r="H434" s="99">
        <v>-28.300999999999998</v>
      </c>
      <c r="I434" s="99">
        <v>-52.015999999999998</v>
      </c>
      <c r="J434" s="88" t="s">
        <v>49</v>
      </c>
      <c r="K434" s="69" t="s">
        <v>36</v>
      </c>
      <c r="L434" s="88" t="s">
        <v>1207</v>
      </c>
      <c r="M434" s="90"/>
      <c r="N434" s="88" t="s">
        <v>29</v>
      </c>
      <c r="O434" s="69" t="s">
        <v>36</v>
      </c>
      <c r="P434" s="90"/>
      <c r="Q434" s="90"/>
      <c r="R434" s="90"/>
      <c r="S434" s="88" t="s">
        <v>829</v>
      </c>
      <c r="T434" s="90"/>
      <c r="V434" s="72"/>
    </row>
    <row r="435" spans="1:22" ht="15" customHeight="1">
      <c r="A435" s="86">
        <v>107</v>
      </c>
      <c r="B435" s="88" t="s">
        <v>422</v>
      </c>
      <c r="C435" s="88" t="s">
        <v>434</v>
      </c>
      <c r="D435" s="88" t="s">
        <v>827</v>
      </c>
      <c r="E435" s="88" t="s">
        <v>115</v>
      </c>
      <c r="F435" s="88" t="s">
        <v>22</v>
      </c>
      <c r="G435" s="86">
        <v>2009</v>
      </c>
      <c r="H435" s="99">
        <v>-28.300999999999998</v>
      </c>
      <c r="I435" s="99">
        <v>-52.015999999999998</v>
      </c>
      <c r="J435" s="88" t="s">
        <v>49</v>
      </c>
      <c r="K435" s="69" t="s">
        <v>36</v>
      </c>
      <c r="L435" s="88" t="s">
        <v>1208</v>
      </c>
      <c r="M435" s="90"/>
      <c r="N435" s="88" t="s">
        <v>29</v>
      </c>
      <c r="O435" s="69" t="s">
        <v>36</v>
      </c>
      <c r="P435" s="90"/>
      <c r="Q435" s="90"/>
      <c r="R435" s="90"/>
      <c r="S435" s="88" t="s">
        <v>829</v>
      </c>
      <c r="T435" s="90"/>
      <c r="V435" s="72"/>
    </row>
    <row r="436" spans="1:22" ht="15" customHeight="1">
      <c r="A436" s="86">
        <v>108</v>
      </c>
      <c r="B436" s="88" t="s">
        <v>422</v>
      </c>
      <c r="C436" s="88" t="s">
        <v>434</v>
      </c>
      <c r="D436" s="88" t="s">
        <v>827</v>
      </c>
      <c r="E436" s="88" t="s">
        <v>115</v>
      </c>
      <c r="F436" s="88" t="s">
        <v>22</v>
      </c>
      <c r="G436" s="86">
        <v>2009</v>
      </c>
      <c r="H436" s="99">
        <v>-28.265999999999998</v>
      </c>
      <c r="I436" s="99">
        <v>-51.918999999999997</v>
      </c>
      <c r="J436" s="88" t="s">
        <v>49</v>
      </c>
      <c r="K436" s="69" t="s">
        <v>36</v>
      </c>
      <c r="L436" s="88" t="s">
        <v>1209</v>
      </c>
      <c r="M436" s="90"/>
      <c r="N436" s="88" t="s">
        <v>29</v>
      </c>
      <c r="O436" s="69" t="s">
        <v>36</v>
      </c>
      <c r="P436" s="90"/>
      <c r="Q436" s="90"/>
      <c r="R436" s="90"/>
      <c r="S436" s="88" t="s">
        <v>829</v>
      </c>
      <c r="T436" s="90"/>
      <c r="V436" s="72"/>
    </row>
    <row r="437" spans="1:22" ht="15" customHeight="1">
      <c r="A437" s="86">
        <v>109</v>
      </c>
      <c r="B437" s="88" t="s">
        <v>422</v>
      </c>
      <c r="C437" s="88" t="s">
        <v>434</v>
      </c>
      <c r="D437" s="88" t="s">
        <v>827</v>
      </c>
      <c r="E437" s="88" t="s">
        <v>115</v>
      </c>
      <c r="F437" s="88" t="s">
        <v>22</v>
      </c>
      <c r="G437" s="86">
        <v>2009</v>
      </c>
      <c r="H437" s="99">
        <v>-28.265999999999998</v>
      </c>
      <c r="I437" s="99">
        <v>-51.918999999999997</v>
      </c>
      <c r="J437" s="88" t="s">
        <v>49</v>
      </c>
      <c r="K437" s="69" t="s">
        <v>36</v>
      </c>
      <c r="L437" s="88" t="s">
        <v>1210</v>
      </c>
      <c r="M437" s="90"/>
      <c r="N437" s="88" t="s">
        <v>29</v>
      </c>
      <c r="O437" s="69" t="s">
        <v>36</v>
      </c>
      <c r="P437" s="90"/>
      <c r="Q437" s="90"/>
      <c r="R437" s="90"/>
      <c r="S437" s="88" t="s">
        <v>829</v>
      </c>
      <c r="T437" s="90"/>
      <c r="V437" s="72"/>
    </row>
    <row r="438" spans="1:22" ht="15" customHeight="1">
      <c r="A438" s="86">
        <v>148</v>
      </c>
      <c r="B438" s="88" t="s">
        <v>422</v>
      </c>
      <c r="C438" s="88" t="s">
        <v>434</v>
      </c>
      <c r="D438" s="88" t="s">
        <v>827</v>
      </c>
      <c r="E438" s="88" t="s">
        <v>115</v>
      </c>
      <c r="F438" s="88" t="s">
        <v>22</v>
      </c>
      <c r="G438" s="86">
        <v>2010</v>
      </c>
      <c r="H438" s="102">
        <v>-28.211310000000001</v>
      </c>
      <c r="I438" s="86">
        <v>-52.355420000000002</v>
      </c>
      <c r="J438" s="88" t="s">
        <v>49</v>
      </c>
      <c r="K438" s="69" t="s">
        <v>36</v>
      </c>
      <c r="L438" s="88" t="s">
        <v>1211</v>
      </c>
      <c r="M438" s="90"/>
      <c r="N438" s="88" t="s">
        <v>29</v>
      </c>
      <c r="O438" s="69" t="s">
        <v>36</v>
      </c>
      <c r="P438" s="90"/>
      <c r="Q438" s="90"/>
      <c r="R438" s="90"/>
      <c r="S438" s="88" t="s">
        <v>829</v>
      </c>
      <c r="T438" s="90"/>
      <c r="V438" s="72"/>
    </row>
    <row r="439" spans="1:22" ht="15" customHeight="1">
      <c r="A439" s="86">
        <v>149</v>
      </c>
      <c r="B439" s="88" t="s">
        <v>422</v>
      </c>
      <c r="C439" s="88" t="s">
        <v>434</v>
      </c>
      <c r="D439" s="88" t="s">
        <v>827</v>
      </c>
      <c r="E439" s="88" t="s">
        <v>115</v>
      </c>
      <c r="F439" s="88" t="s">
        <v>22</v>
      </c>
      <c r="G439" s="86">
        <v>2010</v>
      </c>
      <c r="H439" s="86">
        <v>-28.211310000000001</v>
      </c>
      <c r="I439" s="86">
        <v>-52.355420000000002</v>
      </c>
      <c r="J439" s="88" t="s">
        <v>49</v>
      </c>
      <c r="K439" s="69" t="s">
        <v>36</v>
      </c>
      <c r="L439" s="88" t="s">
        <v>1212</v>
      </c>
      <c r="M439" s="90"/>
      <c r="N439" s="88" t="s">
        <v>29</v>
      </c>
      <c r="O439" s="69" t="s">
        <v>36</v>
      </c>
      <c r="P439" s="90"/>
      <c r="Q439" s="90"/>
      <c r="R439" s="90"/>
      <c r="S439" s="88" t="s">
        <v>829</v>
      </c>
      <c r="T439" s="90"/>
      <c r="V439" s="72"/>
    </row>
    <row r="440" spans="1:22" ht="15" customHeight="1">
      <c r="A440" s="86">
        <v>150</v>
      </c>
      <c r="B440" s="88" t="s">
        <v>422</v>
      </c>
      <c r="C440" s="88" t="s">
        <v>434</v>
      </c>
      <c r="D440" s="88" t="s">
        <v>827</v>
      </c>
      <c r="E440" s="88" t="s">
        <v>115</v>
      </c>
      <c r="F440" s="88" t="s">
        <v>22</v>
      </c>
      <c r="G440" s="86">
        <v>2010</v>
      </c>
      <c r="H440" s="86">
        <v>-28.211310000000001</v>
      </c>
      <c r="I440" s="86">
        <v>-52.355420000000002</v>
      </c>
      <c r="J440" s="88" t="s">
        <v>49</v>
      </c>
      <c r="K440" s="69" t="s">
        <v>36</v>
      </c>
      <c r="L440" s="88" t="s">
        <v>1213</v>
      </c>
      <c r="M440" s="90"/>
      <c r="N440" s="88" t="s">
        <v>29</v>
      </c>
      <c r="O440" s="69" t="s">
        <v>36</v>
      </c>
      <c r="P440" s="90"/>
      <c r="Q440" s="90"/>
      <c r="R440" s="90"/>
      <c r="S440" s="88" t="s">
        <v>829</v>
      </c>
      <c r="T440" s="90"/>
      <c r="V440" s="72"/>
    </row>
    <row r="441" spans="1:22" ht="15" customHeight="1">
      <c r="A441" s="86">
        <v>151</v>
      </c>
      <c r="B441" s="88" t="s">
        <v>422</v>
      </c>
      <c r="C441" s="88" t="s">
        <v>434</v>
      </c>
      <c r="D441" s="88" t="s">
        <v>827</v>
      </c>
      <c r="E441" s="88" t="s">
        <v>115</v>
      </c>
      <c r="F441" s="88" t="s">
        <v>22</v>
      </c>
      <c r="G441" s="86">
        <v>2010</v>
      </c>
      <c r="H441" s="86">
        <v>-28.211310000000001</v>
      </c>
      <c r="I441" s="86">
        <v>-52.355420000000002</v>
      </c>
      <c r="J441" s="88" t="s">
        <v>49</v>
      </c>
      <c r="K441" s="69" t="s">
        <v>36</v>
      </c>
      <c r="L441" s="88" t="s">
        <v>1214</v>
      </c>
      <c r="M441" s="90"/>
      <c r="N441" s="88" t="s">
        <v>29</v>
      </c>
      <c r="O441" s="69" t="s">
        <v>36</v>
      </c>
      <c r="P441" s="90"/>
      <c r="Q441" s="90"/>
      <c r="R441" s="90"/>
      <c r="S441" s="88" t="s">
        <v>829</v>
      </c>
      <c r="T441" s="90"/>
      <c r="V441" s="72"/>
    </row>
    <row r="442" spans="1:22" ht="15" customHeight="1">
      <c r="A442" s="86">
        <v>247</v>
      </c>
      <c r="B442" s="88" t="s">
        <v>422</v>
      </c>
      <c r="C442" s="88" t="s">
        <v>434</v>
      </c>
      <c r="D442" s="88" t="s">
        <v>827</v>
      </c>
      <c r="E442" s="88" t="s">
        <v>115</v>
      </c>
      <c r="F442" s="88" t="s">
        <v>22</v>
      </c>
      <c r="G442" s="86">
        <v>2010</v>
      </c>
      <c r="H442" s="86">
        <v>-28.24625</v>
      </c>
      <c r="I442" s="86">
        <v>-52.295029999999997</v>
      </c>
      <c r="J442" s="88" t="s">
        <v>49</v>
      </c>
      <c r="K442" s="69" t="s">
        <v>36</v>
      </c>
      <c r="L442" s="88" t="s">
        <v>1215</v>
      </c>
      <c r="M442" s="90"/>
      <c r="N442" s="88" t="s">
        <v>29</v>
      </c>
      <c r="O442" s="69" t="s">
        <v>36</v>
      </c>
      <c r="P442" s="90"/>
      <c r="Q442" s="90"/>
      <c r="R442" s="90"/>
      <c r="S442" s="88" t="s">
        <v>829</v>
      </c>
      <c r="T442" s="90"/>
      <c r="V442" s="72"/>
    </row>
    <row r="443" spans="1:22" ht="15" customHeight="1">
      <c r="A443" s="86">
        <v>248</v>
      </c>
      <c r="B443" s="88" t="s">
        <v>422</v>
      </c>
      <c r="C443" s="88" t="s">
        <v>434</v>
      </c>
      <c r="D443" s="88" t="s">
        <v>827</v>
      </c>
      <c r="E443" s="88" t="s">
        <v>115</v>
      </c>
      <c r="F443" s="88" t="s">
        <v>22</v>
      </c>
      <c r="G443" s="86">
        <v>2010</v>
      </c>
      <c r="H443" s="86">
        <v>-28.24625</v>
      </c>
      <c r="I443" s="86">
        <v>-52.295029999999997</v>
      </c>
      <c r="J443" s="88" t="s">
        <v>49</v>
      </c>
      <c r="K443" s="69" t="s">
        <v>36</v>
      </c>
      <c r="L443" s="88" t="s">
        <v>1216</v>
      </c>
      <c r="M443" s="90"/>
      <c r="N443" s="88" t="s">
        <v>29</v>
      </c>
      <c r="O443" s="69" t="s">
        <v>36</v>
      </c>
      <c r="P443" s="90"/>
      <c r="Q443" s="90"/>
      <c r="R443" s="90"/>
      <c r="S443" s="88" t="s">
        <v>829</v>
      </c>
      <c r="T443" s="90"/>
      <c r="V443" s="72"/>
    </row>
    <row r="444" spans="1:22" ht="15" customHeight="1">
      <c r="A444" s="86">
        <v>249</v>
      </c>
      <c r="B444" s="88" t="s">
        <v>422</v>
      </c>
      <c r="C444" s="88" t="s">
        <v>434</v>
      </c>
      <c r="D444" s="88" t="s">
        <v>827</v>
      </c>
      <c r="E444" s="88" t="s">
        <v>115</v>
      </c>
      <c r="F444" s="88" t="s">
        <v>22</v>
      </c>
      <c r="G444" s="86">
        <v>2010</v>
      </c>
      <c r="H444" s="86">
        <v>-28.24625</v>
      </c>
      <c r="I444" s="86">
        <v>-52.295029999999997</v>
      </c>
      <c r="J444" s="88" t="s">
        <v>49</v>
      </c>
      <c r="K444" s="69" t="s">
        <v>36</v>
      </c>
      <c r="L444" s="88" t="s">
        <v>1217</v>
      </c>
      <c r="M444" s="90"/>
      <c r="N444" s="88" t="s">
        <v>29</v>
      </c>
      <c r="O444" s="69" t="s">
        <v>36</v>
      </c>
      <c r="P444" s="90"/>
      <c r="Q444" s="90"/>
      <c r="R444" s="90"/>
      <c r="S444" s="88" t="s">
        <v>829</v>
      </c>
      <c r="T444" s="90"/>
      <c r="V444" s="72"/>
    </row>
    <row r="445" spans="1:22" ht="15" customHeight="1">
      <c r="A445" s="86">
        <v>250</v>
      </c>
      <c r="B445" s="88" t="s">
        <v>422</v>
      </c>
      <c r="C445" s="88" t="s">
        <v>434</v>
      </c>
      <c r="D445" s="88" t="s">
        <v>827</v>
      </c>
      <c r="E445" s="88" t="s">
        <v>115</v>
      </c>
      <c r="F445" s="88" t="s">
        <v>22</v>
      </c>
      <c r="G445" s="86">
        <v>2010</v>
      </c>
      <c r="H445" s="86">
        <v>-28.300689999999999</v>
      </c>
      <c r="I445" s="86">
        <v>-52.145890000000001</v>
      </c>
      <c r="J445" s="88" t="s">
        <v>49</v>
      </c>
      <c r="K445" s="69" t="s">
        <v>36</v>
      </c>
      <c r="L445" s="88" t="s">
        <v>1218</v>
      </c>
      <c r="M445" s="90"/>
      <c r="N445" s="88" t="s">
        <v>29</v>
      </c>
      <c r="O445" s="69" t="s">
        <v>36</v>
      </c>
      <c r="P445" s="90"/>
      <c r="Q445" s="90"/>
      <c r="R445" s="90"/>
      <c r="S445" s="88" t="s">
        <v>829</v>
      </c>
      <c r="T445" s="90"/>
      <c r="V445" s="72"/>
    </row>
    <row r="446" spans="1:22" ht="15" customHeight="1">
      <c r="A446" s="86">
        <v>251</v>
      </c>
      <c r="B446" s="88" t="s">
        <v>422</v>
      </c>
      <c r="C446" s="88" t="s">
        <v>434</v>
      </c>
      <c r="D446" s="88" t="s">
        <v>827</v>
      </c>
      <c r="E446" s="88" t="s">
        <v>115</v>
      </c>
      <c r="F446" s="88" t="s">
        <v>22</v>
      </c>
      <c r="G446" s="86">
        <v>2010</v>
      </c>
      <c r="H446" s="86">
        <v>-28.300689999999999</v>
      </c>
      <c r="I446" s="86">
        <v>-52.145890000000001</v>
      </c>
      <c r="J446" s="88" t="s">
        <v>49</v>
      </c>
      <c r="K446" s="69" t="s">
        <v>36</v>
      </c>
      <c r="L446" s="88" t="s">
        <v>1219</v>
      </c>
      <c r="M446" s="90"/>
      <c r="N446" s="88" t="s">
        <v>29</v>
      </c>
      <c r="O446" s="69" t="s">
        <v>36</v>
      </c>
      <c r="P446" s="90"/>
      <c r="Q446" s="90"/>
      <c r="R446" s="90"/>
      <c r="S446" s="88" t="s">
        <v>829</v>
      </c>
      <c r="T446" s="90"/>
      <c r="V446" s="72"/>
    </row>
    <row r="447" spans="1:22" ht="15" customHeight="1">
      <c r="A447" s="86">
        <v>252</v>
      </c>
      <c r="B447" s="88" t="s">
        <v>422</v>
      </c>
      <c r="C447" s="88" t="s">
        <v>434</v>
      </c>
      <c r="D447" s="88" t="s">
        <v>827</v>
      </c>
      <c r="E447" s="88" t="s">
        <v>115</v>
      </c>
      <c r="F447" s="88" t="s">
        <v>22</v>
      </c>
      <c r="G447" s="86">
        <v>2010</v>
      </c>
      <c r="H447" s="86">
        <v>-28.300689999999999</v>
      </c>
      <c r="I447" s="86">
        <v>-52.145890000000001</v>
      </c>
      <c r="J447" s="88" t="s">
        <v>49</v>
      </c>
      <c r="K447" s="69" t="s">
        <v>36</v>
      </c>
      <c r="L447" s="88" t="s">
        <v>1220</v>
      </c>
      <c r="M447" s="90"/>
      <c r="N447" s="88" t="s">
        <v>29</v>
      </c>
      <c r="O447" s="69" t="s">
        <v>36</v>
      </c>
      <c r="P447" s="90"/>
      <c r="Q447" s="90"/>
      <c r="R447" s="90"/>
      <c r="S447" s="88" t="s">
        <v>829</v>
      </c>
      <c r="T447" s="90"/>
      <c r="V447" s="72"/>
    </row>
    <row r="448" spans="1:22" ht="15" customHeight="1">
      <c r="A448" s="86">
        <v>253</v>
      </c>
      <c r="B448" s="88" t="s">
        <v>422</v>
      </c>
      <c r="C448" s="88" t="s">
        <v>434</v>
      </c>
      <c r="D448" s="88" t="s">
        <v>827</v>
      </c>
      <c r="E448" s="88" t="s">
        <v>115</v>
      </c>
      <c r="F448" s="88" t="s">
        <v>22</v>
      </c>
      <c r="G448" s="86">
        <v>2010</v>
      </c>
      <c r="H448" s="86">
        <v>-28.300689999999999</v>
      </c>
      <c r="I448" s="86">
        <v>-52.145890000000001</v>
      </c>
      <c r="J448" s="88" t="s">
        <v>49</v>
      </c>
      <c r="K448" s="69" t="s">
        <v>36</v>
      </c>
      <c r="L448" s="88" t="s">
        <v>1221</v>
      </c>
      <c r="M448" s="90"/>
      <c r="N448" s="88" t="s">
        <v>29</v>
      </c>
      <c r="O448" s="69" t="s">
        <v>36</v>
      </c>
      <c r="P448" s="90"/>
      <c r="Q448" s="90"/>
      <c r="R448" s="90"/>
      <c r="S448" s="88" t="s">
        <v>829</v>
      </c>
      <c r="T448" s="90"/>
      <c r="V448" s="72"/>
    </row>
    <row r="449" spans="1:22" ht="15" customHeight="1">
      <c r="A449" s="86">
        <v>254</v>
      </c>
      <c r="B449" s="88" t="s">
        <v>422</v>
      </c>
      <c r="C449" s="88" t="s">
        <v>434</v>
      </c>
      <c r="D449" s="88" t="s">
        <v>827</v>
      </c>
      <c r="E449" s="88" t="s">
        <v>115</v>
      </c>
      <c r="F449" s="88" t="s">
        <v>22</v>
      </c>
      <c r="G449" s="86">
        <v>2010</v>
      </c>
      <c r="H449" s="86">
        <v>-28.300689999999999</v>
      </c>
      <c r="I449" s="86">
        <v>-52.145890000000001</v>
      </c>
      <c r="J449" s="88" t="s">
        <v>49</v>
      </c>
      <c r="K449" s="69" t="s">
        <v>36</v>
      </c>
      <c r="L449" s="88" t="s">
        <v>1222</v>
      </c>
      <c r="M449" s="90"/>
      <c r="N449" s="88" t="s">
        <v>29</v>
      </c>
      <c r="O449" s="69" t="s">
        <v>36</v>
      </c>
      <c r="P449" s="90"/>
      <c r="Q449" s="90"/>
      <c r="R449" s="90"/>
      <c r="S449" s="88" t="s">
        <v>829</v>
      </c>
      <c r="T449" s="90"/>
      <c r="V449" s="72"/>
    </row>
    <row r="450" spans="1:22" ht="15" customHeight="1">
      <c r="A450" s="86">
        <v>269</v>
      </c>
      <c r="B450" s="88" t="s">
        <v>422</v>
      </c>
      <c r="C450" s="88" t="s">
        <v>434</v>
      </c>
      <c r="D450" s="88" t="s">
        <v>827</v>
      </c>
      <c r="E450" s="88" t="s">
        <v>115</v>
      </c>
      <c r="F450" s="88" t="s">
        <v>22</v>
      </c>
      <c r="G450" s="86">
        <v>2010</v>
      </c>
      <c r="H450" s="86">
        <v>-28.313359999999999</v>
      </c>
      <c r="I450" s="86">
        <v>-52.473500000000001</v>
      </c>
      <c r="J450" s="88" t="s">
        <v>49</v>
      </c>
      <c r="K450" s="69" t="s">
        <v>36</v>
      </c>
      <c r="L450" s="88" t="s">
        <v>1223</v>
      </c>
      <c r="M450" s="90"/>
      <c r="N450" s="88" t="s">
        <v>29</v>
      </c>
      <c r="O450" s="69" t="s">
        <v>36</v>
      </c>
      <c r="P450" s="90"/>
      <c r="Q450" s="90"/>
      <c r="R450" s="90"/>
      <c r="S450" s="88" t="s">
        <v>829</v>
      </c>
      <c r="T450" s="90"/>
      <c r="V450" s="72"/>
    </row>
    <row r="451" spans="1:22" ht="15" customHeight="1">
      <c r="A451" s="86">
        <v>270</v>
      </c>
      <c r="B451" s="88" t="s">
        <v>422</v>
      </c>
      <c r="C451" s="88" t="s">
        <v>434</v>
      </c>
      <c r="D451" s="88" t="s">
        <v>827</v>
      </c>
      <c r="E451" s="88" t="s">
        <v>115</v>
      </c>
      <c r="F451" s="88" t="s">
        <v>22</v>
      </c>
      <c r="G451" s="86">
        <v>2010</v>
      </c>
      <c r="H451" s="86">
        <v>-28.313359999999999</v>
      </c>
      <c r="I451" s="86">
        <v>-52.473500000000001</v>
      </c>
      <c r="J451" s="88" t="s">
        <v>49</v>
      </c>
      <c r="K451" s="69" t="s">
        <v>36</v>
      </c>
      <c r="L451" s="88" t="s">
        <v>1224</v>
      </c>
      <c r="M451" s="90"/>
      <c r="N451" s="88" t="s">
        <v>29</v>
      </c>
      <c r="O451" s="69" t="s">
        <v>36</v>
      </c>
      <c r="P451" s="90"/>
      <c r="Q451" s="90"/>
      <c r="R451" s="90"/>
      <c r="S451" s="88" t="s">
        <v>829</v>
      </c>
      <c r="T451" s="90"/>
      <c r="V451" s="72"/>
    </row>
    <row r="452" spans="1:22" ht="15" customHeight="1">
      <c r="A452" s="86">
        <v>271</v>
      </c>
      <c r="B452" s="88" t="s">
        <v>422</v>
      </c>
      <c r="C452" s="88" t="s">
        <v>434</v>
      </c>
      <c r="D452" s="88" t="s">
        <v>827</v>
      </c>
      <c r="E452" s="88" t="s">
        <v>115</v>
      </c>
      <c r="F452" s="88" t="s">
        <v>22</v>
      </c>
      <c r="G452" s="86">
        <v>2010</v>
      </c>
      <c r="H452" s="86">
        <v>-28.313359999999999</v>
      </c>
      <c r="I452" s="86">
        <v>-52.473500000000001</v>
      </c>
      <c r="J452" s="88" t="s">
        <v>49</v>
      </c>
      <c r="K452" s="69" t="s">
        <v>36</v>
      </c>
      <c r="L452" s="88" t="s">
        <v>1225</v>
      </c>
      <c r="M452" s="90"/>
      <c r="N452" s="88" t="s">
        <v>29</v>
      </c>
      <c r="O452" s="69" t="s">
        <v>36</v>
      </c>
      <c r="P452" s="90"/>
      <c r="Q452" s="90"/>
      <c r="R452" s="90"/>
      <c r="S452" s="88" t="s">
        <v>829</v>
      </c>
      <c r="T452" s="90"/>
      <c r="V452" s="72"/>
    </row>
    <row r="453" spans="1:22" ht="15" customHeight="1">
      <c r="A453" s="86">
        <v>553</v>
      </c>
      <c r="B453" s="88" t="s">
        <v>422</v>
      </c>
      <c r="C453" s="88" t="s">
        <v>434</v>
      </c>
      <c r="D453" s="88" t="s">
        <v>827</v>
      </c>
      <c r="E453" s="88" t="s">
        <v>1226</v>
      </c>
      <c r="F453" s="88" t="s">
        <v>22</v>
      </c>
      <c r="G453" s="86">
        <v>2009</v>
      </c>
      <c r="H453" s="86">
        <f t="shared" ref="H453:H458" si="36">-(26+(13/60)+(43/3600))</f>
        <v>-26.22861111111111</v>
      </c>
      <c r="I453" s="86">
        <f t="shared" ref="I453:I458" si="37">-(52+(40/60)+(14/3600))</f>
        <v>-52.670555555555552</v>
      </c>
      <c r="J453" s="88" t="s">
        <v>49</v>
      </c>
      <c r="K453" s="69" t="s">
        <v>36</v>
      </c>
      <c r="L453" s="86">
        <v>189</v>
      </c>
      <c r="M453" s="90"/>
      <c r="N453" s="88" t="s">
        <v>29</v>
      </c>
      <c r="O453" s="69" t="s">
        <v>36</v>
      </c>
      <c r="P453" s="90"/>
      <c r="Q453" s="90"/>
      <c r="R453" s="90"/>
      <c r="S453" s="88" t="s">
        <v>829</v>
      </c>
      <c r="T453" s="90"/>
      <c r="V453" s="72"/>
    </row>
    <row r="454" spans="1:22" ht="15" customHeight="1">
      <c r="A454" s="86">
        <v>554</v>
      </c>
      <c r="B454" s="88" t="s">
        <v>422</v>
      </c>
      <c r="C454" s="88" t="s">
        <v>434</v>
      </c>
      <c r="D454" s="88" t="s">
        <v>827</v>
      </c>
      <c r="E454" s="88" t="s">
        <v>1226</v>
      </c>
      <c r="F454" s="88" t="s">
        <v>22</v>
      </c>
      <c r="G454" s="86">
        <v>2009</v>
      </c>
      <c r="H454" s="86">
        <f t="shared" si="36"/>
        <v>-26.22861111111111</v>
      </c>
      <c r="I454" s="86">
        <f t="shared" si="37"/>
        <v>-52.670555555555552</v>
      </c>
      <c r="J454" s="88" t="s">
        <v>49</v>
      </c>
      <c r="K454" s="69" t="s">
        <v>36</v>
      </c>
      <c r="L454" s="86">
        <v>193</v>
      </c>
      <c r="M454" s="90"/>
      <c r="N454" s="88" t="s">
        <v>29</v>
      </c>
      <c r="O454" s="69" t="s">
        <v>36</v>
      </c>
      <c r="P454" s="90"/>
      <c r="Q454" s="90"/>
      <c r="R454" s="90"/>
      <c r="S454" s="88" t="s">
        <v>829</v>
      </c>
      <c r="T454" s="90"/>
      <c r="V454" s="72"/>
    </row>
    <row r="455" spans="1:22" ht="15" customHeight="1">
      <c r="A455" s="86">
        <v>555</v>
      </c>
      <c r="B455" s="88" t="s">
        <v>422</v>
      </c>
      <c r="C455" s="88" t="s">
        <v>434</v>
      </c>
      <c r="D455" s="88" t="s">
        <v>827</v>
      </c>
      <c r="E455" s="88" t="s">
        <v>1226</v>
      </c>
      <c r="F455" s="88" t="s">
        <v>22</v>
      </c>
      <c r="G455" s="86">
        <v>2009</v>
      </c>
      <c r="H455" s="86">
        <f t="shared" si="36"/>
        <v>-26.22861111111111</v>
      </c>
      <c r="I455" s="86">
        <f t="shared" si="37"/>
        <v>-52.670555555555552</v>
      </c>
      <c r="J455" s="88" t="s">
        <v>49</v>
      </c>
      <c r="K455" s="69" t="s">
        <v>36</v>
      </c>
      <c r="L455" s="86">
        <v>188</v>
      </c>
      <c r="M455" s="90"/>
      <c r="N455" s="88" t="s">
        <v>29</v>
      </c>
      <c r="O455" s="69" t="s">
        <v>36</v>
      </c>
      <c r="P455" s="90"/>
      <c r="Q455" s="90"/>
      <c r="R455" s="90"/>
      <c r="S455" s="88" t="s">
        <v>829</v>
      </c>
      <c r="T455" s="90"/>
      <c r="V455" s="72"/>
    </row>
    <row r="456" spans="1:22" ht="15" customHeight="1">
      <c r="A456" s="86">
        <v>556</v>
      </c>
      <c r="B456" s="88" t="s">
        <v>422</v>
      </c>
      <c r="C456" s="88" t="s">
        <v>434</v>
      </c>
      <c r="D456" s="88" t="s">
        <v>827</v>
      </c>
      <c r="E456" s="88" t="s">
        <v>1226</v>
      </c>
      <c r="F456" s="88" t="s">
        <v>22</v>
      </c>
      <c r="G456" s="86">
        <v>2009</v>
      </c>
      <c r="H456" s="86">
        <f t="shared" si="36"/>
        <v>-26.22861111111111</v>
      </c>
      <c r="I456" s="86">
        <f t="shared" si="37"/>
        <v>-52.670555555555552</v>
      </c>
      <c r="J456" s="88" t="s">
        <v>49</v>
      </c>
      <c r="K456" s="69" t="s">
        <v>36</v>
      </c>
      <c r="L456" s="86">
        <v>190</v>
      </c>
      <c r="M456" s="90"/>
      <c r="N456" s="88" t="s">
        <v>29</v>
      </c>
      <c r="O456" s="69" t="s">
        <v>36</v>
      </c>
      <c r="P456" s="90"/>
      <c r="Q456" s="90"/>
      <c r="R456" s="90"/>
      <c r="S456" s="88" t="s">
        <v>829</v>
      </c>
      <c r="T456" s="90"/>
      <c r="V456" s="72"/>
    </row>
    <row r="457" spans="1:22" ht="15" customHeight="1">
      <c r="A457" s="86">
        <v>557</v>
      </c>
      <c r="B457" s="88" t="s">
        <v>422</v>
      </c>
      <c r="C457" s="88" t="s">
        <v>434</v>
      </c>
      <c r="D457" s="88" t="s">
        <v>827</v>
      </c>
      <c r="E457" s="88" t="s">
        <v>1226</v>
      </c>
      <c r="F457" s="88" t="s">
        <v>22</v>
      </c>
      <c r="G457" s="86">
        <v>2009</v>
      </c>
      <c r="H457" s="86">
        <f t="shared" si="36"/>
        <v>-26.22861111111111</v>
      </c>
      <c r="I457" s="86">
        <f t="shared" si="37"/>
        <v>-52.670555555555552</v>
      </c>
      <c r="J457" s="88" t="s">
        <v>49</v>
      </c>
      <c r="K457" s="69" t="s">
        <v>36</v>
      </c>
      <c r="L457" s="86">
        <v>191</v>
      </c>
      <c r="M457" s="90"/>
      <c r="N457" s="88" t="s">
        <v>29</v>
      </c>
      <c r="O457" s="69" t="s">
        <v>36</v>
      </c>
      <c r="P457" s="90"/>
      <c r="Q457" s="90"/>
      <c r="R457" s="90"/>
      <c r="S457" s="88" t="s">
        <v>829</v>
      </c>
      <c r="T457" s="90"/>
      <c r="V457" s="72"/>
    </row>
    <row r="458" spans="1:22" ht="15" customHeight="1">
      <c r="A458" s="86">
        <v>558</v>
      </c>
      <c r="B458" s="88" t="s">
        <v>422</v>
      </c>
      <c r="C458" s="88" t="s">
        <v>434</v>
      </c>
      <c r="D458" s="88" t="s">
        <v>827</v>
      </c>
      <c r="E458" s="88" t="s">
        <v>1226</v>
      </c>
      <c r="F458" s="88" t="s">
        <v>22</v>
      </c>
      <c r="G458" s="86">
        <v>2009</v>
      </c>
      <c r="H458" s="86">
        <f t="shared" si="36"/>
        <v>-26.22861111111111</v>
      </c>
      <c r="I458" s="86">
        <f t="shared" si="37"/>
        <v>-52.670555555555552</v>
      </c>
      <c r="J458" s="88" t="s">
        <v>49</v>
      </c>
      <c r="K458" s="69" t="s">
        <v>36</v>
      </c>
      <c r="L458" s="86">
        <v>192</v>
      </c>
      <c r="M458" s="90"/>
      <c r="N458" s="88" t="s">
        <v>29</v>
      </c>
      <c r="O458" s="69" t="s">
        <v>36</v>
      </c>
      <c r="P458" s="90"/>
      <c r="Q458" s="90"/>
      <c r="R458" s="90"/>
      <c r="S458" s="88" t="s">
        <v>829</v>
      </c>
      <c r="T458" s="90"/>
      <c r="V458" s="72"/>
    </row>
    <row r="459" spans="1:22" ht="15" customHeight="1">
      <c r="A459" s="86">
        <v>559</v>
      </c>
      <c r="B459" s="88" t="s">
        <v>422</v>
      </c>
      <c r="C459" s="88" t="s">
        <v>434</v>
      </c>
      <c r="D459" s="88" t="s">
        <v>827</v>
      </c>
      <c r="E459" s="88" t="s">
        <v>1227</v>
      </c>
      <c r="F459" s="88" t="s">
        <v>22</v>
      </c>
      <c r="G459" s="86">
        <v>2009</v>
      </c>
      <c r="H459" s="86">
        <f t="shared" ref="H459:H463" si="38">-(23+(54/60)+(46/3600))</f>
        <v>-23.912777777777777</v>
      </c>
      <c r="I459" s="86">
        <f t="shared" ref="I459:I463" si="39">-(52+(20/60)+(35/3600))</f>
        <v>-52.343055555555559</v>
      </c>
      <c r="J459" s="88" t="s">
        <v>49</v>
      </c>
      <c r="K459" s="69" t="s">
        <v>36</v>
      </c>
      <c r="L459" s="86">
        <v>105</v>
      </c>
      <c r="M459" s="90"/>
      <c r="N459" s="88" t="s">
        <v>29</v>
      </c>
      <c r="O459" s="69" t="s">
        <v>36</v>
      </c>
      <c r="P459" s="90"/>
      <c r="Q459" s="90"/>
      <c r="R459" s="90"/>
      <c r="S459" s="88" t="s">
        <v>829</v>
      </c>
      <c r="T459" s="90"/>
      <c r="V459" s="72"/>
    </row>
    <row r="460" spans="1:22" ht="15" customHeight="1">
      <c r="A460" s="86">
        <v>560</v>
      </c>
      <c r="B460" s="88" t="s">
        <v>422</v>
      </c>
      <c r="C460" s="88" t="s">
        <v>434</v>
      </c>
      <c r="D460" s="88" t="s">
        <v>827</v>
      </c>
      <c r="E460" s="88" t="s">
        <v>1227</v>
      </c>
      <c r="F460" s="88" t="s">
        <v>22</v>
      </c>
      <c r="G460" s="86">
        <v>2009</v>
      </c>
      <c r="H460" s="86">
        <f t="shared" si="38"/>
        <v>-23.912777777777777</v>
      </c>
      <c r="I460" s="86">
        <f t="shared" si="39"/>
        <v>-52.343055555555559</v>
      </c>
      <c r="J460" s="88" t="s">
        <v>49</v>
      </c>
      <c r="K460" s="69" t="s">
        <v>36</v>
      </c>
      <c r="L460" s="86">
        <v>100</v>
      </c>
      <c r="M460" s="90"/>
      <c r="N460" s="88" t="s">
        <v>29</v>
      </c>
      <c r="O460" s="69" t="s">
        <v>36</v>
      </c>
      <c r="P460" s="90"/>
      <c r="Q460" s="90"/>
      <c r="R460" s="90"/>
      <c r="S460" s="88" t="s">
        <v>829</v>
      </c>
      <c r="T460" s="90"/>
      <c r="V460" s="72"/>
    </row>
    <row r="461" spans="1:22" ht="15" customHeight="1">
      <c r="A461" s="86">
        <v>561</v>
      </c>
      <c r="B461" s="88" t="s">
        <v>422</v>
      </c>
      <c r="C461" s="88" t="s">
        <v>434</v>
      </c>
      <c r="D461" s="88" t="s">
        <v>827</v>
      </c>
      <c r="E461" s="88" t="s">
        <v>1227</v>
      </c>
      <c r="F461" s="88" t="s">
        <v>22</v>
      </c>
      <c r="G461" s="86">
        <v>2009</v>
      </c>
      <c r="H461" s="86">
        <f t="shared" si="38"/>
        <v>-23.912777777777777</v>
      </c>
      <c r="I461" s="86">
        <f t="shared" si="39"/>
        <v>-52.343055555555559</v>
      </c>
      <c r="J461" s="88" t="s">
        <v>49</v>
      </c>
      <c r="K461" s="69" t="s">
        <v>36</v>
      </c>
      <c r="L461" s="86">
        <v>103</v>
      </c>
      <c r="M461" s="90"/>
      <c r="N461" s="88" t="s">
        <v>29</v>
      </c>
      <c r="O461" s="69" t="s">
        <v>36</v>
      </c>
      <c r="P461" s="90"/>
      <c r="Q461" s="90"/>
      <c r="R461" s="90"/>
      <c r="S461" s="88" t="s">
        <v>829</v>
      </c>
      <c r="T461" s="90"/>
      <c r="V461" s="72"/>
    </row>
    <row r="462" spans="1:22" ht="15" customHeight="1">
      <c r="A462" s="86">
        <v>562</v>
      </c>
      <c r="B462" s="88" t="s">
        <v>422</v>
      </c>
      <c r="C462" s="88" t="s">
        <v>434</v>
      </c>
      <c r="D462" s="88" t="s">
        <v>827</v>
      </c>
      <c r="E462" s="88" t="s">
        <v>1227</v>
      </c>
      <c r="F462" s="88" t="s">
        <v>22</v>
      </c>
      <c r="G462" s="86">
        <v>2009</v>
      </c>
      <c r="H462" s="86">
        <f t="shared" si="38"/>
        <v>-23.912777777777777</v>
      </c>
      <c r="I462" s="86">
        <f t="shared" si="39"/>
        <v>-52.343055555555559</v>
      </c>
      <c r="J462" s="88" t="s">
        <v>49</v>
      </c>
      <c r="K462" s="69" t="s">
        <v>36</v>
      </c>
      <c r="L462" s="86">
        <v>104</v>
      </c>
      <c r="M462" s="90"/>
      <c r="N462" s="88" t="s">
        <v>29</v>
      </c>
      <c r="O462" s="69" t="s">
        <v>36</v>
      </c>
      <c r="P462" s="90"/>
      <c r="Q462" s="90"/>
      <c r="R462" s="90"/>
      <c r="S462" s="88" t="s">
        <v>829</v>
      </c>
      <c r="T462" s="90"/>
      <c r="V462" s="72"/>
    </row>
    <row r="463" spans="1:22" ht="15" customHeight="1">
      <c r="A463" s="86">
        <v>563</v>
      </c>
      <c r="B463" s="88" t="s">
        <v>422</v>
      </c>
      <c r="C463" s="88" t="s">
        <v>434</v>
      </c>
      <c r="D463" s="88" t="s">
        <v>827</v>
      </c>
      <c r="E463" s="88" t="s">
        <v>1227</v>
      </c>
      <c r="F463" s="88" t="s">
        <v>22</v>
      </c>
      <c r="G463" s="86">
        <v>2009</v>
      </c>
      <c r="H463" s="86">
        <f t="shared" si="38"/>
        <v>-23.912777777777777</v>
      </c>
      <c r="I463" s="86">
        <f t="shared" si="39"/>
        <v>-52.343055555555559</v>
      </c>
      <c r="J463" s="88" t="s">
        <v>136</v>
      </c>
      <c r="K463" s="69" t="s">
        <v>36</v>
      </c>
      <c r="L463" s="86">
        <v>102</v>
      </c>
      <c r="M463" s="90"/>
      <c r="N463" s="88" t="s">
        <v>25</v>
      </c>
      <c r="O463" s="69" t="s">
        <v>36</v>
      </c>
      <c r="P463" s="90"/>
      <c r="Q463" s="90"/>
      <c r="R463" s="90"/>
      <c r="S463" s="88" t="s">
        <v>829</v>
      </c>
      <c r="T463" s="90"/>
      <c r="V463" s="72"/>
    </row>
    <row r="464" spans="1:22" ht="15" customHeight="1">
      <c r="A464" s="86">
        <v>24</v>
      </c>
      <c r="B464" s="88" t="s">
        <v>422</v>
      </c>
      <c r="C464" s="88" t="s">
        <v>434</v>
      </c>
      <c r="D464" s="88" t="s">
        <v>827</v>
      </c>
      <c r="E464" s="88" t="s">
        <v>1228</v>
      </c>
      <c r="F464" s="88" t="s">
        <v>22</v>
      </c>
      <c r="G464" s="86">
        <v>2009</v>
      </c>
      <c r="H464" s="103">
        <v>-27.925999999999998</v>
      </c>
      <c r="I464" s="103">
        <v>-53.317</v>
      </c>
      <c r="J464" s="88" t="s">
        <v>49</v>
      </c>
      <c r="K464" s="69" t="s">
        <v>36</v>
      </c>
      <c r="L464" s="88" t="s">
        <v>1229</v>
      </c>
      <c r="M464" s="90"/>
      <c r="N464" s="88" t="s">
        <v>29</v>
      </c>
      <c r="O464" s="69" t="s">
        <v>36</v>
      </c>
      <c r="P464" s="90"/>
      <c r="Q464" s="90"/>
      <c r="R464" s="90"/>
      <c r="S464" s="88" t="s">
        <v>829</v>
      </c>
      <c r="T464" s="90"/>
      <c r="V464" s="72"/>
    </row>
    <row r="465" spans="1:22" ht="15" customHeight="1">
      <c r="A465" s="86">
        <v>25</v>
      </c>
      <c r="B465" s="88" t="s">
        <v>422</v>
      </c>
      <c r="C465" s="88" t="s">
        <v>434</v>
      </c>
      <c r="D465" s="88" t="s">
        <v>827</v>
      </c>
      <c r="E465" s="88" t="s">
        <v>1228</v>
      </c>
      <c r="F465" s="88" t="s">
        <v>22</v>
      </c>
      <c r="G465" s="86">
        <v>2009</v>
      </c>
      <c r="H465" s="103">
        <v>-27.925999999999998</v>
      </c>
      <c r="I465" s="103">
        <v>-53.317</v>
      </c>
      <c r="J465" s="88" t="s">
        <v>49</v>
      </c>
      <c r="K465" s="69" t="s">
        <v>36</v>
      </c>
      <c r="L465" s="88" t="s">
        <v>1230</v>
      </c>
      <c r="M465" s="90"/>
      <c r="N465" s="88" t="s">
        <v>29</v>
      </c>
      <c r="O465" s="69" t="s">
        <v>36</v>
      </c>
      <c r="P465" s="90"/>
      <c r="Q465" s="90"/>
      <c r="R465" s="90"/>
      <c r="S465" s="88" t="s">
        <v>829</v>
      </c>
      <c r="T465" s="90"/>
      <c r="V465" s="72"/>
    </row>
    <row r="466" spans="1:22" ht="15" customHeight="1">
      <c r="A466" s="86">
        <v>26</v>
      </c>
      <c r="B466" s="88" t="s">
        <v>422</v>
      </c>
      <c r="C466" s="88" t="s">
        <v>434</v>
      </c>
      <c r="D466" s="88" t="s">
        <v>827</v>
      </c>
      <c r="E466" s="88" t="s">
        <v>1228</v>
      </c>
      <c r="F466" s="88" t="s">
        <v>22</v>
      </c>
      <c r="G466" s="86">
        <v>2009</v>
      </c>
      <c r="H466" s="103">
        <v>-27.925999999999998</v>
      </c>
      <c r="I466" s="103">
        <v>-53.317</v>
      </c>
      <c r="J466" s="88" t="s">
        <v>49</v>
      </c>
      <c r="K466" s="69" t="s">
        <v>36</v>
      </c>
      <c r="L466" s="88" t="s">
        <v>1231</v>
      </c>
      <c r="M466" s="90"/>
      <c r="N466" s="88" t="s">
        <v>29</v>
      </c>
      <c r="O466" s="69" t="s">
        <v>36</v>
      </c>
      <c r="P466" s="90"/>
      <c r="Q466" s="90"/>
      <c r="R466" s="90"/>
      <c r="S466" s="88" t="s">
        <v>829</v>
      </c>
      <c r="T466" s="90"/>
      <c r="V466" s="72"/>
    </row>
    <row r="467" spans="1:22" ht="15" customHeight="1">
      <c r="A467" s="86">
        <v>27</v>
      </c>
      <c r="B467" s="88" t="s">
        <v>422</v>
      </c>
      <c r="C467" s="88" t="s">
        <v>434</v>
      </c>
      <c r="D467" s="88" t="s">
        <v>827</v>
      </c>
      <c r="E467" s="88" t="s">
        <v>1228</v>
      </c>
      <c r="F467" s="88" t="s">
        <v>22</v>
      </c>
      <c r="G467" s="86">
        <v>2009</v>
      </c>
      <c r="H467" s="103">
        <v>-27.925999999999998</v>
      </c>
      <c r="I467" s="103">
        <v>-53.317</v>
      </c>
      <c r="J467" s="88" t="s">
        <v>49</v>
      </c>
      <c r="K467" s="69" t="s">
        <v>36</v>
      </c>
      <c r="L467" s="88" t="s">
        <v>1232</v>
      </c>
      <c r="M467" s="90"/>
      <c r="N467" s="88" t="s">
        <v>29</v>
      </c>
      <c r="O467" s="69" t="s">
        <v>36</v>
      </c>
      <c r="P467" s="90"/>
      <c r="Q467" s="90"/>
      <c r="R467" s="90"/>
      <c r="S467" s="88" t="s">
        <v>829</v>
      </c>
      <c r="T467" s="90"/>
      <c r="V467" s="72"/>
    </row>
    <row r="468" spans="1:22" ht="15" customHeight="1">
      <c r="A468" s="86">
        <v>564</v>
      </c>
      <c r="B468" s="88" t="s">
        <v>422</v>
      </c>
      <c r="C468" s="88" t="s">
        <v>434</v>
      </c>
      <c r="D468" s="88" t="s">
        <v>827</v>
      </c>
      <c r="E468" s="88" t="s">
        <v>1233</v>
      </c>
      <c r="F468" s="88" t="s">
        <v>22</v>
      </c>
      <c r="G468" s="86">
        <v>2009</v>
      </c>
      <c r="H468" s="86">
        <f t="shared" ref="H468:H473" si="40">-(25+(5/60)+(42/3600))</f>
        <v>-25.094999999999999</v>
      </c>
      <c r="I468" s="86">
        <f t="shared" ref="I468:I473" si="41">-(50+(9/60)+(43/3600))</f>
        <v>-50.161944444444444</v>
      </c>
      <c r="J468" s="88" t="s">
        <v>49</v>
      </c>
      <c r="K468" s="69" t="s">
        <v>36</v>
      </c>
      <c r="L468" s="86">
        <v>171</v>
      </c>
      <c r="M468" s="90"/>
      <c r="N468" s="88" t="s">
        <v>29</v>
      </c>
      <c r="O468" s="69" t="s">
        <v>36</v>
      </c>
      <c r="P468" s="90"/>
      <c r="Q468" s="90"/>
      <c r="R468" s="90"/>
      <c r="S468" s="88" t="s">
        <v>829</v>
      </c>
      <c r="T468" s="90"/>
      <c r="V468" s="72"/>
    </row>
    <row r="469" spans="1:22" ht="15" customHeight="1">
      <c r="A469" s="86">
        <v>565</v>
      </c>
      <c r="B469" s="88" t="s">
        <v>422</v>
      </c>
      <c r="C469" s="88" t="s">
        <v>434</v>
      </c>
      <c r="D469" s="88" t="s">
        <v>827</v>
      </c>
      <c r="E469" s="88" t="s">
        <v>1233</v>
      </c>
      <c r="F469" s="88" t="s">
        <v>22</v>
      </c>
      <c r="G469" s="86">
        <v>2009</v>
      </c>
      <c r="H469" s="86">
        <f t="shared" si="40"/>
        <v>-25.094999999999999</v>
      </c>
      <c r="I469" s="86">
        <f t="shared" si="41"/>
        <v>-50.161944444444444</v>
      </c>
      <c r="J469" s="88" t="s">
        <v>49</v>
      </c>
      <c r="K469" s="69" t="s">
        <v>36</v>
      </c>
      <c r="L469" s="86">
        <v>172</v>
      </c>
      <c r="M469" s="90"/>
      <c r="N469" s="88" t="s">
        <v>29</v>
      </c>
      <c r="O469" s="69" t="s">
        <v>36</v>
      </c>
      <c r="P469" s="90"/>
      <c r="Q469" s="90"/>
      <c r="R469" s="90"/>
      <c r="S469" s="88" t="s">
        <v>829</v>
      </c>
      <c r="T469" s="90"/>
      <c r="V469" s="72"/>
    </row>
    <row r="470" spans="1:22" ht="15" customHeight="1">
      <c r="A470" s="86">
        <v>566</v>
      </c>
      <c r="B470" s="88" t="s">
        <v>422</v>
      </c>
      <c r="C470" s="88" t="s">
        <v>434</v>
      </c>
      <c r="D470" s="88" t="s">
        <v>827</v>
      </c>
      <c r="E470" s="88" t="s">
        <v>1233</v>
      </c>
      <c r="F470" s="88" t="s">
        <v>22</v>
      </c>
      <c r="G470" s="86">
        <v>2009</v>
      </c>
      <c r="H470" s="86">
        <f t="shared" si="40"/>
        <v>-25.094999999999999</v>
      </c>
      <c r="I470" s="86">
        <f t="shared" si="41"/>
        <v>-50.161944444444444</v>
      </c>
      <c r="J470" s="88" t="s">
        <v>49</v>
      </c>
      <c r="K470" s="69" t="s">
        <v>36</v>
      </c>
      <c r="L470" s="86">
        <v>174</v>
      </c>
      <c r="M470" s="90"/>
      <c r="N470" s="88" t="s">
        <v>29</v>
      </c>
      <c r="O470" s="69" t="s">
        <v>36</v>
      </c>
      <c r="P470" s="90"/>
      <c r="Q470" s="90"/>
      <c r="R470" s="90"/>
      <c r="S470" s="88" t="s">
        <v>829</v>
      </c>
      <c r="T470" s="90"/>
      <c r="V470" s="72"/>
    </row>
    <row r="471" spans="1:22" ht="15" customHeight="1">
      <c r="A471" s="86">
        <v>567</v>
      </c>
      <c r="B471" s="88" t="s">
        <v>422</v>
      </c>
      <c r="C471" s="88" t="s">
        <v>434</v>
      </c>
      <c r="D471" s="88" t="s">
        <v>827</v>
      </c>
      <c r="E471" s="88" t="s">
        <v>1233</v>
      </c>
      <c r="F471" s="88" t="s">
        <v>22</v>
      </c>
      <c r="G471" s="86">
        <v>2009</v>
      </c>
      <c r="H471" s="86">
        <f t="shared" si="40"/>
        <v>-25.094999999999999</v>
      </c>
      <c r="I471" s="86">
        <f t="shared" si="41"/>
        <v>-50.161944444444444</v>
      </c>
      <c r="J471" s="88" t="s">
        <v>49</v>
      </c>
      <c r="K471" s="69" t="s">
        <v>36</v>
      </c>
      <c r="L471" s="86">
        <v>175</v>
      </c>
      <c r="M471" s="90"/>
      <c r="N471" s="88" t="s">
        <v>29</v>
      </c>
      <c r="O471" s="69" t="s">
        <v>36</v>
      </c>
      <c r="P471" s="90"/>
      <c r="Q471" s="90"/>
      <c r="R471" s="90"/>
      <c r="S471" s="88" t="s">
        <v>829</v>
      </c>
      <c r="T471" s="90"/>
      <c r="V471" s="72"/>
    </row>
    <row r="472" spans="1:22" ht="15" customHeight="1">
      <c r="A472" s="86">
        <v>568</v>
      </c>
      <c r="B472" s="88" t="s">
        <v>422</v>
      </c>
      <c r="C472" s="88" t="s">
        <v>434</v>
      </c>
      <c r="D472" s="88" t="s">
        <v>827</v>
      </c>
      <c r="E472" s="88" t="s">
        <v>1233</v>
      </c>
      <c r="F472" s="88" t="s">
        <v>22</v>
      </c>
      <c r="G472" s="86">
        <v>2009</v>
      </c>
      <c r="H472" s="86">
        <f t="shared" si="40"/>
        <v>-25.094999999999999</v>
      </c>
      <c r="I472" s="86">
        <f t="shared" si="41"/>
        <v>-50.161944444444444</v>
      </c>
      <c r="J472" s="88" t="s">
        <v>49</v>
      </c>
      <c r="K472" s="69" t="s">
        <v>36</v>
      </c>
      <c r="L472" s="86">
        <v>176</v>
      </c>
      <c r="M472" s="90"/>
      <c r="N472" s="88" t="s">
        <v>29</v>
      </c>
      <c r="O472" s="69" t="s">
        <v>36</v>
      </c>
      <c r="P472" s="90"/>
      <c r="Q472" s="90"/>
      <c r="R472" s="90"/>
      <c r="S472" s="88" t="s">
        <v>829</v>
      </c>
      <c r="T472" s="90"/>
      <c r="V472" s="72"/>
    </row>
    <row r="473" spans="1:22" ht="15" customHeight="1">
      <c r="A473" s="86">
        <v>569</v>
      </c>
      <c r="B473" s="88" t="s">
        <v>422</v>
      </c>
      <c r="C473" s="88" t="s">
        <v>434</v>
      </c>
      <c r="D473" s="88" t="s">
        <v>827</v>
      </c>
      <c r="E473" s="88" t="s">
        <v>1233</v>
      </c>
      <c r="F473" s="88" t="s">
        <v>22</v>
      </c>
      <c r="G473" s="86">
        <v>2009</v>
      </c>
      <c r="H473" s="86">
        <f t="shared" si="40"/>
        <v>-25.094999999999999</v>
      </c>
      <c r="I473" s="86">
        <f t="shared" si="41"/>
        <v>-50.161944444444444</v>
      </c>
      <c r="J473" s="88" t="s">
        <v>49</v>
      </c>
      <c r="K473" s="69" t="s">
        <v>36</v>
      </c>
      <c r="L473" s="86">
        <v>173</v>
      </c>
      <c r="M473" s="90"/>
      <c r="N473" s="88" t="s">
        <v>29</v>
      </c>
      <c r="O473" s="69" t="s">
        <v>36</v>
      </c>
      <c r="P473" s="90"/>
      <c r="Q473" s="90"/>
      <c r="R473" s="90"/>
      <c r="S473" s="88" t="s">
        <v>829</v>
      </c>
      <c r="T473" s="90"/>
      <c r="V473" s="72"/>
    </row>
    <row r="474" spans="1:22" ht="15" customHeight="1">
      <c r="A474" s="86">
        <v>570</v>
      </c>
      <c r="B474" s="88" t="s">
        <v>422</v>
      </c>
      <c r="C474" s="88" t="s">
        <v>434</v>
      </c>
      <c r="D474" s="88" t="s">
        <v>827</v>
      </c>
      <c r="E474" s="88" t="s">
        <v>1234</v>
      </c>
      <c r="F474" s="88" t="s">
        <v>22</v>
      </c>
      <c r="G474" s="86">
        <v>2009</v>
      </c>
      <c r="H474" s="86">
        <f>-(23+(18/60)+(35/3600))</f>
        <v>-23.309722222222224</v>
      </c>
      <c r="I474" s="86">
        <f>-(51+(22/60)+(9/3600))</f>
        <v>-51.369166666666665</v>
      </c>
      <c r="J474" s="88" t="s">
        <v>49</v>
      </c>
      <c r="K474" s="69" t="s">
        <v>36</v>
      </c>
      <c r="L474" s="86">
        <v>143</v>
      </c>
      <c r="M474" s="90"/>
      <c r="N474" s="88" t="s">
        <v>29</v>
      </c>
      <c r="O474" s="69" t="s">
        <v>36</v>
      </c>
      <c r="P474" s="90"/>
      <c r="Q474" s="90"/>
      <c r="R474" s="90"/>
      <c r="S474" s="88" t="s">
        <v>829</v>
      </c>
      <c r="T474" s="90"/>
      <c r="V474" s="72"/>
    </row>
    <row r="475" spans="1:22" ht="15" customHeight="1">
      <c r="A475" s="86">
        <v>634</v>
      </c>
      <c r="B475" s="88" t="s">
        <v>422</v>
      </c>
      <c r="C475" s="88" t="s">
        <v>434</v>
      </c>
      <c r="D475" s="88" t="s">
        <v>827</v>
      </c>
      <c r="E475" s="88" t="s">
        <v>1235</v>
      </c>
      <c r="F475" s="88" t="s">
        <v>22</v>
      </c>
      <c r="G475" s="86">
        <v>2011</v>
      </c>
      <c r="H475" s="86">
        <f t="shared" ref="H475:H521" si="42">-(24+(36/60)+(10/3600))</f>
        <v>-24.602777777777778</v>
      </c>
      <c r="I475" s="86">
        <f t="shared" ref="I475:I521" si="43">-(52+(16/60)+(30/3600))</f>
        <v>-52.274999999999999</v>
      </c>
      <c r="J475" s="88" t="s">
        <v>69</v>
      </c>
      <c r="K475" s="69" t="s">
        <v>36</v>
      </c>
      <c r="L475" s="88" t="s">
        <v>1236</v>
      </c>
      <c r="M475" s="90"/>
      <c r="N475" s="88" t="s">
        <v>39</v>
      </c>
      <c r="O475" s="69" t="s">
        <v>36</v>
      </c>
      <c r="P475" s="90"/>
      <c r="Q475" s="90"/>
      <c r="R475" s="90"/>
      <c r="S475" s="88" t="s">
        <v>829</v>
      </c>
      <c r="T475" s="90"/>
      <c r="V475" s="72"/>
    </row>
    <row r="476" spans="1:22" ht="15" customHeight="1">
      <c r="A476" s="86">
        <v>635</v>
      </c>
      <c r="B476" s="88" t="s">
        <v>422</v>
      </c>
      <c r="C476" s="88" t="s">
        <v>434</v>
      </c>
      <c r="D476" s="88" t="s">
        <v>827</v>
      </c>
      <c r="E476" s="88" t="s">
        <v>1235</v>
      </c>
      <c r="F476" s="88" t="s">
        <v>22</v>
      </c>
      <c r="G476" s="86">
        <v>2011</v>
      </c>
      <c r="H476" s="86">
        <f t="shared" si="42"/>
        <v>-24.602777777777778</v>
      </c>
      <c r="I476" s="86">
        <f t="shared" si="43"/>
        <v>-52.274999999999999</v>
      </c>
      <c r="J476" s="88" t="s">
        <v>69</v>
      </c>
      <c r="K476" s="69" t="s">
        <v>36</v>
      </c>
      <c r="L476" s="88" t="s">
        <v>1237</v>
      </c>
      <c r="M476" s="90"/>
      <c r="N476" s="88" t="s">
        <v>39</v>
      </c>
      <c r="O476" s="69" t="s">
        <v>36</v>
      </c>
      <c r="P476" s="90"/>
      <c r="Q476" s="90"/>
      <c r="R476" s="90"/>
      <c r="S476" s="88" t="s">
        <v>829</v>
      </c>
      <c r="T476" s="90"/>
      <c r="V476" s="72"/>
    </row>
    <row r="477" spans="1:22" ht="15" customHeight="1">
      <c r="A477" s="86">
        <v>636</v>
      </c>
      <c r="B477" s="88" t="s">
        <v>422</v>
      </c>
      <c r="C477" s="88" t="s">
        <v>434</v>
      </c>
      <c r="D477" s="88" t="s">
        <v>827</v>
      </c>
      <c r="E477" s="88" t="s">
        <v>1235</v>
      </c>
      <c r="F477" s="88" t="s">
        <v>22</v>
      </c>
      <c r="G477" s="86">
        <v>2011</v>
      </c>
      <c r="H477" s="86">
        <f t="shared" si="42"/>
        <v>-24.602777777777778</v>
      </c>
      <c r="I477" s="86">
        <f t="shared" si="43"/>
        <v>-52.274999999999999</v>
      </c>
      <c r="J477" s="88" t="s">
        <v>69</v>
      </c>
      <c r="K477" s="69" t="s">
        <v>36</v>
      </c>
      <c r="L477" s="88" t="s">
        <v>1238</v>
      </c>
      <c r="M477" s="90"/>
      <c r="N477" s="88" t="s">
        <v>39</v>
      </c>
      <c r="O477" s="69" t="s">
        <v>36</v>
      </c>
      <c r="P477" s="90"/>
      <c r="Q477" s="90"/>
      <c r="R477" s="90"/>
      <c r="S477" s="88" t="s">
        <v>829</v>
      </c>
      <c r="T477" s="90"/>
      <c r="V477" s="72"/>
    </row>
    <row r="478" spans="1:22" ht="15" customHeight="1">
      <c r="A478" s="86">
        <v>637</v>
      </c>
      <c r="B478" s="88" t="s">
        <v>422</v>
      </c>
      <c r="C478" s="88" t="s">
        <v>434</v>
      </c>
      <c r="D478" s="88" t="s">
        <v>827</v>
      </c>
      <c r="E478" s="88" t="s">
        <v>1235</v>
      </c>
      <c r="F478" s="88" t="s">
        <v>22</v>
      </c>
      <c r="G478" s="86">
        <v>2011</v>
      </c>
      <c r="H478" s="86">
        <f t="shared" si="42"/>
        <v>-24.602777777777778</v>
      </c>
      <c r="I478" s="86">
        <f t="shared" si="43"/>
        <v>-52.274999999999999</v>
      </c>
      <c r="J478" s="88" t="s">
        <v>69</v>
      </c>
      <c r="K478" s="69" t="s">
        <v>36</v>
      </c>
      <c r="L478" s="88" t="s">
        <v>1239</v>
      </c>
      <c r="M478" s="90"/>
      <c r="N478" s="88" t="s">
        <v>25</v>
      </c>
      <c r="O478" s="69" t="s">
        <v>36</v>
      </c>
      <c r="P478" s="90"/>
      <c r="Q478" s="90"/>
      <c r="R478" s="90"/>
      <c r="S478" s="88" t="s">
        <v>829</v>
      </c>
      <c r="T478" s="90"/>
      <c r="V478" s="72"/>
    </row>
    <row r="479" spans="1:22" ht="15" customHeight="1">
      <c r="A479" s="86">
        <v>633</v>
      </c>
      <c r="B479" s="88" t="s">
        <v>422</v>
      </c>
      <c r="C479" s="88" t="s">
        <v>434</v>
      </c>
      <c r="D479" s="88" t="s">
        <v>827</v>
      </c>
      <c r="E479" s="88" t="s">
        <v>1235</v>
      </c>
      <c r="F479" s="88" t="s">
        <v>22</v>
      </c>
      <c r="G479" s="86">
        <v>2011</v>
      </c>
      <c r="H479" s="86">
        <f t="shared" si="42"/>
        <v>-24.602777777777778</v>
      </c>
      <c r="I479" s="86">
        <f t="shared" si="43"/>
        <v>-52.274999999999999</v>
      </c>
      <c r="J479" s="88" t="s">
        <v>49</v>
      </c>
      <c r="K479" s="69" t="s">
        <v>36</v>
      </c>
      <c r="L479" s="88" t="s">
        <v>1240</v>
      </c>
      <c r="M479" s="90"/>
      <c r="N479" s="88" t="s">
        <v>29</v>
      </c>
      <c r="O479" s="69" t="s">
        <v>36</v>
      </c>
      <c r="P479" s="90"/>
      <c r="Q479" s="90"/>
      <c r="R479" s="90"/>
      <c r="S479" s="88" t="s">
        <v>829</v>
      </c>
      <c r="T479" s="90"/>
      <c r="V479" s="72"/>
    </row>
    <row r="480" spans="1:22" ht="15" customHeight="1">
      <c r="A480" s="86">
        <v>638</v>
      </c>
      <c r="B480" s="88" t="s">
        <v>422</v>
      </c>
      <c r="C480" s="88" t="s">
        <v>434</v>
      </c>
      <c r="D480" s="88" t="s">
        <v>827</v>
      </c>
      <c r="E480" s="88" t="s">
        <v>1235</v>
      </c>
      <c r="F480" s="88" t="s">
        <v>22</v>
      </c>
      <c r="G480" s="86">
        <v>2011</v>
      </c>
      <c r="H480" s="86">
        <f t="shared" si="42"/>
        <v>-24.602777777777778</v>
      </c>
      <c r="I480" s="86">
        <f t="shared" si="43"/>
        <v>-52.274999999999999</v>
      </c>
      <c r="J480" s="88" t="s">
        <v>49</v>
      </c>
      <c r="K480" s="69" t="s">
        <v>36</v>
      </c>
      <c r="L480" s="88" t="s">
        <v>1241</v>
      </c>
      <c r="M480" s="90"/>
      <c r="N480" s="88" t="s">
        <v>29</v>
      </c>
      <c r="O480" s="69" t="s">
        <v>36</v>
      </c>
      <c r="P480" s="90"/>
      <c r="Q480" s="90"/>
      <c r="R480" s="90"/>
      <c r="S480" s="88" t="s">
        <v>829</v>
      </c>
      <c r="T480" s="90"/>
      <c r="V480" s="72"/>
    </row>
    <row r="481" spans="1:22" ht="15" customHeight="1">
      <c r="A481" s="86">
        <v>639</v>
      </c>
      <c r="B481" s="88" t="s">
        <v>422</v>
      </c>
      <c r="C481" s="88" t="s">
        <v>434</v>
      </c>
      <c r="D481" s="88" t="s">
        <v>827</v>
      </c>
      <c r="E481" s="88" t="s">
        <v>1235</v>
      </c>
      <c r="F481" s="88" t="s">
        <v>22</v>
      </c>
      <c r="G481" s="86">
        <v>2011</v>
      </c>
      <c r="H481" s="86">
        <f t="shared" si="42"/>
        <v>-24.602777777777778</v>
      </c>
      <c r="I481" s="86">
        <f t="shared" si="43"/>
        <v>-52.274999999999999</v>
      </c>
      <c r="J481" s="88" t="s">
        <v>49</v>
      </c>
      <c r="K481" s="69" t="s">
        <v>36</v>
      </c>
      <c r="L481" s="88" t="s">
        <v>1242</v>
      </c>
      <c r="M481" s="90"/>
      <c r="N481" s="88" t="s">
        <v>29</v>
      </c>
      <c r="O481" s="69" t="s">
        <v>36</v>
      </c>
      <c r="P481" s="90"/>
      <c r="Q481" s="90"/>
      <c r="R481" s="90"/>
      <c r="S481" s="88" t="s">
        <v>829</v>
      </c>
      <c r="T481" s="90"/>
      <c r="V481" s="72"/>
    </row>
    <row r="482" spans="1:22" ht="15" customHeight="1">
      <c r="A482" s="86">
        <v>640</v>
      </c>
      <c r="B482" s="88" t="s">
        <v>422</v>
      </c>
      <c r="C482" s="88" t="s">
        <v>434</v>
      </c>
      <c r="D482" s="88" t="s">
        <v>827</v>
      </c>
      <c r="E482" s="88" t="s">
        <v>1235</v>
      </c>
      <c r="F482" s="88" t="s">
        <v>22</v>
      </c>
      <c r="G482" s="86">
        <v>2011</v>
      </c>
      <c r="H482" s="86">
        <f t="shared" si="42"/>
        <v>-24.602777777777778</v>
      </c>
      <c r="I482" s="86">
        <f t="shared" si="43"/>
        <v>-52.274999999999999</v>
      </c>
      <c r="J482" s="88" t="s">
        <v>49</v>
      </c>
      <c r="K482" s="69" t="s">
        <v>36</v>
      </c>
      <c r="L482" s="88" t="s">
        <v>1243</v>
      </c>
      <c r="M482" s="90"/>
      <c r="N482" s="88" t="s">
        <v>29</v>
      </c>
      <c r="O482" s="69" t="s">
        <v>36</v>
      </c>
      <c r="P482" s="90"/>
      <c r="Q482" s="90"/>
      <c r="R482" s="90"/>
      <c r="S482" s="88" t="s">
        <v>829</v>
      </c>
      <c r="T482" s="90"/>
      <c r="V482" s="72"/>
    </row>
    <row r="483" spans="1:22" ht="15" customHeight="1">
      <c r="A483" s="86">
        <v>641</v>
      </c>
      <c r="B483" s="88" t="s">
        <v>422</v>
      </c>
      <c r="C483" s="88" t="s">
        <v>434</v>
      </c>
      <c r="D483" s="88" t="s">
        <v>827</v>
      </c>
      <c r="E483" s="88" t="s">
        <v>1235</v>
      </c>
      <c r="F483" s="88" t="s">
        <v>22</v>
      </c>
      <c r="G483" s="86">
        <v>2011</v>
      </c>
      <c r="H483" s="86">
        <f t="shared" si="42"/>
        <v>-24.602777777777778</v>
      </c>
      <c r="I483" s="86">
        <f t="shared" si="43"/>
        <v>-52.274999999999999</v>
      </c>
      <c r="J483" s="88" t="s">
        <v>49</v>
      </c>
      <c r="K483" s="69" t="s">
        <v>36</v>
      </c>
      <c r="L483" s="88" t="s">
        <v>1244</v>
      </c>
      <c r="M483" s="90"/>
      <c r="N483" s="88" t="s">
        <v>29</v>
      </c>
      <c r="O483" s="69" t="s">
        <v>36</v>
      </c>
      <c r="P483" s="90"/>
      <c r="Q483" s="90"/>
      <c r="R483" s="90"/>
      <c r="S483" s="88" t="s">
        <v>829</v>
      </c>
      <c r="T483" s="90"/>
      <c r="V483" s="72"/>
    </row>
    <row r="484" spans="1:22" ht="15" customHeight="1">
      <c r="A484" s="86">
        <v>642</v>
      </c>
      <c r="B484" s="88" t="s">
        <v>422</v>
      </c>
      <c r="C484" s="88" t="s">
        <v>434</v>
      </c>
      <c r="D484" s="88" t="s">
        <v>827</v>
      </c>
      <c r="E484" s="88" t="s">
        <v>1235</v>
      </c>
      <c r="F484" s="88" t="s">
        <v>22</v>
      </c>
      <c r="G484" s="86">
        <v>2011</v>
      </c>
      <c r="H484" s="86">
        <f t="shared" si="42"/>
        <v>-24.602777777777778</v>
      </c>
      <c r="I484" s="86">
        <f t="shared" si="43"/>
        <v>-52.274999999999999</v>
      </c>
      <c r="J484" s="88" t="s">
        <v>49</v>
      </c>
      <c r="K484" s="69" t="s">
        <v>36</v>
      </c>
      <c r="L484" s="88" t="s">
        <v>1245</v>
      </c>
      <c r="M484" s="90"/>
      <c r="N484" s="88" t="s">
        <v>29</v>
      </c>
      <c r="O484" s="69" t="s">
        <v>36</v>
      </c>
      <c r="P484" s="90"/>
      <c r="Q484" s="90"/>
      <c r="R484" s="90"/>
      <c r="S484" s="88" t="s">
        <v>829</v>
      </c>
      <c r="T484" s="90"/>
      <c r="V484" s="72"/>
    </row>
    <row r="485" spans="1:22" ht="15" customHeight="1">
      <c r="A485" s="86">
        <v>643</v>
      </c>
      <c r="B485" s="88" t="s">
        <v>422</v>
      </c>
      <c r="C485" s="88" t="s">
        <v>434</v>
      </c>
      <c r="D485" s="88" t="s">
        <v>827</v>
      </c>
      <c r="E485" s="88" t="s">
        <v>1235</v>
      </c>
      <c r="F485" s="88" t="s">
        <v>22</v>
      </c>
      <c r="G485" s="86">
        <v>2011</v>
      </c>
      <c r="H485" s="86">
        <f t="shared" si="42"/>
        <v>-24.602777777777778</v>
      </c>
      <c r="I485" s="86">
        <f t="shared" si="43"/>
        <v>-52.274999999999999</v>
      </c>
      <c r="J485" s="88" t="s">
        <v>49</v>
      </c>
      <c r="K485" s="69" t="s">
        <v>36</v>
      </c>
      <c r="L485" s="88" t="s">
        <v>1246</v>
      </c>
      <c r="M485" s="90"/>
      <c r="N485" s="88" t="s">
        <v>29</v>
      </c>
      <c r="O485" s="69" t="s">
        <v>36</v>
      </c>
      <c r="P485" s="90"/>
      <c r="Q485" s="90"/>
      <c r="R485" s="90"/>
      <c r="S485" s="88" t="s">
        <v>829</v>
      </c>
      <c r="T485" s="90"/>
      <c r="V485" s="72"/>
    </row>
    <row r="486" spans="1:22" ht="15" customHeight="1">
      <c r="A486" s="86">
        <v>644</v>
      </c>
      <c r="B486" s="88" t="s">
        <v>422</v>
      </c>
      <c r="C486" s="88" t="s">
        <v>434</v>
      </c>
      <c r="D486" s="88" t="s">
        <v>827</v>
      </c>
      <c r="E486" s="88" t="s">
        <v>1235</v>
      </c>
      <c r="F486" s="88" t="s">
        <v>22</v>
      </c>
      <c r="G486" s="86">
        <v>2011</v>
      </c>
      <c r="H486" s="86">
        <f t="shared" si="42"/>
        <v>-24.602777777777778</v>
      </c>
      <c r="I486" s="86">
        <f t="shared" si="43"/>
        <v>-52.274999999999999</v>
      </c>
      <c r="J486" s="88" t="s">
        <v>49</v>
      </c>
      <c r="K486" s="69" t="s">
        <v>36</v>
      </c>
      <c r="L486" s="88" t="s">
        <v>1247</v>
      </c>
      <c r="M486" s="90"/>
      <c r="N486" s="88" t="s">
        <v>29</v>
      </c>
      <c r="O486" s="69" t="s">
        <v>36</v>
      </c>
      <c r="P486" s="90"/>
      <c r="Q486" s="90"/>
      <c r="R486" s="90"/>
      <c r="S486" s="88" t="s">
        <v>829</v>
      </c>
      <c r="T486" s="90"/>
      <c r="V486" s="72"/>
    </row>
    <row r="487" spans="1:22" ht="15" customHeight="1">
      <c r="A487" s="86">
        <v>645</v>
      </c>
      <c r="B487" s="88" t="s">
        <v>422</v>
      </c>
      <c r="C487" s="88" t="s">
        <v>434</v>
      </c>
      <c r="D487" s="88" t="s">
        <v>827</v>
      </c>
      <c r="E487" s="88" t="s">
        <v>1235</v>
      </c>
      <c r="F487" s="88" t="s">
        <v>22</v>
      </c>
      <c r="G487" s="86">
        <v>2011</v>
      </c>
      <c r="H487" s="86">
        <f t="shared" si="42"/>
        <v>-24.602777777777778</v>
      </c>
      <c r="I487" s="86">
        <f t="shared" si="43"/>
        <v>-52.274999999999999</v>
      </c>
      <c r="J487" s="88" t="s">
        <v>49</v>
      </c>
      <c r="K487" s="69" t="s">
        <v>36</v>
      </c>
      <c r="L487" s="88" t="s">
        <v>1248</v>
      </c>
      <c r="M487" s="90"/>
      <c r="N487" s="88" t="s">
        <v>29</v>
      </c>
      <c r="O487" s="69" t="s">
        <v>36</v>
      </c>
      <c r="P487" s="90"/>
      <c r="Q487" s="90"/>
      <c r="R487" s="90"/>
      <c r="S487" s="88" t="s">
        <v>829</v>
      </c>
      <c r="T487" s="90"/>
      <c r="V487" s="72"/>
    </row>
    <row r="488" spans="1:22" ht="15" customHeight="1">
      <c r="A488" s="86">
        <v>646</v>
      </c>
      <c r="B488" s="88" t="s">
        <v>422</v>
      </c>
      <c r="C488" s="88" t="s">
        <v>434</v>
      </c>
      <c r="D488" s="88" t="s">
        <v>827</v>
      </c>
      <c r="E488" s="88" t="s">
        <v>1235</v>
      </c>
      <c r="F488" s="88" t="s">
        <v>22</v>
      </c>
      <c r="G488" s="86">
        <v>2011</v>
      </c>
      <c r="H488" s="86">
        <f t="shared" si="42"/>
        <v>-24.602777777777778</v>
      </c>
      <c r="I488" s="86">
        <f t="shared" si="43"/>
        <v>-52.274999999999999</v>
      </c>
      <c r="J488" s="88" t="s">
        <v>49</v>
      </c>
      <c r="K488" s="69" t="s">
        <v>36</v>
      </c>
      <c r="L488" s="88" t="s">
        <v>1249</v>
      </c>
      <c r="M488" s="90"/>
      <c r="N488" s="88" t="s">
        <v>29</v>
      </c>
      <c r="O488" s="69" t="s">
        <v>36</v>
      </c>
      <c r="P488" s="90"/>
      <c r="Q488" s="90"/>
      <c r="R488" s="90"/>
      <c r="S488" s="88" t="s">
        <v>829</v>
      </c>
      <c r="T488" s="90"/>
      <c r="V488" s="72"/>
    </row>
    <row r="489" spans="1:22" ht="15" customHeight="1">
      <c r="A489" s="86">
        <v>647</v>
      </c>
      <c r="B489" s="88" t="s">
        <v>422</v>
      </c>
      <c r="C489" s="88" t="s">
        <v>434</v>
      </c>
      <c r="D489" s="88" t="s">
        <v>827</v>
      </c>
      <c r="E489" s="88" t="s">
        <v>1235</v>
      </c>
      <c r="F489" s="88" t="s">
        <v>22</v>
      </c>
      <c r="G489" s="86">
        <v>2011</v>
      </c>
      <c r="H489" s="86">
        <f t="shared" si="42"/>
        <v>-24.602777777777778</v>
      </c>
      <c r="I489" s="86">
        <f t="shared" si="43"/>
        <v>-52.274999999999999</v>
      </c>
      <c r="J489" s="88" t="s">
        <v>49</v>
      </c>
      <c r="K489" s="69" t="s">
        <v>36</v>
      </c>
      <c r="L489" s="88" t="s">
        <v>1250</v>
      </c>
      <c r="M489" s="90"/>
      <c r="N489" s="88" t="s">
        <v>29</v>
      </c>
      <c r="O489" s="69" t="s">
        <v>36</v>
      </c>
      <c r="P489" s="90"/>
      <c r="Q489" s="90"/>
      <c r="R489" s="90"/>
      <c r="S489" s="88" t="s">
        <v>829</v>
      </c>
      <c r="T489" s="90"/>
      <c r="V489" s="72"/>
    </row>
    <row r="490" spans="1:22" ht="15" customHeight="1">
      <c r="A490" s="86">
        <v>648</v>
      </c>
      <c r="B490" s="88" t="s">
        <v>422</v>
      </c>
      <c r="C490" s="88" t="s">
        <v>434</v>
      </c>
      <c r="D490" s="88" t="s">
        <v>827</v>
      </c>
      <c r="E490" s="88" t="s">
        <v>1235</v>
      </c>
      <c r="F490" s="88" t="s">
        <v>22</v>
      </c>
      <c r="G490" s="86">
        <v>2011</v>
      </c>
      <c r="H490" s="86">
        <f t="shared" si="42"/>
        <v>-24.602777777777778</v>
      </c>
      <c r="I490" s="86">
        <f t="shared" si="43"/>
        <v>-52.274999999999999</v>
      </c>
      <c r="J490" s="88" t="s">
        <v>49</v>
      </c>
      <c r="K490" s="69" t="s">
        <v>36</v>
      </c>
      <c r="L490" s="88" t="s">
        <v>1251</v>
      </c>
      <c r="M490" s="90"/>
      <c r="N490" s="88" t="s">
        <v>29</v>
      </c>
      <c r="O490" s="69" t="s">
        <v>36</v>
      </c>
      <c r="P490" s="90"/>
      <c r="Q490" s="90"/>
      <c r="R490" s="90"/>
      <c r="S490" s="88" t="s">
        <v>829</v>
      </c>
      <c r="T490" s="90"/>
      <c r="V490" s="72"/>
    </row>
    <row r="491" spans="1:22" ht="15" customHeight="1">
      <c r="A491" s="86">
        <v>649</v>
      </c>
      <c r="B491" s="88" t="s">
        <v>422</v>
      </c>
      <c r="C491" s="88" t="s">
        <v>434</v>
      </c>
      <c r="D491" s="88" t="s">
        <v>827</v>
      </c>
      <c r="E491" s="88" t="s">
        <v>1235</v>
      </c>
      <c r="F491" s="88" t="s">
        <v>22</v>
      </c>
      <c r="G491" s="86">
        <v>2011</v>
      </c>
      <c r="H491" s="86">
        <f t="shared" si="42"/>
        <v>-24.602777777777778</v>
      </c>
      <c r="I491" s="86">
        <f t="shared" si="43"/>
        <v>-52.274999999999999</v>
      </c>
      <c r="J491" s="88" t="s">
        <v>49</v>
      </c>
      <c r="K491" s="69" t="s">
        <v>36</v>
      </c>
      <c r="L491" s="88" t="s">
        <v>1252</v>
      </c>
      <c r="M491" s="90"/>
      <c r="N491" s="88" t="s">
        <v>29</v>
      </c>
      <c r="O491" s="69" t="s">
        <v>36</v>
      </c>
      <c r="P491" s="90"/>
      <c r="Q491" s="90"/>
      <c r="R491" s="90"/>
      <c r="S491" s="88" t="s">
        <v>829</v>
      </c>
      <c r="T491" s="90"/>
      <c r="V491" s="72"/>
    </row>
    <row r="492" spans="1:22" ht="15" customHeight="1">
      <c r="A492" s="86">
        <v>650</v>
      </c>
      <c r="B492" s="88" t="s">
        <v>422</v>
      </c>
      <c r="C492" s="88" t="s">
        <v>434</v>
      </c>
      <c r="D492" s="88" t="s">
        <v>827</v>
      </c>
      <c r="E492" s="88" t="s">
        <v>1235</v>
      </c>
      <c r="F492" s="88" t="s">
        <v>22</v>
      </c>
      <c r="G492" s="86">
        <v>2011</v>
      </c>
      <c r="H492" s="86">
        <f t="shared" si="42"/>
        <v>-24.602777777777778</v>
      </c>
      <c r="I492" s="86">
        <f t="shared" si="43"/>
        <v>-52.274999999999999</v>
      </c>
      <c r="J492" s="88" t="s">
        <v>49</v>
      </c>
      <c r="K492" s="69" t="s">
        <v>36</v>
      </c>
      <c r="L492" s="88" t="s">
        <v>1253</v>
      </c>
      <c r="M492" s="90"/>
      <c r="N492" s="88" t="s">
        <v>29</v>
      </c>
      <c r="O492" s="69" t="s">
        <v>36</v>
      </c>
      <c r="P492" s="90"/>
      <c r="Q492" s="90"/>
      <c r="R492" s="90"/>
      <c r="S492" s="88" t="s">
        <v>829</v>
      </c>
      <c r="T492" s="90"/>
      <c r="V492" s="72"/>
    </row>
    <row r="493" spans="1:22" ht="15" customHeight="1">
      <c r="A493" s="86">
        <v>651</v>
      </c>
      <c r="B493" s="88" t="s">
        <v>422</v>
      </c>
      <c r="C493" s="88" t="s">
        <v>434</v>
      </c>
      <c r="D493" s="88" t="s">
        <v>827</v>
      </c>
      <c r="E493" s="88" t="s">
        <v>1235</v>
      </c>
      <c r="F493" s="88" t="s">
        <v>22</v>
      </c>
      <c r="G493" s="86">
        <v>2011</v>
      </c>
      <c r="H493" s="86">
        <f t="shared" si="42"/>
        <v>-24.602777777777778</v>
      </c>
      <c r="I493" s="86">
        <f t="shared" si="43"/>
        <v>-52.274999999999999</v>
      </c>
      <c r="J493" s="88" t="s">
        <v>49</v>
      </c>
      <c r="K493" s="69" t="s">
        <v>36</v>
      </c>
      <c r="L493" s="88" t="s">
        <v>1254</v>
      </c>
      <c r="M493" s="90"/>
      <c r="N493" s="88" t="s">
        <v>29</v>
      </c>
      <c r="O493" s="69" t="s">
        <v>36</v>
      </c>
      <c r="P493" s="90"/>
      <c r="Q493" s="90"/>
      <c r="R493" s="90"/>
      <c r="S493" s="88" t="s">
        <v>829</v>
      </c>
      <c r="T493" s="90"/>
      <c r="V493" s="72"/>
    </row>
    <row r="494" spans="1:22" ht="15" customHeight="1">
      <c r="A494" s="86">
        <v>652</v>
      </c>
      <c r="B494" s="88" t="s">
        <v>422</v>
      </c>
      <c r="C494" s="88" t="s">
        <v>434</v>
      </c>
      <c r="D494" s="88" t="s">
        <v>827</v>
      </c>
      <c r="E494" s="88" t="s">
        <v>1235</v>
      </c>
      <c r="F494" s="88" t="s">
        <v>22</v>
      </c>
      <c r="G494" s="86">
        <v>2011</v>
      </c>
      <c r="H494" s="86">
        <f t="shared" si="42"/>
        <v>-24.602777777777778</v>
      </c>
      <c r="I494" s="86">
        <f t="shared" si="43"/>
        <v>-52.274999999999999</v>
      </c>
      <c r="J494" s="88" t="s">
        <v>49</v>
      </c>
      <c r="K494" s="69" t="s">
        <v>36</v>
      </c>
      <c r="L494" s="88" t="s">
        <v>1255</v>
      </c>
      <c r="M494" s="90"/>
      <c r="N494" s="88" t="s">
        <v>29</v>
      </c>
      <c r="O494" s="69" t="s">
        <v>36</v>
      </c>
      <c r="P494" s="90"/>
      <c r="Q494" s="90"/>
      <c r="R494" s="90"/>
      <c r="S494" s="88" t="s">
        <v>829</v>
      </c>
      <c r="T494" s="90"/>
      <c r="V494" s="72"/>
    </row>
    <row r="495" spans="1:22" ht="15" customHeight="1">
      <c r="A495" s="86">
        <v>653</v>
      </c>
      <c r="B495" s="88" t="s">
        <v>422</v>
      </c>
      <c r="C495" s="88" t="s">
        <v>434</v>
      </c>
      <c r="D495" s="88" t="s">
        <v>827</v>
      </c>
      <c r="E495" s="88" t="s">
        <v>1235</v>
      </c>
      <c r="F495" s="88" t="s">
        <v>22</v>
      </c>
      <c r="G495" s="86">
        <v>2011</v>
      </c>
      <c r="H495" s="86">
        <f t="shared" si="42"/>
        <v>-24.602777777777778</v>
      </c>
      <c r="I495" s="86">
        <f t="shared" si="43"/>
        <v>-52.274999999999999</v>
      </c>
      <c r="J495" s="88" t="s">
        <v>49</v>
      </c>
      <c r="K495" s="69" t="s">
        <v>36</v>
      </c>
      <c r="L495" s="88" t="s">
        <v>1256</v>
      </c>
      <c r="M495" s="90"/>
      <c r="N495" s="88" t="s">
        <v>29</v>
      </c>
      <c r="O495" s="69" t="s">
        <v>36</v>
      </c>
      <c r="P495" s="90"/>
      <c r="Q495" s="90"/>
      <c r="R495" s="90"/>
      <c r="S495" s="88" t="s">
        <v>829</v>
      </c>
      <c r="T495" s="90"/>
      <c r="V495" s="72"/>
    </row>
    <row r="496" spans="1:22" ht="15" customHeight="1">
      <c r="A496" s="86">
        <v>654</v>
      </c>
      <c r="B496" s="88" t="s">
        <v>422</v>
      </c>
      <c r="C496" s="88" t="s">
        <v>434</v>
      </c>
      <c r="D496" s="88" t="s">
        <v>827</v>
      </c>
      <c r="E496" s="88" t="s">
        <v>1235</v>
      </c>
      <c r="F496" s="88" t="s">
        <v>22</v>
      </c>
      <c r="G496" s="86">
        <v>2011</v>
      </c>
      <c r="H496" s="86">
        <f t="shared" si="42"/>
        <v>-24.602777777777778</v>
      </c>
      <c r="I496" s="86">
        <f t="shared" si="43"/>
        <v>-52.274999999999999</v>
      </c>
      <c r="J496" s="88" t="s">
        <v>49</v>
      </c>
      <c r="K496" s="69" t="s">
        <v>36</v>
      </c>
      <c r="L496" s="88" t="s">
        <v>1257</v>
      </c>
      <c r="M496" s="90"/>
      <c r="N496" s="88" t="s">
        <v>29</v>
      </c>
      <c r="O496" s="69" t="s">
        <v>36</v>
      </c>
      <c r="P496" s="90"/>
      <c r="Q496" s="90"/>
      <c r="R496" s="90"/>
      <c r="S496" s="88" t="s">
        <v>829</v>
      </c>
      <c r="T496" s="90"/>
      <c r="V496" s="72"/>
    </row>
    <row r="497" spans="1:22" ht="15" customHeight="1">
      <c r="A497" s="86">
        <v>655</v>
      </c>
      <c r="B497" s="88" t="s">
        <v>422</v>
      </c>
      <c r="C497" s="88" t="s">
        <v>434</v>
      </c>
      <c r="D497" s="88" t="s">
        <v>827</v>
      </c>
      <c r="E497" s="88" t="s">
        <v>1235</v>
      </c>
      <c r="F497" s="88" t="s">
        <v>22</v>
      </c>
      <c r="G497" s="86">
        <v>2011</v>
      </c>
      <c r="H497" s="86">
        <f t="shared" si="42"/>
        <v>-24.602777777777778</v>
      </c>
      <c r="I497" s="86">
        <f t="shared" si="43"/>
        <v>-52.274999999999999</v>
      </c>
      <c r="J497" s="88" t="s">
        <v>49</v>
      </c>
      <c r="K497" s="69" t="s">
        <v>36</v>
      </c>
      <c r="L497" s="88" t="s">
        <v>1258</v>
      </c>
      <c r="M497" s="90"/>
      <c r="N497" s="88" t="s">
        <v>29</v>
      </c>
      <c r="O497" s="69" t="s">
        <v>36</v>
      </c>
      <c r="P497" s="90"/>
      <c r="Q497" s="90"/>
      <c r="R497" s="90"/>
      <c r="S497" s="88" t="s">
        <v>829</v>
      </c>
      <c r="T497" s="90"/>
      <c r="V497" s="72"/>
    </row>
    <row r="498" spans="1:22" ht="15" customHeight="1">
      <c r="A498" s="86">
        <v>656</v>
      </c>
      <c r="B498" s="88" t="s">
        <v>422</v>
      </c>
      <c r="C498" s="88" t="s">
        <v>434</v>
      </c>
      <c r="D498" s="88" t="s">
        <v>827</v>
      </c>
      <c r="E498" s="88" t="s">
        <v>1235</v>
      </c>
      <c r="F498" s="88" t="s">
        <v>22</v>
      </c>
      <c r="G498" s="86">
        <v>2011</v>
      </c>
      <c r="H498" s="86">
        <f t="shared" si="42"/>
        <v>-24.602777777777778</v>
      </c>
      <c r="I498" s="86">
        <f t="shared" si="43"/>
        <v>-52.274999999999999</v>
      </c>
      <c r="J498" s="88" t="s">
        <v>49</v>
      </c>
      <c r="K498" s="69" t="s">
        <v>36</v>
      </c>
      <c r="L498" s="88" t="s">
        <v>1259</v>
      </c>
      <c r="M498" s="90"/>
      <c r="N498" s="88" t="s">
        <v>29</v>
      </c>
      <c r="O498" s="69" t="s">
        <v>36</v>
      </c>
      <c r="P498" s="90"/>
      <c r="Q498" s="90"/>
      <c r="R498" s="90"/>
      <c r="S498" s="88" t="s">
        <v>829</v>
      </c>
      <c r="T498" s="90"/>
      <c r="V498" s="72"/>
    </row>
    <row r="499" spans="1:22" ht="15" customHeight="1">
      <c r="A499" s="86">
        <v>657</v>
      </c>
      <c r="B499" s="88" t="s">
        <v>422</v>
      </c>
      <c r="C499" s="88" t="s">
        <v>434</v>
      </c>
      <c r="D499" s="88" t="s">
        <v>827</v>
      </c>
      <c r="E499" s="88" t="s">
        <v>1235</v>
      </c>
      <c r="F499" s="88" t="s">
        <v>22</v>
      </c>
      <c r="G499" s="86">
        <v>2011</v>
      </c>
      <c r="H499" s="86">
        <f t="shared" si="42"/>
        <v>-24.602777777777778</v>
      </c>
      <c r="I499" s="86">
        <f t="shared" si="43"/>
        <v>-52.274999999999999</v>
      </c>
      <c r="J499" s="88" t="s">
        <v>49</v>
      </c>
      <c r="K499" s="69" t="s">
        <v>36</v>
      </c>
      <c r="L499" s="88" t="s">
        <v>1260</v>
      </c>
      <c r="M499" s="90"/>
      <c r="N499" s="88" t="s">
        <v>29</v>
      </c>
      <c r="O499" s="69" t="s">
        <v>36</v>
      </c>
      <c r="P499" s="90"/>
      <c r="Q499" s="90"/>
      <c r="R499" s="90"/>
      <c r="S499" s="88" t="s">
        <v>829</v>
      </c>
      <c r="T499" s="90"/>
      <c r="V499" s="72"/>
    </row>
    <row r="500" spans="1:22" ht="15" customHeight="1">
      <c r="A500" s="86">
        <v>658</v>
      </c>
      <c r="B500" s="88" t="s">
        <v>422</v>
      </c>
      <c r="C500" s="88" t="s">
        <v>434</v>
      </c>
      <c r="D500" s="88" t="s">
        <v>827</v>
      </c>
      <c r="E500" s="88" t="s">
        <v>1235</v>
      </c>
      <c r="F500" s="88" t="s">
        <v>22</v>
      </c>
      <c r="G500" s="86">
        <v>2011</v>
      </c>
      <c r="H500" s="86">
        <f t="shared" si="42"/>
        <v>-24.602777777777778</v>
      </c>
      <c r="I500" s="86">
        <f t="shared" si="43"/>
        <v>-52.274999999999999</v>
      </c>
      <c r="J500" s="88" t="s">
        <v>49</v>
      </c>
      <c r="K500" s="69" t="s">
        <v>36</v>
      </c>
      <c r="L500" s="88" t="s">
        <v>1261</v>
      </c>
      <c r="M500" s="90"/>
      <c r="N500" s="88" t="s">
        <v>29</v>
      </c>
      <c r="O500" s="69" t="s">
        <v>36</v>
      </c>
      <c r="P500" s="90"/>
      <c r="Q500" s="90"/>
      <c r="R500" s="90"/>
      <c r="S500" s="88" t="s">
        <v>829</v>
      </c>
      <c r="T500" s="90"/>
      <c r="V500" s="72"/>
    </row>
    <row r="501" spans="1:22" ht="15" customHeight="1">
      <c r="A501" s="86">
        <v>659</v>
      </c>
      <c r="B501" s="88" t="s">
        <v>422</v>
      </c>
      <c r="C501" s="88" t="s">
        <v>434</v>
      </c>
      <c r="D501" s="88" t="s">
        <v>827</v>
      </c>
      <c r="E501" s="88" t="s">
        <v>1235</v>
      </c>
      <c r="F501" s="88" t="s">
        <v>22</v>
      </c>
      <c r="G501" s="86">
        <v>2011</v>
      </c>
      <c r="H501" s="86">
        <f t="shared" si="42"/>
        <v>-24.602777777777778</v>
      </c>
      <c r="I501" s="86">
        <f t="shared" si="43"/>
        <v>-52.274999999999999</v>
      </c>
      <c r="J501" s="88" t="s">
        <v>49</v>
      </c>
      <c r="K501" s="69" t="s">
        <v>36</v>
      </c>
      <c r="L501" s="88" t="s">
        <v>1262</v>
      </c>
      <c r="M501" s="90"/>
      <c r="N501" s="88" t="s">
        <v>29</v>
      </c>
      <c r="O501" s="69" t="s">
        <v>36</v>
      </c>
      <c r="P501" s="90"/>
      <c r="Q501" s="90"/>
      <c r="R501" s="90"/>
      <c r="S501" s="88" t="s">
        <v>829</v>
      </c>
      <c r="T501" s="90"/>
      <c r="V501" s="72"/>
    </row>
    <row r="502" spans="1:22" ht="15" customHeight="1">
      <c r="A502" s="86">
        <v>660</v>
      </c>
      <c r="B502" s="88" t="s">
        <v>422</v>
      </c>
      <c r="C502" s="88" t="s">
        <v>434</v>
      </c>
      <c r="D502" s="88" t="s">
        <v>827</v>
      </c>
      <c r="E502" s="88" t="s">
        <v>1235</v>
      </c>
      <c r="F502" s="88" t="s">
        <v>22</v>
      </c>
      <c r="G502" s="86">
        <v>2011</v>
      </c>
      <c r="H502" s="86">
        <f t="shared" si="42"/>
        <v>-24.602777777777778</v>
      </c>
      <c r="I502" s="86">
        <f t="shared" si="43"/>
        <v>-52.274999999999999</v>
      </c>
      <c r="J502" s="88" t="s">
        <v>49</v>
      </c>
      <c r="K502" s="69" t="s">
        <v>36</v>
      </c>
      <c r="L502" s="88" t="s">
        <v>1263</v>
      </c>
      <c r="M502" s="90"/>
      <c r="N502" s="88" t="s">
        <v>29</v>
      </c>
      <c r="O502" s="69" t="s">
        <v>36</v>
      </c>
      <c r="P502" s="90"/>
      <c r="Q502" s="90"/>
      <c r="R502" s="90"/>
      <c r="S502" s="88" t="s">
        <v>829</v>
      </c>
      <c r="T502" s="90"/>
      <c r="V502" s="72"/>
    </row>
    <row r="503" spans="1:22" ht="15" customHeight="1">
      <c r="A503" s="86">
        <v>661</v>
      </c>
      <c r="B503" s="88" t="s">
        <v>422</v>
      </c>
      <c r="C503" s="88" t="s">
        <v>434</v>
      </c>
      <c r="D503" s="88" t="s">
        <v>827</v>
      </c>
      <c r="E503" s="88" t="s">
        <v>1235</v>
      </c>
      <c r="F503" s="88" t="s">
        <v>22</v>
      </c>
      <c r="G503" s="86">
        <v>2011</v>
      </c>
      <c r="H503" s="86">
        <f t="shared" si="42"/>
        <v>-24.602777777777778</v>
      </c>
      <c r="I503" s="86">
        <f t="shared" si="43"/>
        <v>-52.274999999999999</v>
      </c>
      <c r="J503" s="88" t="s">
        <v>49</v>
      </c>
      <c r="K503" s="69" t="s">
        <v>36</v>
      </c>
      <c r="L503" s="88" t="s">
        <v>1264</v>
      </c>
      <c r="M503" s="90"/>
      <c r="N503" s="88" t="s">
        <v>29</v>
      </c>
      <c r="O503" s="69" t="s">
        <v>36</v>
      </c>
      <c r="P503" s="90"/>
      <c r="Q503" s="90"/>
      <c r="R503" s="90"/>
      <c r="S503" s="88" t="s">
        <v>829</v>
      </c>
      <c r="T503" s="90"/>
      <c r="V503" s="72"/>
    </row>
    <row r="504" spans="1:22" ht="15" customHeight="1">
      <c r="A504" s="86">
        <v>662</v>
      </c>
      <c r="B504" s="88" t="s">
        <v>422</v>
      </c>
      <c r="C504" s="88" t="s">
        <v>434</v>
      </c>
      <c r="D504" s="88" t="s">
        <v>827</v>
      </c>
      <c r="E504" s="88" t="s">
        <v>1235</v>
      </c>
      <c r="F504" s="88" t="s">
        <v>22</v>
      </c>
      <c r="G504" s="86">
        <v>2011</v>
      </c>
      <c r="H504" s="86">
        <f t="shared" si="42"/>
        <v>-24.602777777777778</v>
      </c>
      <c r="I504" s="86">
        <f t="shared" si="43"/>
        <v>-52.274999999999999</v>
      </c>
      <c r="J504" s="88" t="s">
        <v>49</v>
      </c>
      <c r="K504" s="69" t="s">
        <v>36</v>
      </c>
      <c r="L504" s="88" t="s">
        <v>1265</v>
      </c>
      <c r="M504" s="90"/>
      <c r="N504" s="88" t="s">
        <v>29</v>
      </c>
      <c r="O504" s="69" t="s">
        <v>36</v>
      </c>
      <c r="P504" s="90"/>
      <c r="Q504" s="90"/>
      <c r="R504" s="90"/>
      <c r="S504" s="88" t="s">
        <v>829</v>
      </c>
      <c r="T504" s="90"/>
      <c r="V504" s="72"/>
    </row>
    <row r="505" spans="1:22" ht="15" customHeight="1">
      <c r="A505" s="86">
        <v>663</v>
      </c>
      <c r="B505" s="88" t="s">
        <v>422</v>
      </c>
      <c r="C505" s="88" t="s">
        <v>434</v>
      </c>
      <c r="D505" s="88" t="s">
        <v>827</v>
      </c>
      <c r="E505" s="88" t="s">
        <v>1235</v>
      </c>
      <c r="F505" s="88" t="s">
        <v>22</v>
      </c>
      <c r="G505" s="86">
        <v>2011</v>
      </c>
      <c r="H505" s="86">
        <f t="shared" si="42"/>
        <v>-24.602777777777778</v>
      </c>
      <c r="I505" s="86">
        <f t="shared" si="43"/>
        <v>-52.274999999999999</v>
      </c>
      <c r="J505" s="88" t="s">
        <v>136</v>
      </c>
      <c r="K505" s="69" t="s">
        <v>36</v>
      </c>
      <c r="L505" s="88" t="s">
        <v>1266</v>
      </c>
      <c r="M505" s="90"/>
      <c r="N505" s="88" t="s">
        <v>25</v>
      </c>
      <c r="O505" s="69" t="s">
        <v>36</v>
      </c>
      <c r="P505" s="90"/>
      <c r="Q505" s="90"/>
      <c r="R505" s="90"/>
      <c r="S505" s="88" t="s">
        <v>829</v>
      </c>
      <c r="T505" s="90"/>
      <c r="V505" s="72"/>
    </row>
    <row r="506" spans="1:22" ht="15" customHeight="1">
      <c r="A506" s="86">
        <v>664</v>
      </c>
      <c r="B506" s="88" t="s">
        <v>422</v>
      </c>
      <c r="C506" s="88" t="s">
        <v>434</v>
      </c>
      <c r="D506" s="88" t="s">
        <v>827</v>
      </c>
      <c r="E506" s="88" t="s">
        <v>1235</v>
      </c>
      <c r="F506" s="88" t="s">
        <v>22</v>
      </c>
      <c r="G506" s="86">
        <v>2011</v>
      </c>
      <c r="H506" s="86">
        <f t="shared" si="42"/>
        <v>-24.602777777777778</v>
      </c>
      <c r="I506" s="86">
        <f t="shared" si="43"/>
        <v>-52.274999999999999</v>
      </c>
      <c r="J506" s="88" t="s">
        <v>136</v>
      </c>
      <c r="K506" s="69" t="s">
        <v>36</v>
      </c>
      <c r="L506" s="88" t="s">
        <v>1267</v>
      </c>
      <c r="M506" s="90"/>
      <c r="N506" s="88" t="s">
        <v>25</v>
      </c>
      <c r="O506" s="69" t="s">
        <v>36</v>
      </c>
      <c r="P506" s="90"/>
      <c r="Q506" s="90"/>
      <c r="R506" s="90"/>
      <c r="S506" s="88" t="s">
        <v>829</v>
      </c>
      <c r="T506" s="90"/>
      <c r="V506" s="72"/>
    </row>
    <row r="507" spans="1:22" ht="15" customHeight="1">
      <c r="A507" s="86">
        <v>665</v>
      </c>
      <c r="B507" s="88" t="s">
        <v>422</v>
      </c>
      <c r="C507" s="88" t="s">
        <v>434</v>
      </c>
      <c r="D507" s="88" t="s">
        <v>827</v>
      </c>
      <c r="E507" s="88" t="s">
        <v>1235</v>
      </c>
      <c r="F507" s="88" t="s">
        <v>22</v>
      </c>
      <c r="G507" s="86">
        <v>2011</v>
      </c>
      <c r="H507" s="86">
        <f t="shared" si="42"/>
        <v>-24.602777777777778</v>
      </c>
      <c r="I507" s="86">
        <f t="shared" si="43"/>
        <v>-52.274999999999999</v>
      </c>
      <c r="J507" s="88" t="s">
        <v>136</v>
      </c>
      <c r="K507" s="69" t="s">
        <v>36</v>
      </c>
      <c r="L507" s="88" t="s">
        <v>1268</v>
      </c>
      <c r="M507" s="90"/>
      <c r="N507" s="88" t="s">
        <v>25</v>
      </c>
      <c r="O507" s="69" t="s">
        <v>36</v>
      </c>
      <c r="P507" s="90"/>
      <c r="Q507" s="90"/>
      <c r="R507" s="90"/>
      <c r="S507" s="88" t="s">
        <v>829</v>
      </c>
      <c r="T507" s="90"/>
      <c r="V507" s="72"/>
    </row>
    <row r="508" spans="1:22" ht="15" customHeight="1">
      <c r="A508" s="86">
        <v>666</v>
      </c>
      <c r="B508" s="88" t="s">
        <v>422</v>
      </c>
      <c r="C508" s="88" t="s">
        <v>434</v>
      </c>
      <c r="D508" s="88" t="s">
        <v>827</v>
      </c>
      <c r="E508" s="88" t="s">
        <v>1235</v>
      </c>
      <c r="F508" s="88" t="s">
        <v>22</v>
      </c>
      <c r="G508" s="86">
        <v>2011</v>
      </c>
      <c r="H508" s="86">
        <f t="shared" si="42"/>
        <v>-24.602777777777778</v>
      </c>
      <c r="I508" s="86">
        <f t="shared" si="43"/>
        <v>-52.274999999999999</v>
      </c>
      <c r="J508" s="88" t="s">
        <v>136</v>
      </c>
      <c r="K508" s="69" t="s">
        <v>36</v>
      </c>
      <c r="L508" s="88" t="s">
        <v>1269</v>
      </c>
      <c r="M508" s="90"/>
      <c r="N508" s="88" t="s">
        <v>25</v>
      </c>
      <c r="O508" s="69" t="s">
        <v>36</v>
      </c>
      <c r="P508" s="90"/>
      <c r="Q508" s="90"/>
      <c r="R508" s="90"/>
      <c r="S508" s="88" t="s">
        <v>829</v>
      </c>
      <c r="T508" s="90"/>
      <c r="V508" s="72"/>
    </row>
    <row r="509" spans="1:22" ht="15" customHeight="1">
      <c r="A509" s="86">
        <v>667</v>
      </c>
      <c r="B509" s="88" t="s">
        <v>422</v>
      </c>
      <c r="C509" s="88" t="s">
        <v>434</v>
      </c>
      <c r="D509" s="88" t="s">
        <v>827</v>
      </c>
      <c r="E509" s="88" t="s">
        <v>1235</v>
      </c>
      <c r="F509" s="88" t="s">
        <v>22</v>
      </c>
      <c r="G509" s="86">
        <v>2011</v>
      </c>
      <c r="H509" s="86">
        <f t="shared" si="42"/>
        <v>-24.602777777777778</v>
      </c>
      <c r="I509" s="86">
        <f t="shared" si="43"/>
        <v>-52.274999999999999</v>
      </c>
      <c r="J509" s="88" t="s">
        <v>136</v>
      </c>
      <c r="K509" s="69" t="s">
        <v>36</v>
      </c>
      <c r="L509" s="88" t="s">
        <v>1270</v>
      </c>
      <c r="M509" s="90"/>
      <c r="N509" s="88" t="s">
        <v>25</v>
      </c>
      <c r="O509" s="69" t="s">
        <v>36</v>
      </c>
      <c r="P509" s="90"/>
      <c r="Q509" s="90"/>
      <c r="R509" s="90"/>
      <c r="S509" s="88" t="s">
        <v>829</v>
      </c>
      <c r="T509" s="90"/>
      <c r="V509" s="72"/>
    </row>
    <row r="510" spans="1:22" ht="15" customHeight="1">
      <c r="A510" s="86">
        <v>668</v>
      </c>
      <c r="B510" s="88" t="s">
        <v>422</v>
      </c>
      <c r="C510" s="88" t="s">
        <v>434</v>
      </c>
      <c r="D510" s="88" t="s">
        <v>827</v>
      </c>
      <c r="E510" s="88" t="s">
        <v>1235</v>
      </c>
      <c r="F510" s="88" t="s">
        <v>22</v>
      </c>
      <c r="G510" s="86">
        <v>2011</v>
      </c>
      <c r="H510" s="86">
        <f t="shared" si="42"/>
        <v>-24.602777777777778</v>
      </c>
      <c r="I510" s="86">
        <f t="shared" si="43"/>
        <v>-52.274999999999999</v>
      </c>
      <c r="J510" s="88" t="s">
        <v>136</v>
      </c>
      <c r="K510" s="69" t="s">
        <v>36</v>
      </c>
      <c r="L510" s="88" t="s">
        <v>1271</v>
      </c>
      <c r="M510" s="90"/>
      <c r="N510" s="88" t="s">
        <v>25</v>
      </c>
      <c r="O510" s="69" t="s">
        <v>36</v>
      </c>
      <c r="P510" s="90"/>
      <c r="Q510" s="90"/>
      <c r="R510" s="90"/>
      <c r="S510" s="88" t="s">
        <v>829</v>
      </c>
      <c r="T510" s="90"/>
      <c r="V510" s="72"/>
    </row>
    <row r="511" spans="1:22" ht="15" customHeight="1">
      <c r="A511" s="86">
        <v>669</v>
      </c>
      <c r="B511" s="88" t="s">
        <v>422</v>
      </c>
      <c r="C511" s="88" t="s">
        <v>434</v>
      </c>
      <c r="D511" s="88" t="s">
        <v>827</v>
      </c>
      <c r="E511" s="88" t="s">
        <v>1235</v>
      </c>
      <c r="F511" s="88" t="s">
        <v>22</v>
      </c>
      <c r="G511" s="86">
        <v>2011</v>
      </c>
      <c r="H511" s="86">
        <f t="shared" si="42"/>
        <v>-24.602777777777778</v>
      </c>
      <c r="I511" s="86">
        <f t="shared" si="43"/>
        <v>-52.274999999999999</v>
      </c>
      <c r="J511" s="88" t="s">
        <v>136</v>
      </c>
      <c r="K511" s="69" t="s">
        <v>36</v>
      </c>
      <c r="L511" s="88" t="s">
        <v>1272</v>
      </c>
      <c r="M511" s="90"/>
      <c r="N511" s="88" t="s">
        <v>25</v>
      </c>
      <c r="O511" s="69" t="s">
        <v>36</v>
      </c>
      <c r="P511" s="90"/>
      <c r="Q511" s="90"/>
      <c r="R511" s="90"/>
      <c r="S511" s="88" t="s">
        <v>829</v>
      </c>
      <c r="T511" s="90"/>
      <c r="V511" s="72"/>
    </row>
    <row r="512" spans="1:22" ht="15" customHeight="1">
      <c r="A512" s="86">
        <v>670</v>
      </c>
      <c r="B512" s="88" t="s">
        <v>422</v>
      </c>
      <c r="C512" s="88" t="s">
        <v>434</v>
      </c>
      <c r="D512" s="88" t="s">
        <v>827</v>
      </c>
      <c r="E512" s="88" t="s">
        <v>1235</v>
      </c>
      <c r="F512" s="88" t="s">
        <v>22</v>
      </c>
      <c r="G512" s="86">
        <v>2011</v>
      </c>
      <c r="H512" s="86">
        <f t="shared" si="42"/>
        <v>-24.602777777777778</v>
      </c>
      <c r="I512" s="86">
        <f t="shared" si="43"/>
        <v>-52.274999999999999</v>
      </c>
      <c r="J512" s="88" t="s">
        <v>136</v>
      </c>
      <c r="K512" s="69" t="s">
        <v>36</v>
      </c>
      <c r="L512" s="88" t="s">
        <v>1273</v>
      </c>
      <c r="M512" s="90"/>
      <c r="N512" s="88" t="s">
        <v>25</v>
      </c>
      <c r="O512" s="69" t="s">
        <v>36</v>
      </c>
      <c r="P512" s="90"/>
      <c r="Q512" s="90"/>
      <c r="R512" s="90"/>
      <c r="S512" s="88" t="s">
        <v>829</v>
      </c>
      <c r="T512" s="90"/>
      <c r="V512" s="72"/>
    </row>
    <row r="513" spans="1:22" ht="15" customHeight="1">
      <c r="A513" s="86">
        <v>671</v>
      </c>
      <c r="B513" s="88" t="s">
        <v>422</v>
      </c>
      <c r="C513" s="88" t="s">
        <v>434</v>
      </c>
      <c r="D513" s="88" t="s">
        <v>827</v>
      </c>
      <c r="E513" s="88" t="s">
        <v>1235</v>
      </c>
      <c r="F513" s="88" t="s">
        <v>22</v>
      </c>
      <c r="G513" s="86">
        <v>2011</v>
      </c>
      <c r="H513" s="86">
        <f t="shared" si="42"/>
        <v>-24.602777777777778</v>
      </c>
      <c r="I513" s="86">
        <f t="shared" si="43"/>
        <v>-52.274999999999999</v>
      </c>
      <c r="J513" s="88" t="s">
        <v>136</v>
      </c>
      <c r="K513" s="69" t="s">
        <v>36</v>
      </c>
      <c r="L513" s="88" t="s">
        <v>1274</v>
      </c>
      <c r="M513" s="90"/>
      <c r="N513" s="88" t="s">
        <v>25</v>
      </c>
      <c r="O513" s="69" t="s">
        <v>36</v>
      </c>
      <c r="P513" s="90"/>
      <c r="Q513" s="90"/>
      <c r="R513" s="90"/>
      <c r="S513" s="88" t="s">
        <v>829</v>
      </c>
      <c r="T513" s="90"/>
      <c r="V513" s="72"/>
    </row>
    <row r="514" spans="1:22" ht="15" customHeight="1">
      <c r="A514" s="86">
        <v>672</v>
      </c>
      <c r="B514" s="88" t="s">
        <v>422</v>
      </c>
      <c r="C514" s="88" t="s">
        <v>434</v>
      </c>
      <c r="D514" s="88" t="s">
        <v>827</v>
      </c>
      <c r="E514" s="88" t="s">
        <v>1235</v>
      </c>
      <c r="F514" s="88" t="s">
        <v>22</v>
      </c>
      <c r="G514" s="86">
        <v>2011</v>
      </c>
      <c r="H514" s="86">
        <f t="shared" si="42"/>
        <v>-24.602777777777778</v>
      </c>
      <c r="I514" s="86">
        <f t="shared" si="43"/>
        <v>-52.274999999999999</v>
      </c>
      <c r="J514" s="88" t="s">
        <v>136</v>
      </c>
      <c r="K514" s="69" t="s">
        <v>36</v>
      </c>
      <c r="L514" s="88" t="s">
        <v>1275</v>
      </c>
      <c r="M514" s="90"/>
      <c r="N514" s="88" t="s">
        <v>25</v>
      </c>
      <c r="O514" s="69" t="s">
        <v>36</v>
      </c>
      <c r="P514" s="90"/>
      <c r="Q514" s="90"/>
      <c r="R514" s="90"/>
      <c r="S514" s="88" t="s">
        <v>829</v>
      </c>
      <c r="T514" s="90"/>
      <c r="V514" s="72"/>
    </row>
    <row r="515" spans="1:22" ht="15" customHeight="1">
      <c r="A515" s="86">
        <v>673</v>
      </c>
      <c r="B515" s="88" t="s">
        <v>422</v>
      </c>
      <c r="C515" s="88" t="s">
        <v>434</v>
      </c>
      <c r="D515" s="88" t="s">
        <v>827</v>
      </c>
      <c r="E515" s="88" t="s">
        <v>1235</v>
      </c>
      <c r="F515" s="88" t="s">
        <v>22</v>
      </c>
      <c r="G515" s="86">
        <v>2011</v>
      </c>
      <c r="H515" s="86">
        <f t="shared" si="42"/>
        <v>-24.602777777777778</v>
      </c>
      <c r="I515" s="86">
        <f t="shared" si="43"/>
        <v>-52.274999999999999</v>
      </c>
      <c r="J515" s="88" t="s">
        <v>136</v>
      </c>
      <c r="K515" s="69" t="s">
        <v>36</v>
      </c>
      <c r="L515" s="88" t="s">
        <v>1276</v>
      </c>
      <c r="M515" s="90"/>
      <c r="N515" s="88" t="s">
        <v>25</v>
      </c>
      <c r="O515" s="69" t="s">
        <v>36</v>
      </c>
      <c r="P515" s="90"/>
      <c r="Q515" s="90"/>
      <c r="R515" s="90"/>
      <c r="S515" s="88" t="s">
        <v>829</v>
      </c>
      <c r="T515" s="90"/>
      <c r="V515" s="72"/>
    </row>
    <row r="516" spans="1:22" ht="15" customHeight="1">
      <c r="A516" s="86">
        <v>674</v>
      </c>
      <c r="B516" s="88" t="s">
        <v>422</v>
      </c>
      <c r="C516" s="88" t="s">
        <v>434</v>
      </c>
      <c r="D516" s="88" t="s">
        <v>827</v>
      </c>
      <c r="E516" s="88" t="s">
        <v>1235</v>
      </c>
      <c r="F516" s="88" t="s">
        <v>22</v>
      </c>
      <c r="G516" s="86">
        <v>2011</v>
      </c>
      <c r="H516" s="86">
        <f t="shared" si="42"/>
        <v>-24.602777777777778</v>
      </c>
      <c r="I516" s="86">
        <f t="shared" si="43"/>
        <v>-52.274999999999999</v>
      </c>
      <c r="J516" s="88" t="s">
        <v>136</v>
      </c>
      <c r="K516" s="69" t="s">
        <v>36</v>
      </c>
      <c r="L516" s="88" t="s">
        <v>1277</v>
      </c>
      <c r="M516" s="90"/>
      <c r="N516" s="88" t="s">
        <v>25</v>
      </c>
      <c r="O516" s="69" t="s">
        <v>36</v>
      </c>
      <c r="P516" s="90"/>
      <c r="Q516" s="90"/>
      <c r="R516" s="90"/>
      <c r="S516" s="88" t="s">
        <v>829</v>
      </c>
      <c r="T516" s="90"/>
      <c r="V516" s="72"/>
    </row>
    <row r="517" spans="1:22" ht="15" customHeight="1">
      <c r="A517" s="86">
        <v>675</v>
      </c>
      <c r="B517" s="88" t="s">
        <v>422</v>
      </c>
      <c r="C517" s="88" t="s">
        <v>434</v>
      </c>
      <c r="D517" s="88" t="s">
        <v>827</v>
      </c>
      <c r="E517" s="88" t="s">
        <v>1235</v>
      </c>
      <c r="F517" s="88" t="s">
        <v>22</v>
      </c>
      <c r="G517" s="86">
        <v>2011</v>
      </c>
      <c r="H517" s="86">
        <f t="shared" si="42"/>
        <v>-24.602777777777778</v>
      </c>
      <c r="I517" s="86">
        <f t="shared" si="43"/>
        <v>-52.274999999999999</v>
      </c>
      <c r="J517" s="88" t="s">
        <v>136</v>
      </c>
      <c r="K517" s="69" t="s">
        <v>36</v>
      </c>
      <c r="L517" s="88" t="s">
        <v>1278</v>
      </c>
      <c r="M517" s="90"/>
      <c r="N517" s="88" t="s">
        <v>25</v>
      </c>
      <c r="O517" s="69" t="s">
        <v>36</v>
      </c>
      <c r="P517" s="90"/>
      <c r="Q517" s="90"/>
      <c r="R517" s="90"/>
      <c r="S517" s="88" t="s">
        <v>829</v>
      </c>
      <c r="T517" s="90"/>
      <c r="V517" s="72"/>
    </row>
    <row r="518" spans="1:22" ht="15" customHeight="1">
      <c r="A518" s="86">
        <v>676</v>
      </c>
      <c r="B518" s="88" t="s">
        <v>422</v>
      </c>
      <c r="C518" s="88" t="s">
        <v>434</v>
      </c>
      <c r="D518" s="88" t="s">
        <v>827</v>
      </c>
      <c r="E518" s="88" t="s">
        <v>1235</v>
      </c>
      <c r="F518" s="88" t="s">
        <v>22</v>
      </c>
      <c r="G518" s="86">
        <v>2011</v>
      </c>
      <c r="H518" s="86">
        <f t="shared" si="42"/>
        <v>-24.602777777777778</v>
      </c>
      <c r="I518" s="86">
        <f t="shared" si="43"/>
        <v>-52.274999999999999</v>
      </c>
      <c r="J518" s="88" t="s">
        <v>136</v>
      </c>
      <c r="K518" s="69" t="s">
        <v>36</v>
      </c>
      <c r="L518" s="88" t="s">
        <v>1279</v>
      </c>
      <c r="M518" s="90"/>
      <c r="N518" s="88" t="s">
        <v>25</v>
      </c>
      <c r="O518" s="69" t="s">
        <v>36</v>
      </c>
      <c r="P518" s="90"/>
      <c r="Q518" s="90"/>
      <c r="R518" s="90"/>
      <c r="S518" s="88" t="s">
        <v>829</v>
      </c>
      <c r="T518" s="90"/>
      <c r="V518" s="72"/>
    </row>
    <row r="519" spans="1:22" ht="15" customHeight="1">
      <c r="A519" s="86">
        <v>677</v>
      </c>
      <c r="B519" s="88" t="s">
        <v>422</v>
      </c>
      <c r="C519" s="88" t="s">
        <v>434</v>
      </c>
      <c r="D519" s="88" t="s">
        <v>827</v>
      </c>
      <c r="E519" s="88" t="s">
        <v>1235</v>
      </c>
      <c r="F519" s="88" t="s">
        <v>22</v>
      </c>
      <c r="G519" s="86">
        <v>2011</v>
      </c>
      <c r="H519" s="86">
        <f t="shared" si="42"/>
        <v>-24.602777777777778</v>
      </c>
      <c r="I519" s="86">
        <f t="shared" si="43"/>
        <v>-52.274999999999999</v>
      </c>
      <c r="J519" s="88" t="s">
        <v>136</v>
      </c>
      <c r="K519" s="69" t="s">
        <v>36</v>
      </c>
      <c r="L519" s="88" t="s">
        <v>1280</v>
      </c>
      <c r="M519" s="90"/>
      <c r="N519" s="88" t="s">
        <v>25</v>
      </c>
      <c r="O519" s="69" t="s">
        <v>36</v>
      </c>
      <c r="P519" s="90"/>
      <c r="Q519" s="90"/>
      <c r="R519" s="90"/>
      <c r="S519" s="88" t="s">
        <v>829</v>
      </c>
      <c r="T519" s="90"/>
      <c r="V519" s="72"/>
    </row>
    <row r="520" spans="1:22" ht="15" customHeight="1">
      <c r="A520" s="86">
        <v>678</v>
      </c>
      <c r="B520" s="88" t="s">
        <v>422</v>
      </c>
      <c r="C520" s="88" t="s">
        <v>434</v>
      </c>
      <c r="D520" s="88" t="s">
        <v>827</v>
      </c>
      <c r="E520" s="88" t="s">
        <v>1235</v>
      </c>
      <c r="F520" s="88" t="s">
        <v>22</v>
      </c>
      <c r="G520" s="86">
        <v>2011</v>
      </c>
      <c r="H520" s="86">
        <f t="shared" si="42"/>
        <v>-24.602777777777778</v>
      </c>
      <c r="I520" s="86">
        <f t="shared" si="43"/>
        <v>-52.274999999999999</v>
      </c>
      <c r="J520" s="88" t="s">
        <v>136</v>
      </c>
      <c r="K520" s="69" t="s">
        <v>36</v>
      </c>
      <c r="L520" s="88" t="s">
        <v>1281</v>
      </c>
      <c r="M520" s="90"/>
      <c r="N520" s="88" t="s">
        <v>25</v>
      </c>
      <c r="O520" s="69" t="s">
        <v>36</v>
      </c>
      <c r="P520" s="90"/>
      <c r="Q520" s="90"/>
      <c r="R520" s="90"/>
      <c r="S520" s="88" t="s">
        <v>829</v>
      </c>
      <c r="T520" s="90"/>
      <c r="V520" s="72"/>
    </row>
    <row r="521" spans="1:22" ht="15" customHeight="1">
      <c r="A521" s="86">
        <v>679</v>
      </c>
      <c r="B521" s="88" t="s">
        <v>422</v>
      </c>
      <c r="C521" s="88" t="s">
        <v>434</v>
      </c>
      <c r="D521" s="88" t="s">
        <v>827</v>
      </c>
      <c r="E521" s="88" t="s">
        <v>1235</v>
      </c>
      <c r="F521" s="88" t="s">
        <v>22</v>
      </c>
      <c r="G521" s="86">
        <v>2011</v>
      </c>
      <c r="H521" s="86">
        <f t="shared" si="42"/>
        <v>-24.602777777777778</v>
      </c>
      <c r="I521" s="86">
        <f t="shared" si="43"/>
        <v>-52.274999999999999</v>
      </c>
      <c r="J521" s="88" t="s">
        <v>136</v>
      </c>
      <c r="K521" s="69" t="s">
        <v>36</v>
      </c>
      <c r="L521" s="88" t="s">
        <v>1282</v>
      </c>
      <c r="M521" s="90"/>
      <c r="N521" s="88" t="s">
        <v>25</v>
      </c>
      <c r="O521" s="69" t="s">
        <v>36</v>
      </c>
      <c r="P521" s="90"/>
      <c r="Q521" s="90"/>
      <c r="R521" s="90"/>
      <c r="S521" s="88" t="s">
        <v>829</v>
      </c>
      <c r="T521" s="90"/>
      <c r="V521" s="72"/>
    </row>
    <row r="522" spans="1:22" ht="15" customHeight="1">
      <c r="A522" s="86">
        <v>67</v>
      </c>
      <c r="B522" s="88" t="s">
        <v>422</v>
      </c>
      <c r="C522" s="88" t="s">
        <v>434</v>
      </c>
      <c r="D522" s="88" t="s">
        <v>827</v>
      </c>
      <c r="E522" s="88" t="s">
        <v>1283</v>
      </c>
      <c r="F522" s="88" t="s">
        <v>22</v>
      </c>
      <c r="G522" s="86">
        <v>2009</v>
      </c>
      <c r="H522" s="89">
        <v>-28.376999999999999</v>
      </c>
      <c r="I522" s="89">
        <v>-52.518999999999998</v>
      </c>
      <c r="J522" s="88" t="s">
        <v>49</v>
      </c>
      <c r="K522" s="69" t="s">
        <v>36</v>
      </c>
      <c r="L522" s="88" t="s">
        <v>1284</v>
      </c>
      <c r="M522" s="90"/>
      <c r="N522" s="88" t="s">
        <v>29</v>
      </c>
      <c r="O522" s="69" t="s">
        <v>36</v>
      </c>
      <c r="P522" s="90"/>
      <c r="Q522" s="90"/>
      <c r="R522" s="90"/>
      <c r="S522" s="88" t="s">
        <v>829</v>
      </c>
      <c r="T522" s="90"/>
      <c r="V522" s="72"/>
    </row>
    <row r="523" spans="1:22" ht="15" customHeight="1">
      <c r="A523" s="86">
        <v>68</v>
      </c>
      <c r="B523" s="88" t="s">
        <v>422</v>
      </c>
      <c r="C523" s="88" t="s">
        <v>434</v>
      </c>
      <c r="D523" s="88" t="s">
        <v>827</v>
      </c>
      <c r="E523" s="88" t="s">
        <v>1283</v>
      </c>
      <c r="F523" s="88" t="s">
        <v>22</v>
      </c>
      <c r="G523" s="86">
        <v>2009</v>
      </c>
      <c r="H523" s="89">
        <v>-28.376999999999999</v>
      </c>
      <c r="I523" s="89">
        <v>-52.518999999999998</v>
      </c>
      <c r="J523" s="88" t="s">
        <v>49</v>
      </c>
      <c r="K523" s="69" t="s">
        <v>36</v>
      </c>
      <c r="L523" s="88" t="s">
        <v>1285</v>
      </c>
      <c r="M523" s="90"/>
      <c r="N523" s="88" t="s">
        <v>29</v>
      </c>
      <c r="O523" s="69" t="s">
        <v>36</v>
      </c>
      <c r="P523" s="90"/>
      <c r="Q523" s="90"/>
      <c r="R523" s="90"/>
      <c r="S523" s="88" t="s">
        <v>829</v>
      </c>
      <c r="T523" s="90"/>
      <c r="V523" s="72"/>
    </row>
    <row r="524" spans="1:22" ht="15" customHeight="1">
      <c r="A524" s="86">
        <v>69</v>
      </c>
      <c r="B524" s="88" t="s">
        <v>422</v>
      </c>
      <c r="C524" s="88" t="s">
        <v>434</v>
      </c>
      <c r="D524" s="88" t="s">
        <v>827</v>
      </c>
      <c r="E524" s="88" t="s">
        <v>1283</v>
      </c>
      <c r="F524" s="88" t="s">
        <v>22</v>
      </c>
      <c r="G524" s="86">
        <v>2009</v>
      </c>
      <c r="H524" s="89">
        <v>-28.376999999999999</v>
      </c>
      <c r="I524" s="89">
        <v>-52.518999999999998</v>
      </c>
      <c r="J524" s="88" t="s">
        <v>49</v>
      </c>
      <c r="K524" s="69" t="s">
        <v>36</v>
      </c>
      <c r="L524" s="88" t="s">
        <v>1286</v>
      </c>
      <c r="M524" s="90"/>
      <c r="N524" s="88" t="s">
        <v>29</v>
      </c>
      <c r="O524" s="69" t="s">
        <v>36</v>
      </c>
      <c r="P524" s="90"/>
      <c r="Q524" s="90"/>
      <c r="R524" s="90"/>
      <c r="S524" s="88" t="s">
        <v>829</v>
      </c>
      <c r="T524" s="90"/>
      <c r="V524" s="72"/>
    </row>
    <row r="525" spans="1:22" ht="15" customHeight="1">
      <c r="A525" s="86">
        <v>70</v>
      </c>
      <c r="B525" s="88" t="s">
        <v>422</v>
      </c>
      <c r="C525" s="88" t="s">
        <v>434</v>
      </c>
      <c r="D525" s="88" t="s">
        <v>827</v>
      </c>
      <c r="E525" s="88" t="s">
        <v>1283</v>
      </c>
      <c r="F525" s="88" t="s">
        <v>22</v>
      </c>
      <c r="G525" s="86">
        <v>2009</v>
      </c>
      <c r="H525" s="89">
        <v>-28.376999999999999</v>
      </c>
      <c r="I525" s="89">
        <v>-52.518999999999998</v>
      </c>
      <c r="J525" s="88" t="s">
        <v>49</v>
      </c>
      <c r="K525" s="69" t="s">
        <v>36</v>
      </c>
      <c r="L525" s="88" t="s">
        <v>1287</v>
      </c>
      <c r="M525" s="90"/>
      <c r="N525" s="88" t="s">
        <v>29</v>
      </c>
      <c r="O525" s="69" t="s">
        <v>36</v>
      </c>
      <c r="P525" s="90"/>
      <c r="Q525" s="90"/>
      <c r="R525" s="90"/>
      <c r="S525" s="88" t="s">
        <v>829</v>
      </c>
      <c r="T525" s="90"/>
      <c r="V525" s="72"/>
    </row>
    <row r="526" spans="1:22" ht="15" customHeight="1">
      <c r="A526" s="86">
        <v>310</v>
      </c>
      <c r="B526" s="88" t="s">
        <v>422</v>
      </c>
      <c r="C526" s="88" t="s">
        <v>434</v>
      </c>
      <c r="D526" s="88" t="s">
        <v>827</v>
      </c>
      <c r="E526" s="88" t="s">
        <v>176</v>
      </c>
      <c r="F526" s="88" t="s">
        <v>22</v>
      </c>
      <c r="G526" s="86">
        <v>2010</v>
      </c>
      <c r="H526" s="86">
        <v>-27.97308</v>
      </c>
      <c r="I526" s="86">
        <v>-51.784190000000002</v>
      </c>
      <c r="J526" s="88" t="s">
        <v>35</v>
      </c>
      <c r="K526" s="69" t="s">
        <v>36</v>
      </c>
      <c r="L526" s="88" t="s">
        <v>1288</v>
      </c>
      <c r="M526" s="90"/>
      <c r="N526" s="88" t="s">
        <v>25</v>
      </c>
      <c r="O526" s="69" t="s">
        <v>36</v>
      </c>
      <c r="P526" s="90"/>
      <c r="Q526" s="90"/>
      <c r="R526" s="90"/>
      <c r="S526" s="88" t="s">
        <v>829</v>
      </c>
      <c r="T526" s="90"/>
      <c r="V526" s="72"/>
    </row>
    <row r="527" spans="1:22" ht="15" customHeight="1">
      <c r="A527" s="86">
        <v>301</v>
      </c>
      <c r="B527" s="88" t="s">
        <v>422</v>
      </c>
      <c r="C527" s="88" t="s">
        <v>434</v>
      </c>
      <c r="D527" s="88" t="s">
        <v>827</v>
      </c>
      <c r="E527" s="88" t="s">
        <v>176</v>
      </c>
      <c r="F527" s="88" t="s">
        <v>22</v>
      </c>
      <c r="G527" s="86">
        <v>2010</v>
      </c>
      <c r="H527" s="86">
        <v>-28.088920000000002</v>
      </c>
      <c r="I527" s="86">
        <v>-51.743720000000003</v>
      </c>
      <c r="J527" s="88" t="s">
        <v>49</v>
      </c>
      <c r="K527" s="69" t="s">
        <v>36</v>
      </c>
      <c r="L527" s="88" t="s">
        <v>1289</v>
      </c>
      <c r="M527" s="90"/>
      <c r="N527" s="88" t="s">
        <v>29</v>
      </c>
      <c r="O527" s="69" t="s">
        <v>36</v>
      </c>
      <c r="P527" s="90"/>
      <c r="Q527" s="90"/>
      <c r="R527" s="90"/>
      <c r="S527" s="88" t="s">
        <v>829</v>
      </c>
      <c r="T527" s="90"/>
      <c r="V527" s="72"/>
    </row>
    <row r="528" spans="1:22" ht="15" customHeight="1">
      <c r="A528" s="86">
        <v>302</v>
      </c>
      <c r="B528" s="88" t="s">
        <v>422</v>
      </c>
      <c r="C528" s="88" t="s">
        <v>434</v>
      </c>
      <c r="D528" s="88" t="s">
        <v>827</v>
      </c>
      <c r="E528" s="88" t="s">
        <v>176</v>
      </c>
      <c r="F528" s="88" t="s">
        <v>22</v>
      </c>
      <c r="G528" s="86">
        <v>2010</v>
      </c>
      <c r="H528" s="86">
        <v>-28.088920000000002</v>
      </c>
      <c r="I528" s="86">
        <v>-51.743720000000003</v>
      </c>
      <c r="J528" s="88" t="s">
        <v>49</v>
      </c>
      <c r="K528" s="69" t="s">
        <v>36</v>
      </c>
      <c r="L528" s="88" t="s">
        <v>1290</v>
      </c>
      <c r="M528" s="90"/>
      <c r="N528" s="88" t="s">
        <v>29</v>
      </c>
      <c r="O528" s="69" t="s">
        <v>36</v>
      </c>
      <c r="P528" s="90"/>
      <c r="Q528" s="90"/>
      <c r="R528" s="90"/>
      <c r="S528" s="88" t="s">
        <v>829</v>
      </c>
      <c r="T528" s="90"/>
      <c r="V528" s="72"/>
    </row>
    <row r="529" spans="1:22" ht="15" customHeight="1">
      <c r="A529" s="86">
        <v>303</v>
      </c>
      <c r="B529" s="88" t="s">
        <v>422</v>
      </c>
      <c r="C529" s="88" t="s">
        <v>434</v>
      </c>
      <c r="D529" s="88" t="s">
        <v>827</v>
      </c>
      <c r="E529" s="88" t="s">
        <v>176</v>
      </c>
      <c r="F529" s="88" t="s">
        <v>22</v>
      </c>
      <c r="G529" s="86">
        <v>2010</v>
      </c>
      <c r="H529" s="86">
        <v>-28.088920000000002</v>
      </c>
      <c r="I529" s="86">
        <v>-51.743720000000003</v>
      </c>
      <c r="J529" s="88" t="s">
        <v>49</v>
      </c>
      <c r="K529" s="69" t="s">
        <v>36</v>
      </c>
      <c r="L529" s="88" t="s">
        <v>1291</v>
      </c>
      <c r="M529" s="90"/>
      <c r="N529" s="88" t="s">
        <v>29</v>
      </c>
      <c r="O529" s="69" t="s">
        <v>36</v>
      </c>
      <c r="P529" s="90"/>
      <c r="Q529" s="90"/>
      <c r="R529" s="90"/>
      <c r="S529" s="88" t="s">
        <v>829</v>
      </c>
      <c r="T529" s="90"/>
      <c r="V529" s="72"/>
    </row>
    <row r="530" spans="1:22" ht="15" customHeight="1">
      <c r="A530" s="86">
        <v>304</v>
      </c>
      <c r="B530" s="88" t="s">
        <v>422</v>
      </c>
      <c r="C530" s="88" t="s">
        <v>434</v>
      </c>
      <c r="D530" s="88" t="s">
        <v>827</v>
      </c>
      <c r="E530" s="88" t="s">
        <v>176</v>
      </c>
      <c r="F530" s="88" t="s">
        <v>22</v>
      </c>
      <c r="G530" s="86">
        <v>2010</v>
      </c>
      <c r="H530" s="86">
        <v>-28.088920000000002</v>
      </c>
      <c r="I530" s="86">
        <v>-51.743720000000003</v>
      </c>
      <c r="J530" s="88" t="s">
        <v>49</v>
      </c>
      <c r="K530" s="69" t="s">
        <v>36</v>
      </c>
      <c r="L530" s="88" t="s">
        <v>1292</v>
      </c>
      <c r="M530" s="90"/>
      <c r="N530" s="88" t="s">
        <v>29</v>
      </c>
      <c r="O530" s="69" t="s">
        <v>36</v>
      </c>
      <c r="P530" s="90"/>
      <c r="Q530" s="90"/>
      <c r="R530" s="90"/>
      <c r="S530" s="88" t="s">
        <v>829</v>
      </c>
      <c r="T530" s="90"/>
      <c r="V530" s="72"/>
    </row>
    <row r="531" spans="1:22" ht="15" customHeight="1">
      <c r="A531" s="86">
        <v>305</v>
      </c>
      <c r="B531" s="88" t="s">
        <v>422</v>
      </c>
      <c r="C531" s="88" t="s">
        <v>434</v>
      </c>
      <c r="D531" s="88" t="s">
        <v>827</v>
      </c>
      <c r="E531" s="88" t="s">
        <v>176</v>
      </c>
      <c r="F531" s="88" t="s">
        <v>22</v>
      </c>
      <c r="G531" s="86">
        <v>2010</v>
      </c>
      <c r="H531" s="86">
        <v>-28.088920000000002</v>
      </c>
      <c r="I531" s="86">
        <v>-51.743720000000003</v>
      </c>
      <c r="J531" s="88" t="s">
        <v>49</v>
      </c>
      <c r="K531" s="69" t="s">
        <v>36</v>
      </c>
      <c r="L531" s="88" t="s">
        <v>1293</v>
      </c>
      <c r="M531" s="90"/>
      <c r="N531" s="88" t="s">
        <v>29</v>
      </c>
      <c r="O531" s="69" t="s">
        <v>36</v>
      </c>
      <c r="P531" s="90"/>
      <c r="Q531" s="90"/>
      <c r="R531" s="90"/>
      <c r="S531" s="88" t="s">
        <v>829</v>
      </c>
      <c r="T531" s="90"/>
      <c r="V531" s="72"/>
    </row>
    <row r="532" spans="1:22" ht="15" customHeight="1">
      <c r="A532" s="86">
        <v>306</v>
      </c>
      <c r="B532" s="88" t="s">
        <v>422</v>
      </c>
      <c r="C532" s="88" t="s">
        <v>434</v>
      </c>
      <c r="D532" s="88" t="s">
        <v>827</v>
      </c>
      <c r="E532" s="88" t="s">
        <v>176</v>
      </c>
      <c r="F532" s="88" t="s">
        <v>22</v>
      </c>
      <c r="G532" s="86">
        <v>2010</v>
      </c>
      <c r="H532" s="86">
        <v>-27.97308</v>
      </c>
      <c r="I532" s="86">
        <v>-51.784190000000002</v>
      </c>
      <c r="J532" s="88" t="s">
        <v>49</v>
      </c>
      <c r="K532" s="69" t="s">
        <v>36</v>
      </c>
      <c r="L532" s="88" t="s">
        <v>1294</v>
      </c>
      <c r="M532" s="90"/>
      <c r="N532" s="88" t="s">
        <v>29</v>
      </c>
      <c r="O532" s="69" t="s">
        <v>36</v>
      </c>
      <c r="P532" s="90"/>
      <c r="Q532" s="90"/>
      <c r="R532" s="90"/>
      <c r="S532" s="88" t="s">
        <v>829</v>
      </c>
      <c r="T532" s="90"/>
      <c r="V532" s="72"/>
    </row>
    <row r="533" spans="1:22" ht="15" customHeight="1">
      <c r="A533" s="86">
        <v>307</v>
      </c>
      <c r="B533" s="88" t="s">
        <v>422</v>
      </c>
      <c r="C533" s="88" t="s">
        <v>434</v>
      </c>
      <c r="D533" s="88" t="s">
        <v>827</v>
      </c>
      <c r="E533" s="88" t="s">
        <v>176</v>
      </c>
      <c r="F533" s="88" t="s">
        <v>22</v>
      </c>
      <c r="G533" s="86">
        <v>2010</v>
      </c>
      <c r="H533" s="86">
        <v>-27.97308</v>
      </c>
      <c r="I533" s="86">
        <v>-51.784190000000002</v>
      </c>
      <c r="J533" s="88" t="s">
        <v>49</v>
      </c>
      <c r="K533" s="69" t="s">
        <v>36</v>
      </c>
      <c r="L533" s="88" t="s">
        <v>1295</v>
      </c>
      <c r="M533" s="90"/>
      <c r="N533" s="88" t="s">
        <v>29</v>
      </c>
      <c r="O533" s="69" t="s">
        <v>36</v>
      </c>
      <c r="P533" s="90"/>
      <c r="Q533" s="90"/>
      <c r="R533" s="90"/>
      <c r="S533" s="88" t="s">
        <v>829</v>
      </c>
      <c r="T533" s="90"/>
      <c r="V533" s="72"/>
    </row>
    <row r="534" spans="1:22" ht="15" customHeight="1">
      <c r="A534" s="86">
        <v>308</v>
      </c>
      <c r="B534" s="88" t="s">
        <v>422</v>
      </c>
      <c r="C534" s="88" t="s">
        <v>434</v>
      </c>
      <c r="D534" s="88" t="s">
        <v>827</v>
      </c>
      <c r="E534" s="88" t="s">
        <v>176</v>
      </c>
      <c r="F534" s="88" t="s">
        <v>22</v>
      </c>
      <c r="G534" s="86">
        <v>2010</v>
      </c>
      <c r="H534" s="86">
        <v>-27.97308</v>
      </c>
      <c r="I534" s="86">
        <v>-51.784190000000002</v>
      </c>
      <c r="J534" s="88" t="s">
        <v>49</v>
      </c>
      <c r="K534" s="69" t="s">
        <v>36</v>
      </c>
      <c r="L534" s="88" t="s">
        <v>1296</v>
      </c>
      <c r="M534" s="90"/>
      <c r="N534" s="88" t="s">
        <v>29</v>
      </c>
      <c r="O534" s="69" t="s">
        <v>36</v>
      </c>
      <c r="P534" s="90"/>
      <c r="Q534" s="90"/>
      <c r="R534" s="90"/>
      <c r="S534" s="88" t="s">
        <v>829</v>
      </c>
      <c r="T534" s="90"/>
      <c r="V534" s="72"/>
    </row>
    <row r="535" spans="1:22" ht="15" customHeight="1">
      <c r="A535" s="86">
        <v>309</v>
      </c>
      <c r="B535" s="88" t="s">
        <v>422</v>
      </c>
      <c r="C535" s="88" t="s">
        <v>434</v>
      </c>
      <c r="D535" s="88" t="s">
        <v>827</v>
      </c>
      <c r="E535" s="88" t="s">
        <v>176</v>
      </c>
      <c r="F535" s="88" t="s">
        <v>22</v>
      </c>
      <c r="G535" s="86">
        <v>2010</v>
      </c>
      <c r="H535" s="86">
        <v>-27.97308</v>
      </c>
      <c r="I535" s="86">
        <v>-51.784190000000002</v>
      </c>
      <c r="J535" s="88" t="s">
        <v>49</v>
      </c>
      <c r="K535" s="69" t="s">
        <v>36</v>
      </c>
      <c r="L535" s="88" t="s">
        <v>1297</v>
      </c>
      <c r="M535" s="90"/>
      <c r="N535" s="88" t="s">
        <v>29</v>
      </c>
      <c r="O535" s="69" t="s">
        <v>36</v>
      </c>
      <c r="P535" s="90"/>
      <c r="Q535" s="90"/>
      <c r="R535" s="90"/>
      <c r="S535" s="88" t="s">
        <v>829</v>
      </c>
      <c r="T535" s="90"/>
      <c r="V535" s="72"/>
    </row>
    <row r="536" spans="1:22" ht="15" customHeight="1">
      <c r="A536" s="86">
        <v>447</v>
      </c>
      <c r="B536" s="88" t="s">
        <v>422</v>
      </c>
      <c r="C536" s="88" t="s">
        <v>434</v>
      </c>
      <c r="D536" s="88" t="s">
        <v>827</v>
      </c>
      <c r="E536" s="88" t="s">
        <v>176</v>
      </c>
      <c r="F536" s="88" t="s">
        <v>22</v>
      </c>
      <c r="G536" s="86">
        <v>2011</v>
      </c>
      <c r="H536" s="86">
        <v>-28.301670000000001</v>
      </c>
      <c r="I536" s="86">
        <v>-52.048220000000001</v>
      </c>
      <c r="J536" s="88" t="s">
        <v>49</v>
      </c>
      <c r="K536" s="69" t="s">
        <v>36</v>
      </c>
      <c r="L536" s="88" t="s">
        <v>1298</v>
      </c>
      <c r="M536" s="90"/>
      <c r="N536" s="88" t="s">
        <v>29</v>
      </c>
      <c r="O536" s="69" t="s">
        <v>36</v>
      </c>
      <c r="P536" s="90"/>
      <c r="Q536" s="90"/>
      <c r="R536" s="90"/>
      <c r="S536" s="88" t="s">
        <v>829</v>
      </c>
      <c r="T536" s="90"/>
      <c r="V536" s="72"/>
    </row>
    <row r="537" spans="1:22" ht="15" customHeight="1">
      <c r="A537" s="86">
        <v>448</v>
      </c>
      <c r="B537" s="88" t="s">
        <v>422</v>
      </c>
      <c r="C537" s="88" t="s">
        <v>434</v>
      </c>
      <c r="D537" s="88" t="s">
        <v>827</v>
      </c>
      <c r="E537" s="88" t="s">
        <v>176</v>
      </c>
      <c r="F537" s="88" t="s">
        <v>22</v>
      </c>
      <c r="G537" s="86">
        <v>2011</v>
      </c>
      <c r="H537" s="86">
        <v>-28.301670000000001</v>
      </c>
      <c r="I537" s="86">
        <v>-52.048220000000001</v>
      </c>
      <c r="J537" s="88" t="s">
        <v>49</v>
      </c>
      <c r="K537" s="69" t="s">
        <v>36</v>
      </c>
      <c r="L537" s="88" t="s">
        <v>1299</v>
      </c>
      <c r="M537" s="90"/>
      <c r="N537" s="88" t="s">
        <v>29</v>
      </c>
      <c r="O537" s="69" t="s">
        <v>36</v>
      </c>
      <c r="P537" s="90"/>
      <c r="Q537" s="90"/>
      <c r="R537" s="90"/>
      <c r="S537" s="88" t="s">
        <v>829</v>
      </c>
      <c r="T537" s="90"/>
      <c r="V537" s="72"/>
    </row>
    <row r="538" spans="1:22" ht="15" customHeight="1">
      <c r="A538" s="86">
        <v>1</v>
      </c>
      <c r="B538" s="88" t="s">
        <v>422</v>
      </c>
      <c r="C538" s="88" t="s">
        <v>434</v>
      </c>
      <c r="D538" s="88" t="s">
        <v>827</v>
      </c>
      <c r="E538" s="88" t="s">
        <v>1300</v>
      </c>
      <c r="F538" s="88" t="s">
        <v>22</v>
      </c>
      <c r="G538" s="86">
        <v>2009</v>
      </c>
      <c r="H538" s="99">
        <v>-28.381</v>
      </c>
      <c r="I538" s="99">
        <v>-53.305999999999997</v>
      </c>
      <c r="J538" s="88" t="s">
        <v>49</v>
      </c>
      <c r="K538" s="69" t="s">
        <v>36</v>
      </c>
      <c r="L538" s="88" t="s">
        <v>1301</v>
      </c>
      <c r="M538" s="90"/>
      <c r="N538" s="88" t="s">
        <v>29</v>
      </c>
      <c r="O538" s="69" t="s">
        <v>36</v>
      </c>
      <c r="P538" s="90"/>
      <c r="Q538" s="90"/>
      <c r="R538" s="90"/>
      <c r="S538" s="88" t="s">
        <v>829</v>
      </c>
      <c r="T538" s="90"/>
      <c r="V538" s="72"/>
    </row>
    <row r="539" spans="1:22" ht="15" customHeight="1">
      <c r="A539" s="86">
        <v>4</v>
      </c>
      <c r="B539" s="88" t="s">
        <v>422</v>
      </c>
      <c r="C539" s="88" t="s">
        <v>434</v>
      </c>
      <c r="D539" s="88" t="s">
        <v>827</v>
      </c>
      <c r="E539" s="88" t="s">
        <v>1300</v>
      </c>
      <c r="F539" s="88" t="s">
        <v>22</v>
      </c>
      <c r="G539" s="86">
        <v>2009</v>
      </c>
      <c r="H539" s="99">
        <v>-28.341000000000001</v>
      </c>
      <c r="I539" s="99">
        <v>-53.500999999999998</v>
      </c>
      <c r="J539" s="88" t="s">
        <v>49</v>
      </c>
      <c r="K539" s="69" t="s">
        <v>36</v>
      </c>
      <c r="L539" s="88" t="s">
        <v>1302</v>
      </c>
      <c r="M539" s="90"/>
      <c r="N539" s="88" t="s">
        <v>29</v>
      </c>
      <c r="O539" s="69" t="s">
        <v>36</v>
      </c>
      <c r="P539" s="90"/>
      <c r="Q539" s="90"/>
      <c r="R539" s="90"/>
      <c r="S539" s="88" t="s">
        <v>829</v>
      </c>
      <c r="T539" s="90"/>
      <c r="V539" s="72"/>
    </row>
    <row r="540" spans="1:22" ht="15" customHeight="1">
      <c r="A540" s="86">
        <v>180</v>
      </c>
      <c r="B540" s="88" t="s">
        <v>422</v>
      </c>
      <c r="C540" s="88" t="s">
        <v>434</v>
      </c>
      <c r="D540" s="88" t="s">
        <v>827</v>
      </c>
      <c r="E540" s="88" t="s">
        <v>1300</v>
      </c>
      <c r="F540" s="88" t="s">
        <v>22</v>
      </c>
      <c r="G540" s="86">
        <v>2010</v>
      </c>
      <c r="H540" s="86">
        <v>-28.41319</v>
      </c>
      <c r="I540" s="86">
        <v>-53.101640000000003</v>
      </c>
      <c r="J540" s="88" t="s">
        <v>49</v>
      </c>
      <c r="K540" s="69" t="s">
        <v>36</v>
      </c>
      <c r="L540" s="88" t="s">
        <v>1303</v>
      </c>
      <c r="M540" s="90"/>
      <c r="N540" s="88" t="s">
        <v>29</v>
      </c>
      <c r="O540" s="69" t="s">
        <v>36</v>
      </c>
      <c r="P540" s="90"/>
      <c r="Q540" s="90"/>
      <c r="R540" s="90"/>
      <c r="S540" s="88" t="s">
        <v>829</v>
      </c>
      <c r="T540" s="90"/>
      <c r="V540" s="72"/>
    </row>
    <row r="541" spans="1:22" ht="15" customHeight="1">
      <c r="A541" s="86">
        <v>181</v>
      </c>
      <c r="B541" s="88" t="s">
        <v>422</v>
      </c>
      <c r="C541" s="88" t="s">
        <v>434</v>
      </c>
      <c r="D541" s="88" t="s">
        <v>827</v>
      </c>
      <c r="E541" s="88" t="s">
        <v>1300</v>
      </c>
      <c r="F541" s="88" t="s">
        <v>22</v>
      </c>
      <c r="G541" s="86">
        <v>2010</v>
      </c>
      <c r="H541" s="86">
        <v>-28.41319</v>
      </c>
      <c r="I541" s="86">
        <v>-53.101640000000003</v>
      </c>
      <c r="J541" s="88" t="s">
        <v>49</v>
      </c>
      <c r="K541" s="69" t="s">
        <v>36</v>
      </c>
      <c r="L541" s="88" t="s">
        <v>1304</v>
      </c>
      <c r="M541" s="90"/>
      <c r="N541" s="88" t="s">
        <v>29</v>
      </c>
      <c r="O541" s="69" t="s">
        <v>36</v>
      </c>
      <c r="P541" s="90"/>
      <c r="Q541" s="90"/>
      <c r="R541" s="90"/>
      <c r="S541" s="88" t="s">
        <v>829</v>
      </c>
      <c r="T541" s="90"/>
      <c r="V541" s="72"/>
    </row>
    <row r="542" spans="1:22" ht="15" customHeight="1">
      <c r="A542" s="86">
        <v>182</v>
      </c>
      <c r="B542" s="88" t="s">
        <v>422</v>
      </c>
      <c r="C542" s="88" t="s">
        <v>434</v>
      </c>
      <c r="D542" s="88" t="s">
        <v>827</v>
      </c>
      <c r="E542" s="88" t="s">
        <v>1300</v>
      </c>
      <c r="F542" s="88" t="s">
        <v>22</v>
      </c>
      <c r="G542" s="86">
        <v>2010</v>
      </c>
      <c r="H542" s="86">
        <v>-28.41319</v>
      </c>
      <c r="I542" s="86">
        <v>-53.101640000000003</v>
      </c>
      <c r="J542" s="88" t="s">
        <v>49</v>
      </c>
      <c r="K542" s="69" t="s">
        <v>36</v>
      </c>
      <c r="L542" s="88" t="s">
        <v>1305</v>
      </c>
      <c r="M542" s="90"/>
      <c r="N542" s="88" t="s">
        <v>29</v>
      </c>
      <c r="O542" s="69" t="s">
        <v>36</v>
      </c>
      <c r="P542" s="90"/>
      <c r="Q542" s="90"/>
      <c r="R542" s="90"/>
      <c r="S542" s="88" t="s">
        <v>829</v>
      </c>
      <c r="T542" s="90"/>
      <c r="V542" s="72"/>
    </row>
    <row r="543" spans="1:22" ht="15" customHeight="1">
      <c r="A543" s="86">
        <v>393</v>
      </c>
      <c r="B543" s="88" t="s">
        <v>422</v>
      </c>
      <c r="C543" s="88" t="s">
        <v>434</v>
      </c>
      <c r="D543" s="88" t="s">
        <v>827</v>
      </c>
      <c r="E543" s="88" t="s">
        <v>1300</v>
      </c>
      <c r="F543" s="88" t="s">
        <v>22</v>
      </c>
      <c r="G543" s="86">
        <v>2011</v>
      </c>
      <c r="H543" s="86">
        <v>-28.384419999999999</v>
      </c>
      <c r="I543" s="86">
        <v>-53.350189999999998</v>
      </c>
      <c r="J543" s="88" t="s">
        <v>49</v>
      </c>
      <c r="K543" s="69" t="s">
        <v>36</v>
      </c>
      <c r="L543" s="88" t="s">
        <v>1306</v>
      </c>
      <c r="M543" s="90"/>
      <c r="N543" s="88" t="s">
        <v>29</v>
      </c>
      <c r="O543" s="69" t="s">
        <v>36</v>
      </c>
      <c r="P543" s="90"/>
      <c r="Q543" s="90"/>
      <c r="R543" s="90"/>
      <c r="S543" s="88" t="s">
        <v>829</v>
      </c>
      <c r="T543" s="90"/>
      <c r="V543" s="72"/>
    </row>
    <row r="544" spans="1:22" ht="15" customHeight="1">
      <c r="A544" s="86">
        <v>394</v>
      </c>
      <c r="B544" s="88" t="s">
        <v>422</v>
      </c>
      <c r="C544" s="88" t="s">
        <v>434</v>
      </c>
      <c r="D544" s="88" t="s">
        <v>827</v>
      </c>
      <c r="E544" s="88" t="s">
        <v>1300</v>
      </c>
      <c r="F544" s="88" t="s">
        <v>22</v>
      </c>
      <c r="G544" s="86">
        <v>2011</v>
      </c>
      <c r="H544" s="86">
        <v>-28.384419999999999</v>
      </c>
      <c r="I544" s="86">
        <v>-53.350189999999998</v>
      </c>
      <c r="J544" s="88" t="s">
        <v>49</v>
      </c>
      <c r="K544" s="69" t="s">
        <v>36</v>
      </c>
      <c r="L544" s="88" t="s">
        <v>1307</v>
      </c>
      <c r="M544" s="90"/>
      <c r="N544" s="88" t="s">
        <v>29</v>
      </c>
      <c r="O544" s="69" t="s">
        <v>36</v>
      </c>
      <c r="P544" s="90"/>
      <c r="Q544" s="90"/>
      <c r="R544" s="90"/>
      <c r="S544" s="88" t="s">
        <v>829</v>
      </c>
      <c r="T544" s="90"/>
      <c r="V544" s="72"/>
    </row>
    <row r="545" spans="1:22" ht="15" customHeight="1">
      <c r="A545" s="86">
        <v>395</v>
      </c>
      <c r="B545" s="88" t="s">
        <v>422</v>
      </c>
      <c r="C545" s="88" t="s">
        <v>434</v>
      </c>
      <c r="D545" s="88" t="s">
        <v>827</v>
      </c>
      <c r="E545" s="88" t="s">
        <v>1300</v>
      </c>
      <c r="F545" s="88" t="s">
        <v>22</v>
      </c>
      <c r="G545" s="86">
        <v>2011</v>
      </c>
      <c r="H545" s="86">
        <v>-28.384419999999999</v>
      </c>
      <c r="I545" s="86">
        <v>-53.350189999999998</v>
      </c>
      <c r="J545" s="88" t="s">
        <v>49</v>
      </c>
      <c r="K545" s="69" t="s">
        <v>36</v>
      </c>
      <c r="L545" s="88" t="s">
        <v>1308</v>
      </c>
      <c r="M545" s="90"/>
      <c r="N545" s="88" t="s">
        <v>29</v>
      </c>
      <c r="O545" s="69" t="s">
        <v>36</v>
      </c>
      <c r="P545" s="90"/>
      <c r="Q545" s="90"/>
      <c r="R545" s="90"/>
      <c r="S545" s="88" t="s">
        <v>829</v>
      </c>
      <c r="T545" s="90"/>
      <c r="V545" s="72"/>
    </row>
    <row r="546" spans="1:22" ht="15" customHeight="1">
      <c r="A546" s="86">
        <v>396</v>
      </c>
      <c r="B546" s="88" t="s">
        <v>422</v>
      </c>
      <c r="C546" s="88" t="s">
        <v>434</v>
      </c>
      <c r="D546" s="88" t="s">
        <v>827</v>
      </c>
      <c r="E546" s="88" t="s">
        <v>1300</v>
      </c>
      <c r="F546" s="88" t="s">
        <v>22</v>
      </c>
      <c r="G546" s="86">
        <v>2011</v>
      </c>
      <c r="H546" s="86">
        <v>-28.384419999999999</v>
      </c>
      <c r="I546" s="86">
        <v>-53.350189999999998</v>
      </c>
      <c r="J546" s="88" t="s">
        <v>49</v>
      </c>
      <c r="K546" s="69" t="s">
        <v>36</v>
      </c>
      <c r="L546" s="88" t="s">
        <v>1309</v>
      </c>
      <c r="M546" s="90"/>
      <c r="N546" s="88" t="s">
        <v>29</v>
      </c>
      <c r="O546" s="69" t="s">
        <v>36</v>
      </c>
      <c r="P546" s="90"/>
      <c r="Q546" s="90"/>
      <c r="R546" s="90"/>
      <c r="S546" s="88" t="s">
        <v>829</v>
      </c>
      <c r="T546" s="90"/>
      <c r="V546" s="72"/>
    </row>
    <row r="547" spans="1:22" ht="15" customHeight="1">
      <c r="A547" s="86">
        <v>397</v>
      </c>
      <c r="B547" s="88" t="s">
        <v>422</v>
      </c>
      <c r="C547" s="88" t="s">
        <v>434</v>
      </c>
      <c r="D547" s="88" t="s">
        <v>827</v>
      </c>
      <c r="E547" s="88" t="s">
        <v>1300</v>
      </c>
      <c r="F547" s="88" t="s">
        <v>22</v>
      </c>
      <c r="G547" s="86">
        <v>2011</v>
      </c>
      <c r="H547" s="86">
        <v>-28.384419999999999</v>
      </c>
      <c r="I547" s="86">
        <v>-53.350189999999998</v>
      </c>
      <c r="J547" s="88" t="s">
        <v>49</v>
      </c>
      <c r="K547" s="69" t="s">
        <v>36</v>
      </c>
      <c r="L547" s="88" t="s">
        <v>1310</v>
      </c>
      <c r="M547" s="90"/>
      <c r="N547" s="88" t="s">
        <v>29</v>
      </c>
      <c r="O547" s="69" t="s">
        <v>36</v>
      </c>
      <c r="P547" s="90"/>
      <c r="Q547" s="90"/>
      <c r="R547" s="90"/>
      <c r="S547" s="88" t="s">
        <v>829</v>
      </c>
      <c r="T547" s="90"/>
      <c r="V547" s="72"/>
    </row>
    <row r="548" spans="1:22" ht="15" customHeight="1">
      <c r="A548" s="86">
        <v>398</v>
      </c>
      <c r="B548" s="88" t="s">
        <v>422</v>
      </c>
      <c r="C548" s="88" t="s">
        <v>434</v>
      </c>
      <c r="D548" s="88" t="s">
        <v>827</v>
      </c>
      <c r="E548" s="88" t="s">
        <v>1300</v>
      </c>
      <c r="F548" s="88" t="s">
        <v>22</v>
      </c>
      <c r="G548" s="86">
        <v>2011</v>
      </c>
      <c r="H548" s="86">
        <v>-28.384419999999999</v>
      </c>
      <c r="I548" s="86">
        <v>-53.350189999999998</v>
      </c>
      <c r="J548" s="88" t="s">
        <v>49</v>
      </c>
      <c r="K548" s="69" t="s">
        <v>36</v>
      </c>
      <c r="L548" s="88" t="s">
        <v>1311</v>
      </c>
      <c r="M548" s="90"/>
      <c r="N548" s="88" t="s">
        <v>29</v>
      </c>
      <c r="O548" s="69" t="s">
        <v>36</v>
      </c>
      <c r="P548" s="90"/>
      <c r="Q548" s="90"/>
      <c r="R548" s="90"/>
      <c r="S548" s="88" t="s">
        <v>829</v>
      </c>
      <c r="T548" s="90"/>
      <c r="V548" s="72"/>
    </row>
    <row r="549" spans="1:22" ht="15" customHeight="1">
      <c r="A549" s="86">
        <v>2</v>
      </c>
      <c r="B549" s="88" t="s">
        <v>422</v>
      </c>
      <c r="C549" s="88" t="s">
        <v>434</v>
      </c>
      <c r="D549" s="88" t="s">
        <v>827</v>
      </c>
      <c r="E549" s="88" t="s">
        <v>1300</v>
      </c>
      <c r="F549" s="88" t="s">
        <v>22</v>
      </c>
      <c r="G549" s="86">
        <v>2009</v>
      </c>
      <c r="H549" s="104">
        <v>-28.381</v>
      </c>
      <c r="I549" s="104">
        <v>-53.305999999999997</v>
      </c>
      <c r="J549" s="88" t="s">
        <v>136</v>
      </c>
      <c r="K549" s="69" t="s">
        <v>36</v>
      </c>
      <c r="L549" s="88" t="s">
        <v>1312</v>
      </c>
      <c r="M549" s="90"/>
      <c r="N549" s="88" t="s">
        <v>25</v>
      </c>
      <c r="O549" s="69" t="s">
        <v>36</v>
      </c>
      <c r="P549" s="90"/>
      <c r="Q549" s="90"/>
      <c r="R549" s="90"/>
      <c r="S549" s="88" t="s">
        <v>829</v>
      </c>
      <c r="T549" s="90"/>
      <c r="V549" s="72"/>
    </row>
    <row r="550" spans="1:22" ht="15" customHeight="1">
      <c r="A550" s="86">
        <v>3</v>
      </c>
      <c r="B550" s="88" t="s">
        <v>422</v>
      </c>
      <c r="C550" s="88" t="s">
        <v>434</v>
      </c>
      <c r="D550" s="88" t="s">
        <v>827</v>
      </c>
      <c r="E550" s="88" t="s">
        <v>1300</v>
      </c>
      <c r="F550" s="88" t="s">
        <v>22</v>
      </c>
      <c r="G550" s="86">
        <v>2009</v>
      </c>
      <c r="H550" s="104">
        <v>-28.366</v>
      </c>
      <c r="I550" s="104">
        <v>-53.420999999999999</v>
      </c>
      <c r="J550" s="88" t="s">
        <v>136</v>
      </c>
      <c r="K550" s="69" t="s">
        <v>36</v>
      </c>
      <c r="L550" s="88" t="s">
        <v>1313</v>
      </c>
      <c r="M550" s="90"/>
      <c r="N550" s="88" t="s">
        <v>25</v>
      </c>
      <c r="O550" s="69" t="s">
        <v>36</v>
      </c>
      <c r="P550" s="90"/>
      <c r="Q550" s="90"/>
      <c r="R550" s="90"/>
      <c r="S550" s="88" t="s">
        <v>829</v>
      </c>
      <c r="T550" s="90"/>
      <c r="V550" s="72"/>
    </row>
    <row r="551" spans="1:22" ht="15" customHeight="1">
      <c r="A551" s="86">
        <v>142</v>
      </c>
      <c r="B551" s="88" t="s">
        <v>422</v>
      </c>
      <c r="C551" s="88" t="s">
        <v>434</v>
      </c>
      <c r="D551" s="88" t="s">
        <v>827</v>
      </c>
      <c r="E551" s="88" t="s">
        <v>1314</v>
      </c>
      <c r="F551" s="88" t="s">
        <v>22</v>
      </c>
      <c r="G551" s="86">
        <v>2009</v>
      </c>
      <c r="H551" s="104">
        <v>-28.39</v>
      </c>
      <c r="I551" s="104">
        <v>-54.6</v>
      </c>
      <c r="J551" s="88" t="s">
        <v>49</v>
      </c>
      <c r="K551" s="69" t="s">
        <v>36</v>
      </c>
      <c r="L551" s="88" t="s">
        <v>1315</v>
      </c>
      <c r="M551" s="90"/>
      <c r="N551" s="88" t="s">
        <v>29</v>
      </c>
      <c r="O551" s="69" t="s">
        <v>36</v>
      </c>
      <c r="P551" s="90"/>
      <c r="Q551" s="90"/>
      <c r="R551" s="90"/>
      <c r="S551" s="88" t="s">
        <v>829</v>
      </c>
      <c r="T551" s="90"/>
      <c r="V551" s="72"/>
    </row>
    <row r="552" spans="1:22" ht="15" customHeight="1">
      <c r="A552" s="86">
        <v>143</v>
      </c>
      <c r="B552" s="88" t="s">
        <v>422</v>
      </c>
      <c r="C552" s="88" t="s">
        <v>434</v>
      </c>
      <c r="D552" s="88" t="s">
        <v>827</v>
      </c>
      <c r="E552" s="88" t="s">
        <v>1314</v>
      </c>
      <c r="F552" s="88" t="s">
        <v>22</v>
      </c>
      <c r="G552" s="86">
        <v>2009</v>
      </c>
      <c r="H552" s="104">
        <v>-28.39</v>
      </c>
      <c r="I552" s="104">
        <v>-54.6</v>
      </c>
      <c r="J552" s="88" t="s">
        <v>49</v>
      </c>
      <c r="K552" s="69" t="s">
        <v>36</v>
      </c>
      <c r="L552" s="88" t="s">
        <v>1316</v>
      </c>
      <c r="M552" s="90"/>
      <c r="N552" s="88" t="s">
        <v>29</v>
      </c>
      <c r="O552" s="69" t="s">
        <v>36</v>
      </c>
      <c r="P552" s="90"/>
      <c r="Q552" s="90"/>
      <c r="R552" s="90"/>
      <c r="S552" s="88" t="s">
        <v>829</v>
      </c>
      <c r="T552" s="90"/>
      <c r="V552" s="72"/>
    </row>
    <row r="553" spans="1:22" ht="15" customHeight="1">
      <c r="A553" s="86">
        <v>144</v>
      </c>
      <c r="B553" s="88" t="s">
        <v>422</v>
      </c>
      <c r="C553" s="88" t="s">
        <v>434</v>
      </c>
      <c r="D553" s="88" t="s">
        <v>827</v>
      </c>
      <c r="E553" s="88" t="s">
        <v>1314</v>
      </c>
      <c r="F553" s="88" t="s">
        <v>22</v>
      </c>
      <c r="G553" s="86">
        <v>2009</v>
      </c>
      <c r="H553" s="104">
        <v>-28.39</v>
      </c>
      <c r="I553" s="104">
        <v>-54.6</v>
      </c>
      <c r="J553" s="88" t="s">
        <v>49</v>
      </c>
      <c r="K553" s="69" t="s">
        <v>36</v>
      </c>
      <c r="L553" s="88" t="s">
        <v>1317</v>
      </c>
      <c r="M553" s="90"/>
      <c r="N553" s="88" t="s">
        <v>29</v>
      </c>
      <c r="O553" s="69" t="s">
        <v>36</v>
      </c>
      <c r="P553" s="90"/>
      <c r="Q553" s="90"/>
      <c r="R553" s="90"/>
      <c r="S553" s="88" t="s">
        <v>829</v>
      </c>
      <c r="T553" s="90"/>
      <c r="V553" s="72"/>
    </row>
    <row r="554" spans="1:22" ht="15" customHeight="1">
      <c r="A554" s="86">
        <v>146</v>
      </c>
      <c r="B554" s="88" t="s">
        <v>422</v>
      </c>
      <c r="C554" s="88" t="s">
        <v>434</v>
      </c>
      <c r="D554" s="88" t="s">
        <v>827</v>
      </c>
      <c r="E554" s="88" t="s">
        <v>1314</v>
      </c>
      <c r="F554" s="88" t="s">
        <v>22</v>
      </c>
      <c r="G554" s="86">
        <v>2009</v>
      </c>
      <c r="H554" s="104">
        <v>-28.39</v>
      </c>
      <c r="I554" s="104">
        <v>-54.6</v>
      </c>
      <c r="J554" s="88" t="s">
        <v>49</v>
      </c>
      <c r="K554" s="69" t="s">
        <v>36</v>
      </c>
      <c r="L554" s="88" t="s">
        <v>1318</v>
      </c>
      <c r="M554" s="90"/>
      <c r="N554" s="88" t="s">
        <v>29</v>
      </c>
      <c r="O554" s="69" t="s">
        <v>36</v>
      </c>
      <c r="P554" s="90"/>
      <c r="Q554" s="90"/>
      <c r="R554" s="90"/>
      <c r="S554" s="88" t="s">
        <v>829</v>
      </c>
      <c r="T554" s="90"/>
      <c r="V554" s="72"/>
    </row>
    <row r="555" spans="1:22" ht="15" customHeight="1">
      <c r="A555" s="86">
        <v>147</v>
      </c>
      <c r="B555" s="88" t="s">
        <v>422</v>
      </c>
      <c r="C555" s="88" t="s">
        <v>434</v>
      </c>
      <c r="D555" s="88" t="s">
        <v>827</v>
      </c>
      <c r="E555" s="88" t="s">
        <v>1314</v>
      </c>
      <c r="F555" s="88" t="s">
        <v>22</v>
      </c>
      <c r="G555" s="86">
        <v>2009</v>
      </c>
      <c r="H555" s="104">
        <v>-28.39</v>
      </c>
      <c r="I555" s="104">
        <v>-54.6</v>
      </c>
      <c r="J555" s="88" t="s">
        <v>49</v>
      </c>
      <c r="K555" s="69" t="s">
        <v>36</v>
      </c>
      <c r="L555" s="88" t="s">
        <v>1319</v>
      </c>
      <c r="M555" s="90"/>
      <c r="N555" s="88" t="s">
        <v>29</v>
      </c>
      <c r="O555" s="69" t="s">
        <v>36</v>
      </c>
      <c r="P555" s="90"/>
      <c r="Q555" s="90"/>
      <c r="R555" s="90"/>
      <c r="S555" s="88" t="s">
        <v>829</v>
      </c>
      <c r="T555" s="90"/>
      <c r="V555" s="72"/>
    </row>
    <row r="556" spans="1:22" ht="15" customHeight="1">
      <c r="A556" s="86">
        <v>145</v>
      </c>
      <c r="B556" s="88" t="s">
        <v>422</v>
      </c>
      <c r="C556" s="88" t="s">
        <v>434</v>
      </c>
      <c r="D556" s="88" t="s">
        <v>827</v>
      </c>
      <c r="E556" s="88" t="s">
        <v>1314</v>
      </c>
      <c r="F556" s="88" t="s">
        <v>22</v>
      </c>
      <c r="G556" s="86">
        <v>2009</v>
      </c>
      <c r="H556" s="104">
        <v>-28.39</v>
      </c>
      <c r="I556" s="104">
        <v>-54.6</v>
      </c>
      <c r="J556" s="88" t="s">
        <v>136</v>
      </c>
      <c r="K556" s="69" t="s">
        <v>36</v>
      </c>
      <c r="L556" s="88" t="s">
        <v>1320</v>
      </c>
      <c r="M556" s="90"/>
      <c r="N556" s="88" t="s">
        <v>25</v>
      </c>
      <c r="O556" s="69" t="s">
        <v>36</v>
      </c>
      <c r="P556" s="90"/>
      <c r="Q556" s="90"/>
      <c r="R556" s="90"/>
      <c r="S556" s="88" t="s">
        <v>829</v>
      </c>
      <c r="T556" s="90"/>
      <c r="V556" s="72"/>
    </row>
    <row r="557" spans="1:22" ht="15" customHeight="1">
      <c r="A557" s="86">
        <v>571</v>
      </c>
      <c r="B557" s="88" t="s">
        <v>422</v>
      </c>
      <c r="C557" s="88" t="s">
        <v>434</v>
      </c>
      <c r="D557" s="88" t="s">
        <v>827</v>
      </c>
      <c r="E557" s="88" t="s">
        <v>1321</v>
      </c>
      <c r="F557" s="88" t="s">
        <v>22</v>
      </c>
      <c r="G557" s="86">
        <v>2009</v>
      </c>
      <c r="H557" s="86">
        <f t="shared" ref="H557:H559" si="44">-(23+(2/60)+(13/3600))</f>
        <v>-23.036944444444448</v>
      </c>
      <c r="I557" s="86">
        <f t="shared" ref="I557:I559" si="45">-(50+(50/60)+(18/3600))</f>
        <v>-50.838333333333338</v>
      </c>
      <c r="J557" s="88" t="s">
        <v>49</v>
      </c>
      <c r="K557" s="69" t="s">
        <v>36</v>
      </c>
      <c r="L557" s="86">
        <v>139</v>
      </c>
      <c r="M557" s="90"/>
      <c r="N557" s="88" t="s">
        <v>29</v>
      </c>
      <c r="O557" s="69" t="s">
        <v>36</v>
      </c>
      <c r="P557" s="90"/>
      <c r="Q557" s="90"/>
      <c r="R557" s="90"/>
      <c r="S557" s="88" t="s">
        <v>829</v>
      </c>
      <c r="T557" s="90"/>
      <c r="V557" s="72"/>
    </row>
    <row r="558" spans="1:22" ht="15" customHeight="1">
      <c r="A558" s="86">
        <v>572</v>
      </c>
      <c r="B558" s="88" t="s">
        <v>422</v>
      </c>
      <c r="C558" s="88" t="s">
        <v>434</v>
      </c>
      <c r="D558" s="88" t="s">
        <v>827</v>
      </c>
      <c r="E558" s="88" t="s">
        <v>1321</v>
      </c>
      <c r="F558" s="88" t="s">
        <v>22</v>
      </c>
      <c r="G558" s="86">
        <v>2009</v>
      </c>
      <c r="H558" s="86">
        <f t="shared" si="44"/>
        <v>-23.036944444444448</v>
      </c>
      <c r="I558" s="86">
        <f t="shared" si="45"/>
        <v>-50.838333333333338</v>
      </c>
      <c r="J558" s="88" t="s">
        <v>49</v>
      </c>
      <c r="K558" s="69" t="s">
        <v>36</v>
      </c>
      <c r="L558" s="86">
        <v>137</v>
      </c>
      <c r="M558" s="90"/>
      <c r="N558" s="88" t="s">
        <v>29</v>
      </c>
      <c r="O558" s="69" t="s">
        <v>36</v>
      </c>
      <c r="P558" s="90"/>
      <c r="Q558" s="90"/>
      <c r="R558" s="90"/>
      <c r="S558" s="88" t="s">
        <v>829</v>
      </c>
      <c r="T558" s="90"/>
      <c r="V558" s="72"/>
    </row>
    <row r="559" spans="1:22" ht="15" customHeight="1">
      <c r="A559" s="86">
        <v>573</v>
      </c>
      <c r="B559" s="88" t="s">
        <v>422</v>
      </c>
      <c r="C559" s="88" t="s">
        <v>434</v>
      </c>
      <c r="D559" s="88" t="s">
        <v>827</v>
      </c>
      <c r="E559" s="88" t="s">
        <v>1321</v>
      </c>
      <c r="F559" s="88" t="s">
        <v>22</v>
      </c>
      <c r="G559" s="86">
        <v>2009</v>
      </c>
      <c r="H559" s="86">
        <f t="shared" si="44"/>
        <v>-23.036944444444448</v>
      </c>
      <c r="I559" s="86">
        <f t="shared" si="45"/>
        <v>-50.838333333333338</v>
      </c>
      <c r="J559" s="88" t="s">
        <v>136</v>
      </c>
      <c r="K559" s="69" t="s">
        <v>36</v>
      </c>
      <c r="L559" s="86">
        <v>140</v>
      </c>
      <c r="M559" s="90"/>
      <c r="N559" s="88" t="s">
        <v>25</v>
      </c>
      <c r="O559" s="69" t="s">
        <v>36</v>
      </c>
      <c r="P559" s="90"/>
      <c r="Q559" s="90"/>
      <c r="R559" s="90"/>
      <c r="S559" s="88" t="s">
        <v>829</v>
      </c>
      <c r="T559" s="90"/>
      <c r="V559" s="72"/>
    </row>
    <row r="560" spans="1:22" ht="15" customHeight="1">
      <c r="A560" s="86">
        <v>574</v>
      </c>
      <c r="B560" s="88" t="s">
        <v>422</v>
      </c>
      <c r="C560" s="88" t="s">
        <v>434</v>
      </c>
      <c r="D560" s="88" t="s">
        <v>827</v>
      </c>
      <c r="E560" s="88" t="s">
        <v>1322</v>
      </c>
      <c r="F560" s="88" t="s">
        <v>22</v>
      </c>
      <c r="G560" s="86">
        <v>2009</v>
      </c>
      <c r="H560" s="86">
        <f t="shared" ref="H560:H563" si="46">-(23+(3/60)+(31/3600))</f>
        <v>-23.058611111111112</v>
      </c>
      <c r="I560" s="86">
        <f t="shared" ref="I560:I563" si="47">-(51+(2/60)+(11/3600))</f>
        <v>-51.036388888888887</v>
      </c>
      <c r="J560" s="88" t="s">
        <v>49</v>
      </c>
      <c r="K560" s="69" t="s">
        <v>36</v>
      </c>
      <c r="L560" s="86">
        <v>154</v>
      </c>
      <c r="M560" s="90"/>
      <c r="N560" s="88" t="s">
        <v>29</v>
      </c>
      <c r="O560" s="69" t="s">
        <v>36</v>
      </c>
      <c r="P560" s="90"/>
      <c r="Q560" s="90"/>
      <c r="R560" s="90"/>
      <c r="S560" s="88" t="s">
        <v>829</v>
      </c>
      <c r="T560" s="90"/>
      <c r="V560" s="72"/>
    </row>
    <row r="561" spans="1:22" ht="15" customHeight="1">
      <c r="A561" s="86">
        <v>575</v>
      </c>
      <c r="B561" s="88" t="s">
        <v>422</v>
      </c>
      <c r="C561" s="88" t="s">
        <v>434</v>
      </c>
      <c r="D561" s="88" t="s">
        <v>827</v>
      </c>
      <c r="E561" s="88" t="s">
        <v>1322</v>
      </c>
      <c r="F561" s="88" t="s">
        <v>22</v>
      </c>
      <c r="G561" s="86">
        <v>2009</v>
      </c>
      <c r="H561" s="86">
        <f t="shared" si="46"/>
        <v>-23.058611111111112</v>
      </c>
      <c r="I561" s="86">
        <f t="shared" si="47"/>
        <v>-51.036388888888887</v>
      </c>
      <c r="J561" s="88" t="s">
        <v>136</v>
      </c>
      <c r="K561" s="69" t="s">
        <v>36</v>
      </c>
      <c r="L561" s="86">
        <v>153</v>
      </c>
      <c r="M561" s="90"/>
      <c r="N561" s="88" t="s">
        <v>25</v>
      </c>
      <c r="O561" s="69" t="s">
        <v>36</v>
      </c>
      <c r="P561" s="90"/>
      <c r="Q561" s="90"/>
      <c r="R561" s="90"/>
      <c r="S561" s="88" t="s">
        <v>829</v>
      </c>
      <c r="T561" s="90"/>
      <c r="V561" s="72"/>
    </row>
    <row r="562" spans="1:22" ht="15" customHeight="1">
      <c r="A562" s="86">
        <v>576</v>
      </c>
      <c r="B562" s="88" t="s">
        <v>422</v>
      </c>
      <c r="C562" s="88" t="s">
        <v>434</v>
      </c>
      <c r="D562" s="88" t="s">
        <v>827</v>
      </c>
      <c r="E562" s="88" t="s">
        <v>1322</v>
      </c>
      <c r="F562" s="88" t="s">
        <v>22</v>
      </c>
      <c r="G562" s="86">
        <v>2009</v>
      </c>
      <c r="H562" s="86">
        <f t="shared" si="46"/>
        <v>-23.058611111111112</v>
      </c>
      <c r="I562" s="86">
        <f t="shared" si="47"/>
        <v>-51.036388888888887</v>
      </c>
      <c r="J562" s="88" t="s">
        <v>136</v>
      </c>
      <c r="K562" s="69" t="s">
        <v>36</v>
      </c>
      <c r="L562" s="86">
        <v>155</v>
      </c>
      <c r="M562" s="90"/>
      <c r="N562" s="88" t="s">
        <v>25</v>
      </c>
      <c r="O562" s="69" t="s">
        <v>36</v>
      </c>
      <c r="P562" s="90"/>
      <c r="Q562" s="90"/>
      <c r="R562" s="90"/>
      <c r="S562" s="88" t="s">
        <v>829</v>
      </c>
      <c r="T562" s="90"/>
      <c r="V562" s="72"/>
    </row>
    <row r="563" spans="1:22" ht="15" customHeight="1">
      <c r="A563" s="86">
        <v>577</v>
      </c>
      <c r="B563" s="88" t="s">
        <v>422</v>
      </c>
      <c r="C563" s="88" t="s">
        <v>434</v>
      </c>
      <c r="D563" s="88" t="s">
        <v>827</v>
      </c>
      <c r="E563" s="88" t="s">
        <v>1322</v>
      </c>
      <c r="F563" s="88" t="s">
        <v>22</v>
      </c>
      <c r="G563" s="86">
        <v>2009</v>
      </c>
      <c r="H563" s="86">
        <f t="shared" si="46"/>
        <v>-23.058611111111112</v>
      </c>
      <c r="I563" s="86">
        <f t="shared" si="47"/>
        <v>-51.036388888888887</v>
      </c>
      <c r="J563" s="88" t="s">
        <v>136</v>
      </c>
      <c r="K563" s="69" t="s">
        <v>36</v>
      </c>
      <c r="L563" s="86">
        <v>157</v>
      </c>
      <c r="M563" s="90"/>
      <c r="N563" s="88" t="s">
        <v>25</v>
      </c>
      <c r="O563" s="69" t="s">
        <v>36</v>
      </c>
      <c r="P563" s="90"/>
      <c r="Q563" s="90"/>
      <c r="R563" s="90"/>
      <c r="S563" s="88" t="s">
        <v>829</v>
      </c>
      <c r="T563" s="90"/>
      <c r="V563" s="72"/>
    </row>
    <row r="564" spans="1:22" ht="15" customHeight="1">
      <c r="A564" s="86">
        <v>198</v>
      </c>
      <c r="B564" s="88" t="s">
        <v>422</v>
      </c>
      <c r="C564" s="88" t="s">
        <v>434</v>
      </c>
      <c r="D564" s="88" t="s">
        <v>827</v>
      </c>
      <c r="E564" s="88" t="s">
        <v>168</v>
      </c>
      <c r="F564" s="88" t="s">
        <v>22</v>
      </c>
      <c r="G564" s="86">
        <v>2010</v>
      </c>
      <c r="H564" s="86">
        <v>-28.04308</v>
      </c>
      <c r="I564" s="86">
        <v>-52.270060000000001</v>
      </c>
      <c r="J564" s="88" t="s">
        <v>49</v>
      </c>
      <c r="K564" s="69" t="s">
        <v>36</v>
      </c>
      <c r="L564" s="88" t="s">
        <v>1323</v>
      </c>
      <c r="M564" s="90"/>
      <c r="N564" s="88" t="s">
        <v>29</v>
      </c>
      <c r="O564" s="69" t="s">
        <v>36</v>
      </c>
      <c r="P564" s="90"/>
      <c r="Q564" s="90"/>
      <c r="R564" s="90"/>
      <c r="S564" s="88" t="s">
        <v>829</v>
      </c>
      <c r="T564" s="90"/>
      <c r="V564" s="72"/>
    </row>
    <row r="565" spans="1:22" ht="15" customHeight="1">
      <c r="A565" s="86">
        <v>200</v>
      </c>
      <c r="B565" s="88" t="s">
        <v>422</v>
      </c>
      <c r="C565" s="88" t="s">
        <v>434</v>
      </c>
      <c r="D565" s="88" t="s">
        <v>827</v>
      </c>
      <c r="E565" s="88" t="s">
        <v>168</v>
      </c>
      <c r="F565" s="88" t="s">
        <v>22</v>
      </c>
      <c r="G565" s="86">
        <v>2010</v>
      </c>
      <c r="H565" s="86">
        <v>-28.04308</v>
      </c>
      <c r="I565" s="86">
        <v>-52.270060000000001</v>
      </c>
      <c r="J565" s="88" t="s">
        <v>49</v>
      </c>
      <c r="K565" s="69" t="s">
        <v>36</v>
      </c>
      <c r="L565" s="88" t="s">
        <v>1324</v>
      </c>
      <c r="M565" s="90"/>
      <c r="N565" s="88" t="s">
        <v>29</v>
      </c>
      <c r="O565" s="69" t="s">
        <v>36</v>
      </c>
      <c r="P565" s="90"/>
      <c r="Q565" s="90"/>
      <c r="R565" s="90"/>
      <c r="S565" s="88" t="s">
        <v>829</v>
      </c>
      <c r="T565" s="90"/>
      <c r="V565" s="72"/>
    </row>
    <row r="566" spans="1:22" ht="15" customHeight="1">
      <c r="A566" s="86">
        <v>201</v>
      </c>
      <c r="B566" s="88" t="s">
        <v>422</v>
      </c>
      <c r="C566" s="88" t="s">
        <v>434</v>
      </c>
      <c r="D566" s="88" t="s">
        <v>827</v>
      </c>
      <c r="E566" s="88" t="s">
        <v>168</v>
      </c>
      <c r="F566" s="88" t="s">
        <v>22</v>
      </c>
      <c r="G566" s="86">
        <v>2010</v>
      </c>
      <c r="H566" s="86">
        <v>-28.04308</v>
      </c>
      <c r="I566" s="86">
        <v>-52.270060000000001</v>
      </c>
      <c r="J566" s="88" t="s">
        <v>49</v>
      </c>
      <c r="K566" s="69" t="s">
        <v>36</v>
      </c>
      <c r="L566" s="88" t="s">
        <v>1325</v>
      </c>
      <c r="M566" s="90"/>
      <c r="N566" s="88" t="s">
        <v>29</v>
      </c>
      <c r="O566" s="69" t="s">
        <v>36</v>
      </c>
      <c r="P566" s="90"/>
      <c r="Q566" s="90"/>
      <c r="R566" s="90"/>
      <c r="S566" s="88" t="s">
        <v>829</v>
      </c>
      <c r="T566" s="90"/>
      <c r="V566" s="72"/>
    </row>
    <row r="567" spans="1:22" ht="15" customHeight="1">
      <c r="A567" s="86">
        <v>202</v>
      </c>
      <c r="B567" s="88" t="s">
        <v>422</v>
      </c>
      <c r="C567" s="88" t="s">
        <v>434</v>
      </c>
      <c r="D567" s="88" t="s">
        <v>827</v>
      </c>
      <c r="E567" s="88" t="s">
        <v>168</v>
      </c>
      <c r="F567" s="88" t="s">
        <v>22</v>
      </c>
      <c r="G567" s="86">
        <v>2010</v>
      </c>
      <c r="H567" s="86">
        <v>-28.04308</v>
      </c>
      <c r="I567" s="86">
        <v>-52.270060000000001</v>
      </c>
      <c r="J567" s="88" t="s">
        <v>49</v>
      </c>
      <c r="K567" s="69" t="s">
        <v>36</v>
      </c>
      <c r="L567" s="88" t="s">
        <v>1326</v>
      </c>
      <c r="M567" s="90"/>
      <c r="N567" s="88" t="s">
        <v>29</v>
      </c>
      <c r="O567" s="69" t="s">
        <v>36</v>
      </c>
      <c r="P567" s="90"/>
      <c r="Q567" s="90"/>
      <c r="R567" s="90"/>
      <c r="S567" s="88" t="s">
        <v>829</v>
      </c>
      <c r="T567" s="90"/>
      <c r="V567" s="72"/>
    </row>
    <row r="568" spans="1:22" ht="15" customHeight="1">
      <c r="A568" s="86">
        <v>203</v>
      </c>
      <c r="B568" s="88" t="s">
        <v>422</v>
      </c>
      <c r="C568" s="88" t="s">
        <v>434</v>
      </c>
      <c r="D568" s="88" t="s">
        <v>827</v>
      </c>
      <c r="E568" s="88" t="s">
        <v>168</v>
      </c>
      <c r="F568" s="88" t="s">
        <v>22</v>
      </c>
      <c r="G568" s="86">
        <v>2010</v>
      </c>
      <c r="H568" s="86">
        <v>-28.027190000000001</v>
      </c>
      <c r="I568" s="86">
        <v>-52.232190000000003</v>
      </c>
      <c r="J568" s="88" t="s">
        <v>49</v>
      </c>
      <c r="K568" s="69" t="s">
        <v>36</v>
      </c>
      <c r="L568" s="88" t="s">
        <v>1327</v>
      </c>
      <c r="M568" s="90"/>
      <c r="N568" s="88" t="s">
        <v>29</v>
      </c>
      <c r="O568" s="69" t="s">
        <v>36</v>
      </c>
      <c r="P568" s="90"/>
      <c r="Q568" s="90"/>
      <c r="R568" s="90"/>
      <c r="S568" s="88" t="s">
        <v>829</v>
      </c>
      <c r="T568" s="90"/>
      <c r="V568" s="72"/>
    </row>
    <row r="569" spans="1:22" ht="15" customHeight="1">
      <c r="A569" s="86">
        <v>204</v>
      </c>
      <c r="B569" s="88" t="s">
        <v>422</v>
      </c>
      <c r="C569" s="88" t="s">
        <v>434</v>
      </c>
      <c r="D569" s="88" t="s">
        <v>827</v>
      </c>
      <c r="E569" s="88" t="s">
        <v>168</v>
      </c>
      <c r="F569" s="88" t="s">
        <v>22</v>
      </c>
      <c r="G569" s="86">
        <v>2010</v>
      </c>
      <c r="H569" s="86">
        <v>-28.027190000000001</v>
      </c>
      <c r="I569" s="86">
        <v>-52.232190000000003</v>
      </c>
      <c r="J569" s="88" t="s">
        <v>49</v>
      </c>
      <c r="K569" s="69" t="s">
        <v>36</v>
      </c>
      <c r="L569" s="88" t="s">
        <v>1328</v>
      </c>
      <c r="M569" s="90"/>
      <c r="N569" s="88" t="s">
        <v>29</v>
      </c>
      <c r="O569" s="69" t="s">
        <v>36</v>
      </c>
      <c r="P569" s="90"/>
      <c r="Q569" s="90"/>
      <c r="R569" s="90"/>
      <c r="S569" s="88" t="s">
        <v>829</v>
      </c>
      <c r="T569" s="90"/>
      <c r="V569" s="72"/>
    </row>
    <row r="570" spans="1:22" ht="15" customHeight="1">
      <c r="A570" s="86">
        <v>205</v>
      </c>
      <c r="B570" s="88" t="s">
        <v>422</v>
      </c>
      <c r="C570" s="88" t="s">
        <v>434</v>
      </c>
      <c r="D570" s="88" t="s">
        <v>827</v>
      </c>
      <c r="E570" s="88" t="s">
        <v>168</v>
      </c>
      <c r="F570" s="88" t="s">
        <v>22</v>
      </c>
      <c r="G570" s="86">
        <v>2010</v>
      </c>
      <c r="H570" s="86">
        <v>-28.027190000000001</v>
      </c>
      <c r="I570" s="86">
        <v>-52.232190000000003</v>
      </c>
      <c r="J570" s="88" t="s">
        <v>49</v>
      </c>
      <c r="K570" s="69" t="s">
        <v>36</v>
      </c>
      <c r="L570" s="88" t="s">
        <v>1329</v>
      </c>
      <c r="M570" s="90"/>
      <c r="N570" s="88" t="s">
        <v>29</v>
      </c>
      <c r="O570" s="69" t="s">
        <v>36</v>
      </c>
      <c r="P570" s="90"/>
      <c r="Q570" s="90"/>
      <c r="R570" s="90"/>
      <c r="S570" s="88" t="s">
        <v>829</v>
      </c>
      <c r="T570" s="90"/>
      <c r="V570" s="72"/>
    </row>
    <row r="571" spans="1:22" ht="15" customHeight="1">
      <c r="A571" s="86">
        <v>206</v>
      </c>
      <c r="B571" s="88" t="s">
        <v>422</v>
      </c>
      <c r="C571" s="88" t="s">
        <v>434</v>
      </c>
      <c r="D571" s="88" t="s">
        <v>827</v>
      </c>
      <c r="E571" s="88" t="s">
        <v>168</v>
      </c>
      <c r="F571" s="88" t="s">
        <v>22</v>
      </c>
      <c r="G571" s="86">
        <v>2010</v>
      </c>
      <c r="H571" s="86">
        <v>-27.975529999999999</v>
      </c>
      <c r="I571" s="86">
        <v>-52.226309999999998</v>
      </c>
      <c r="J571" s="88" t="s">
        <v>49</v>
      </c>
      <c r="K571" s="69" t="s">
        <v>36</v>
      </c>
      <c r="L571" s="88" t="s">
        <v>1330</v>
      </c>
      <c r="M571" s="90"/>
      <c r="N571" s="88" t="s">
        <v>29</v>
      </c>
      <c r="O571" s="69" t="s">
        <v>36</v>
      </c>
      <c r="P571" s="90"/>
      <c r="Q571" s="90"/>
      <c r="R571" s="90"/>
      <c r="S571" s="88" t="s">
        <v>829</v>
      </c>
      <c r="T571" s="90"/>
      <c r="V571" s="72"/>
    </row>
    <row r="572" spans="1:22" ht="15" customHeight="1">
      <c r="A572" s="86">
        <v>207</v>
      </c>
      <c r="B572" s="88" t="s">
        <v>422</v>
      </c>
      <c r="C572" s="88" t="s">
        <v>434</v>
      </c>
      <c r="D572" s="88" t="s">
        <v>827</v>
      </c>
      <c r="E572" s="88" t="s">
        <v>168</v>
      </c>
      <c r="F572" s="88" t="s">
        <v>22</v>
      </c>
      <c r="G572" s="86">
        <v>2010</v>
      </c>
      <c r="H572" s="86">
        <v>-27.975529999999999</v>
      </c>
      <c r="I572" s="86">
        <v>-52.226309999999998</v>
      </c>
      <c r="J572" s="88" t="s">
        <v>49</v>
      </c>
      <c r="K572" s="69" t="s">
        <v>36</v>
      </c>
      <c r="L572" s="88" t="s">
        <v>1331</v>
      </c>
      <c r="M572" s="90"/>
      <c r="N572" s="88" t="s">
        <v>29</v>
      </c>
      <c r="O572" s="69" t="s">
        <v>36</v>
      </c>
      <c r="P572" s="90"/>
      <c r="Q572" s="90"/>
      <c r="R572" s="90"/>
      <c r="S572" s="88" t="s">
        <v>829</v>
      </c>
      <c r="T572" s="90"/>
      <c r="V572" s="72"/>
    </row>
    <row r="573" spans="1:22" ht="15" customHeight="1">
      <c r="A573" s="86">
        <v>208</v>
      </c>
      <c r="B573" s="88" t="s">
        <v>422</v>
      </c>
      <c r="C573" s="88" t="s">
        <v>434</v>
      </c>
      <c r="D573" s="88" t="s">
        <v>827</v>
      </c>
      <c r="E573" s="88" t="s">
        <v>168</v>
      </c>
      <c r="F573" s="88" t="s">
        <v>22</v>
      </c>
      <c r="G573" s="86">
        <v>2010</v>
      </c>
      <c r="H573" s="86">
        <v>-27.975529999999999</v>
      </c>
      <c r="I573" s="86">
        <v>-52.226309999999998</v>
      </c>
      <c r="J573" s="88" t="s">
        <v>49</v>
      </c>
      <c r="K573" s="69" t="s">
        <v>36</v>
      </c>
      <c r="L573" s="88" t="s">
        <v>1332</v>
      </c>
      <c r="M573" s="90"/>
      <c r="N573" s="88" t="s">
        <v>29</v>
      </c>
      <c r="O573" s="69" t="s">
        <v>36</v>
      </c>
      <c r="P573" s="90"/>
      <c r="Q573" s="90"/>
      <c r="R573" s="90"/>
      <c r="S573" s="88" t="s">
        <v>829</v>
      </c>
      <c r="T573" s="90"/>
      <c r="V573" s="72"/>
    </row>
    <row r="574" spans="1:22" ht="15" customHeight="1">
      <c r="A574" s="86">
        <v>209</v>
      </c>
      <c r="B574" s="88" t="s">
        <v>422</v>
      </c>
      <c r="C574" s="88" t="s">
        <v>434</v>
      </c>
      <c r="D574" s="88" t="s">
        <v>827</v>
      </c>
      <c r="E574" s="88" t="s">
        <v>168</v>
      </c>
      <c r="F574" s="88" t="s">
        <v>22</v>
      </c>
      <c r="G574" s="86">
        <v>2010</v>
      </c>
      <c r="H574" s="86">
        <v>-27.975529999999999</v>
      </c>
      <c r="I574" s="86">
        <v>-52.226309999999998</v>
      </c>
      <c r="J574" s="88" t="s">
        <v>49</v>
      </c>
      <c r="K574" s="69" t="s">
        <v>36</v>
      </c>
      <c r="L574" s="88" t="s">
        <v>1333</v>
      </c>
      <c r="M574" s="90"/>
      <c r="N574" s="88" t="s">
        <v>29</v>
      </c>
      <c r="O574" s="69" t="s">
        <v>36</v>
      </c>
      <c r="P574" s="90"/>
      <c r="Q574" s="90"/>
      <c r="R574" s="90"/>
      <c r="S574" s="88" t="s">
        <v>829</v>
      </c>
      <c r="T574" s="90"/>
      <c r="V574" s="72"/>
    </row>
    <row r="575" spans="1:22" ht="15" customHeight="1">
      <c r="A575" s="86">
        <v>210</v>
      </c>
      <c r="B575" s="88" t="s">
        <v>422</v>
      </c>
      <c r="C575" s="88" t="s">
        <v>434</v>
      </c>
      <c r="D575" s="88" t="s">
        <v>827</v>
      </c>
      <c r="E575" s="88" t="s">
        <v>168</v>
      </c>
      <c r="F575" s="88" t="s">
        <v>22</v>
      </c>
      <c r="G575" s="86">
        <v>2010</v>
      </c>
      <c r="H575" s="86">
        <v>-27.975529999999999</v>
      </c>
      <c r="I575" s="86">
        <v>-52.226309999999998</v>
      </c>
      <c r="J575" s="88" t="s">
        <v>49</v>
      </c>
      <c r="K575" s="69" t="s">
        <v>36</v>
      </c>
      <c r="L575" s="88" t="s">
        <v>1334</v>
      </c>
      <c r="M575" s="90"/>
      <c r="N575" s="88" t="s">
        <v>29</v>
      </c>
      <c r="O575" s="69" t="s">
        <v>36</v>
      </c>
      <c r="P575" s="90"/>
      <c r="Q575" s="90"/>
      <c r="R575" s="90"/>
      <c r="S575" s="88" t="s">
        <v>829</v>
      </c>
      <c r="T575" s="90"/>
      <c r="V575" s="72"/>
    </row>
    <row r="576" spans="1:22" ht="15" customHeight="1">
      <c r="A576" s="86">
        <v>441</v>
      </c>
      <c r="B576" s="88" t="s">
        <v>422</v>
      </c>
      <c r="C576" s="88" t="s">
        <v>434</v>
      </c>
      <c r="D576" s="88" t="s">
        <v>827</v>
      </c>
      <c r="E576" s="88" t="s">
        <v>168</v>
      </c>
      <c r="F576" s="88" t="s">
        <v>22</v>
      </c>
      <c r="G576" s="86">
        <v>2011</v>
      </c>
      <c r="H576" s="86">
        <v>-28.286860000000001</v>
      </c>
      <c r="I576" s="86">
        <v>-52.707059999999998</v>
      </c>
      <c r="J576" s="88" t="s">
        <v>49</v>
      </c>
      <c r="K576" s="69" t="s">
        <v>36</v>
      </c>
      <c r="L576" s="88" t="s">
        <v>1335</v>
      </c>
      <c r="M576" s="90"/>
      <c r="N576" s="88" t="s">
        <v>29</v>
      </c>
      <c r="O576" s="69" t="s">
        <v>36</v>
      </c>
      <c r="P576" s="90"/>
      <c r="Q576" s="90"/>
      <c r="R576" s="90"/>
      <c r="S576" s="88" t="s">
        <v>829</v>
      </c>
      <c r="T576" s="90"/>
      <c r="V576" s="72"/>
    </row>
    <row r="577" spans="1:22" ht="15" customHeight="1">
      <c r="A577" s="86">
        <v>442</v>
      </c>
      <c r="B577" s="88" t="s">
        <v>422</v>
      </c>
      <c r="C577" s="88" t="s">
        <v>434</v>
      </c>
      <c r="D577" s="88" t="s">
        <v>827</v>
      </c>
      <c r="E577" s="88" t="s">
        <v>168</v>
      </c>
      <c r="F577" s="88" t="s">
        <v>22</v>
      </c>
      <c r="G577" s="86">
        <v>2011</v>
      </c>
      <c r="H577" s="86">
        <v>-28.286860000000001</v>
      </c>
      <c r="I577" s="86">
        <v>-52.707059999999998</v>
      </c>
      <c r="J577" s="88" t="s">
        <v>49</v>
      </c>
      <c r="K577" s="69" t="s">
        <v>36</v>
      </c>
      <c r="L577" s="88" t="s">
        <v>1336</v>
      </c>
      <c r="M577" s="90"/>
      <c r="N577" s="88" t="s">
        <v>29</v>
      </c>
      <c r="O577" s="69" t="s">
        <v>36</v>
      </c>
      <c r="P577" s="90"/>
      <c r="Q577" s="90"/>
      <c r="R577" s="90"/>
      <c r="S577" s="88" t="s">
        <v>829</v>
      </c>
      <c r="T577" s="90"/>
      <c r="V577" s="72"/>
    </row>
    <row r="578" spans="1:22" ht="15" customHeight="1">
      <c r="A578" s="86">
        <v>444</v>
      </c>
      <c r="B578" s="88" t="s">
        <v>422</v>
      </c>
      <c r="C578" s="88" t="s">
        <v>434</v>
      </c>
      <c r="D578" s="88" t="s">
        <v>827</v>
      </c>
      <c r="E578" s="88" t="s">
        <v>168</v>
      </c>
      <c r="F578" s="88" t="s">
        <v>22</v>
      </c>
      <c r="G578" s="86">
        <v>2011</v>
      </c>
      <c r="H578" s="86">
        <v>-28.405110000000001</v>
      </c>
      <c r="I578" s="86">
        <v>-52.269559999999998</v>
      </c>
      <c r="J578" s="88" t="s">
        <v>49</v>
      </c>
      <c r="K578" s="69" t="s">
        <v>36</v>
      </c>
      <c r="L578" s="88" t="s">
        <v>1337</v>
      </c>
      <c r="M578" s="90"/>
      <c r="N578" s="88" t="s">
        <v>29</v>
      </c>
      <c r="O578" s="69" t="s">
        <v>36</v>
      </c>
      <c r="P578" s="90"/>
      <c r="Q578" s="90"/>
      <c r="R578" s="90"/>
      <c r="S578" s="88" t="s">
        <v>829</v>
      </c>
      <c r="T578" s="90"/>
      <c r="V578" s="72"/>
    </row>
    <row r="579" spans="1:22" ht="15" customHeight="1">
      <c r="A579" s="86">
        <v>199</v>
      </c>
      <c r="B579" s="88" t="s">
        <v>422</v>
      </c>
      <c r="C579" s="88" t="s">
        <v>434</v>
      </c>
      <c r="D579" s="88" t="s">
        <v>827</v>
      </c>
      <c r="E579" s="88" t="s">
        <v>168</v>
      </c>
      <c r="F579" s="88" t="s">
        <v>22</v>
      </c>
      <c r="G579" s="86">
        <v>2010</v>
      </c>
      <c r="H579" s="86">
        <v>-28.04308</v>
      </c>
      <c r="I579" s="86">
        <v>-52.270060000000001</v>
      </c>
      <c r="J579" s="88" t="s">
        <v>136</v>
      </c>
      <c r="K579" s="69" t="s">
        <v>36</v>
      </c>
      <c r="L579" s="88" t="s">
        <v>1338</v>
      </c>
      <c r="M579" s="90"/>
      <c r="N579" s="88" t="s">
        <v>25</v>
      </c>
      <c r="O579" s="69" t="s">
        <v>36</v>
      </c>
      <c r="P579" s="90"/>
      <c r="Q579" s="90"/>
      <c r="R579" s="90"/>
      <c r="S579" s="88" t="s">
        <v>829</v>
      </c>
      <c r="T579" s="90"/>
      <c r="V579" s="72"/>
    </row>
    <row r="580" spans="1:22" ht="15" customHeight="1">
      <c r="A580" s="86">
        <v>443</v>
      </c>
      <c r="B580" s="88" t="s">
        <v>422</v>
      </c>
      <c r="C580" s="88" t="s">
        <v>434</v>
      </c>
      <c r="D580" s="88" t="s">
        <v>827</v>
      </c>
      <c r="E580" s="88" t="s">
        <v>168</v>
      </c>
      <c r="F580" s="88" t="s">
        <v>22</v>
      </c>
      <c r="G580" s="86">
        <v>2011</v>
      </c>
      <c r="H580" s="86">
        <v>-28.286860000000001</v>
      </c>
      <c r="I580" s="86">
        <v>-52.707059999999998</v>
      </c>
      <c r="J580" s="88" t="s">
        <v>136</v>
      </c>
      <c r="K580" s="69" t="s">
        <v>36</v>
      </c>
      <c r="L580" s="88" t="s">
        <v>1339</v>
      </c>
      <c r="M580" s="90"/>
      <c r="N580" s="88" t="s">
        <v>25</v>
      </c>
      <c r="O580" s="69" t="s">
        <v>36</v>
      </c>
      <c r="P580" s="90"/>
      <c r="Q580" s="90"/>
      <c r="R580" s="90"/>
      <c r="S580" s="88" t="s">
        <v>829</v>
      </c>
      <c r="T580" s="90"/>
      <c r="V580" s="72"/>
    </row>
    <row r="581" spans="1:22" ht="15" customHeight="1">
      <c r="A581" s="86">
        <v>272</v>
      </c>
      <c r="B581" s="88" t="s">
        <v>422</v>
      </c>
      <c r="C581" s="88" t="s">
        <v>434</v>
      </c>
      <c r="D581" s="88" t="s">
        <v>827</v>
      </c>
      <c r="E581" s="88" t="s">
        <v>1340</v>
      </c>
      <c r="F581" s="88" t="s">
        <v>22</v>
      </c>
      <c r="G581" s="86">
        <v>2010</v>
      </c>
      <c r="H581" s="86">
        <v>-28.824190000000002</v>
      </c>
      <c r="I581" s="86">
        <v>-52.47372</v>
      </c>
      <c r="J581" s="88" t="s">
        <v>49</v>
      </c>
      <c r="K581" s="69" t="s">
        <v>36</v>
      </c>
      <c r="L581" s="88" t="s">
        <v>1341</v>
      </c>
      <c r="M581" s="90"/>
      <c r="N581" s="88" t="s">
        <v>29</v>
      </c>
      <c r="O581" s="69" t="s">
        <v>36</v>
      </c>
      <c r="P581" s="90"/>
      <c r="Q581" s="90"/>
      <c r="R581" s="90"/>
      <c r="S581" s="88" t="s">
        <v>829</v>
      </c>
      <c r="T581" s="90"/>
      <c r="V581" s="72"/>
    </row>
    <row r="582" spans="1:22" ht="15" customHeight="1">
      <c r="A582" s="86">
        <v>273</v>
      </c>
      <c r="B582" s="88" t="s">
        <v>422</v>
      </c>
      <c r="C582" s="88" t="s">
        <v>434</v>
      </c>
      <c r="D582" s="88" t="s">
        <v>827</v>
      </c>
      <c r="E582" s="88" t="s">
        <v>1340</v>
      </c>
      <c r="F582" s="88" t="s">
        <v>22</v>
      </c>
      <c r="G582" s="86">
        <v>2010</v>
      </c>
      <c r="H582" s="86">
        <v>-28.824190000000002</v>
      </c>
      <c r="I582" s="86">
        <v>-52.47372</v>
      </c>
      <c r="J582" s="88" t="s">
        <v>49</v>
      </c>
      <c r="K582" s="69" t="s">
        <v>36</v>
      </c>
      <c r="L582" s="88" t="s">
        <v>1342</v>
      </c>
      <c r="M582" s="90"/>
      <c r="N582" s="88" t="s">
        <v>29</v>
      </c>
      <c r="O582" s="69" t="s">
        <v>36</v>
      </c>
      <c r="P582" s="90"/>
      <c r="Q582" s="90"/>
      <c r="R582" s="90"/>
      <c r="S582" s="88" t="s">
        <v>829</v>
      </c>
      <c r="T582" s="90"/>
      <c r="V582" s="72"/>
    </row>
    <row r="583" spans="1:22" ht="15" customHeight="1">
      <c r="A583" s="86">
        <v>274</v>
      </c>
      <c r="B583" s="88" t="s">
        <v>422</v>
      </c>
      <c r="C583" s="88" t="s">
        <v>434</v>
      </c>
      <c r="D583" s="88" t="s">
        <v>827</v>
      </c>
      <c r="E583" s="88" t="s">
        <v>1340</v>
      </c>
      <c r="F583" s="88" t="s">
        <v>22</v>
      </c>
      <c r="G583" s="86">
        <v>2010</v>
      </c>
      <c r="H583" s="86">
        <v>-28.824190000000002</v>
      </c>
      <c r="I583" s="86">
        <v>-52.47372</v>
      </c>
      <c r="J583" s="88" t="s">
        <v>49</v>
      </c>
      <c r="K583" s="69" t="s">
        <v>36</v>
      </c>
      <c r="L583" s="88" t="s">
        <v>1343</v>
      </c>
      <c r="M583" s="90"/>
      <c r="N583" s="88" t="s">
        <v>29</v>
      </c>
      <c r="O583" s="69" t="s">
        <v>36</v>
      </c>
      <c r="P583" s="90"/>
      <c r="Q583" s="90"/>
      <c r="R583" s="90"/>
      <c r="S583" s="88" t="s">
        <v>829</v>
      </c>
      <c r="T583" s="90"/>
      <c r="V583" s="72"/>
    </row>
    <row r="584" spans="1:22" ht="15" customHeight="1">
      <c r="A584" s="86">
        <v>275</v>
      </c>
      <c r="B584" s="88" t="s">
        <v>422</v>
      </c>
      <c r="C584" s="88" t="s">
        <v>434</v>
      </c>
      <c r="D584" s="88" t="s">
        <v>827</v>
      </c>
      <c r="E584" s="88" t="s">
        <v>1340</v>
      </c>
      <c r="F584" s="88" t="s">
        <v>22</v>
      </c>
      <c r="G584" s="86">
        <v>2010</v>
      </c>
      <c r="H584" s="86">
        <v>-28.824190000000002</v>
      </c>
      <c r="I584" s="86">
        <v>-52.47372</v>
      </c>
      <c r="J584" s="88" t="s">
        <v>49</v>
      </c>
      <c r="K584" s="69" t="s">
        <v>36</v>
      </c>
      <c r="L584" s="88" t="s">
        <v>1344</v>
      </c>
      <c r="M584" s="90"/>
      <c r="N584" s="88" t="s">
        <v>29</v>
      </c>
      <c r="O584" s="69" t="s">
        <v>36</v>
      </c>
      <c r="P584" s="90"/>
      <c r="Q584" s="90"/>
      <c r="R584" s="90"/>
      <c r="S584" s="88" t="s">
        <v>829</v>
      </c>
      <c r="T584" s="90"/>
      <c r="V584" s="72"/>
    </row>
    <row r="585" spans="1:22" ht="15" customHeight="1">
      <c r="A585" s="86">
        <v>276</v>
      </c>
      <c r="B585" s="88" t="s">
        <v>422</v>
      </c>
      <c r="C585" s="88" t="s">
        <v>434</v>
      </c>
      <c r="D585" s="88" t="s">
        <v>827</v>
      </c>
      <c r="E585" s="88" t="s">
        <v>1340</v>
      </c>
      <c r="F585" s="88" t="s">
        <v>22</v>
      </c>
      <c r="G585" s="86">
        <v>2010</v>
      </c>
      <c r="H585" s="86">
        <v>-28.824190000000002</v>
      </c>
      <c r="I585" s="86">
        <v>-52.47372</v>
      </c>
      <c r="J585" s="88" t="s">
        <v>49</v>
      </c>
      <c r="K585" s="69" t="s">
        <v>36</v>
      </c>
      <c r="L585" s="88" t="s">
        <v>1345</v>
      </c>
      <c r="M585" s="90"/>
      <c r="N585" s="88" t="s">
        <v>29</v>
      </c>
      <c r="O585" s="69" t="s">
        <v>36</v>
      </c>
      <c r="P585" s="90"/>
      <c r="Q585" s="90"/>
      <c r="R585" s="90"/>
      <c r="S585" s="88" t="s">
        <v>829</v>
      </c>
      <c r="T585" s="90"/>
      <c r="V585" s="72"/>
    </row>
    <row r="586" spans="1:22" ht="15" customHeight="1">
      <c r="A586" s="86">
        <v>183</v>
      </c>
      <c r="B586" s="88" t="s">
        <v>422</v>
      </c>
      <c r="C586" s="88" t="s">
        <v>434</v>
      </c>
      <c r="D586" s="88" t="s">
        <v>827</v>
      </c>
      <c r="E586" s="88" t="s">
        <v>173</v>
      </c>
      <c r="F586" s="88" t="s">
        <v>22</v>
      </c>
      <c r="G586" s="86">
        <v>2010</v>
      </c>
      <c r="H586" s="86">
        <v>-28.077000000000002</v>
      </c>
      <c r="I586" s="86">
        <v>-52.058</v>
      </c>
      <c r="J586" s="88" t="s">
        <v>49</v>
      </c>
      <c r="K586" s="69" t="s">
        <v>36</v>
      </c>
      <c r="L586" s="88" t="s">
        <v>1346</v>
      </c>
      <c r="M586" s="90"/>
      <c r="N586" s="88" t="s">
        <v>29</v>
      </c>
      <c r="O586" s="69" t="s">
        <v>36</v>
      </c>
      <c r="P586" s="90"/>
      <c r="Q586" s="90"/>
      <c r="R586" s="90"/>
      <c r="S586" s="88" t="s">
        <v>829</v>
      </c>
      <c r="T586" s="90"/>
      <c r="V586" s="72"/>
    </row>
    <row r="587" spans="1:22" ht="15" customHeight="1">
      <c r="A587" s="86">
        <v>184</v>
      </c>
      <c r="B587" s="88" t="s">
        <v>422</v>
      </c>
      <c r="C587" s="88" t="s">
        <v>434</v>
      </c>
      <c r="D587" s="88" t="s">
        <v>827</v>
      </c>
      <c r="E587" s="88" t="s">
        <v>173</v>
      </c>
      <c r="F587" s="88" t="s">
        <v>22</v>
      </c>
      <c r="G587" s="86">
        <v>2010</v>
      </c>
      <c r="H587" s="86">
        <v>-28.077000000000002</v>
      </c>
      <c r="I587" s="86">
        <v>-52.058</v>
      </c>
      <c r="J587" s="88" t="s">
        <v>49</v>
      </c>
      <c r="K587" s="69" t="s">
        <v>36</v>
      </c>
      <c r="L587" s="88" t="s">
        <v>1347</v>
      </c>
      <c r="M587" s="90"/>
      <c r="N587" s="88" t="s">
        <v>29</v>
      </c>
      <c r="O587" s="69" t="s">
        <v>36</v>
      </c>
      <c r="P587" s="90"/>
      <c r="Q587" s="90"/>
      <c r="R587" s="90"/>
      <c r="S587" s="88" t="s">
        <v>829</v>
      </c>
      <c r="T587" s="90"/>
      <c r="V587" s="72"/>
    </row>
    <row r="588" spans="1:22" ht="15" customHeight="1">
      <c r="A588" s="86">
        <v>185</v>
      </c>
      <c r="B588" s="88" t="s">
        <v>422</v>
      </c>
      <c r="C588" s="88" t="s">
        <v>434</v>
      </c>
      <c r="D588" s="88" t="s">
        <v>827</v>
      </c>
      <c r="E588" s="88" t="s">
        <v>173</v>
      </c>
      <c r="F588" s="88" t="s">
        <v>22</v>
      </c>
      <c r="G588" s="86">
        <v>2010</v>
      </c>
      <c r="H588" s="86">
        <v>-28.077000000000002</v>
      </c>
      <c r="I588" s="86">
        <v>-52.058</v>
      </c>
      <c r="J588" s="88" t="s">
        <v>49</v>
      </c>
      <c r="K588" s="69" t="s">
        <v>36</v>
      </c>
      <c r="L588" s="88" t="s">
        <v>1348</v>
      </c>
      <c r="M588" s="90"/>
      <c r="N588" s="88" t="s">
        <v>29</v>
      </c>
      <c r="O588" s="69" t="s">
        <v>36</v>
      </c>
      <c r="P588" s="90"/>
      <c r="Q588" s="90"/>
      <c r="R588" s="90"/>
      <c r="S588" s="88" t="s">
        <v>829</v>
      </c>
      <c r="T588" s="90"/>
      <c r="V588" s="72"/>
    </row>
    <row r="589" spans="1:22" ht="15" customHeight="1">
      <c r="A589" s="86">
        <v>186</v>
      </c>
      <c r="B589" s="88" t="s">
        <v>422</v>
      </c>
      <c r="C589" s="88" t="s">
        <v>434</v>
      </c>
      <c r="D589" s="88" t="s">
        <v>827</v>
      </c>
      <c r="E589" s="88" t="s">
        <v>173</v>
      </c>
      <c r="F589" s="88" t="s">
        <v>22</v>
      </c>
      <c r="G589" s="86">
        <v>2010</v>
      </c>
      <c r="H589" s="86">
        <v>-28.077000000000002</v>
      </c>
      <c r="I589" s="86">
        <v>-52.058</v>
      </c>
      <c r="J589" s="88" t="s">
        <v>49</v>
      </c>
      <c r="K589" s="69" t="s">
        <v>36</v>
      </c>
      <c r="L589" s="88" t="s">
        <v>1349</v>
      </c>
      <c r="M589" s="90"/>
      <c r="N589" s="88" t="s">
        <v>29</v>
      </c>
      <c r="O589" s="69" t="s">
        <v>36</v>
      </c>
      <c r="P589" s="90"/>
      <c r="Q589" s="90"/>
      <c r="R589" s="90"/>
      <c r="S589" s="88" t="s">
        <v>829</v>
      </c>
      <c r="T589" s="90"/>
      <c r="V589" s="72"/>
    </row>
    <row r="590" spans="1:22" ht="15" customHeight="1">
      <c r="A590" s="86">
        <v>187</v>
      </c>
      <c r="B590" s="88" t="s">
        <v>422</v>
      </c>
      <c r="C590" s="88" t="s">
        <v>434</v>
      </c>
      <c r="D590" s="88" t="s">
        <v>827</v>
      </c>
      <c r="E590" s="88" t="s">
        <v>173</v>
      </c>
      <c r="F590" s="88" t="s">
        <v>22</v>
      </c>
      <c r="G590" s="86">
        <v>2010</v>
      </c>
      <c r="H590" s="86">
        <v>-28.077000000000002</v>
      </c>
      <c r="I590" s="86">
        <v>-52.058</v>
      </c>
      <c r="J590" s="88" t="s">
        <v>49</v>
      </c>
      <c r="K590" s="69" t="s">
        <v>36</v>
      </c>
      <c r="L590" s="88" t="s">
        <v>1350</v>
      </c>
      <c r="M590" s="90"/>
      <c r="N590" s="88" t="s">
        <v>29</v>
      </c>
      <c r="O590" s="69" t="s">
        <v>36</v>
      </c>
      <c r="P590" s="90"/>
      <c r="Q590" s="90"/>
      <c r="R590" s="90"/>
      <c r="S590" s="88" t="s">
        <v>829</v>
      </c>
      <c r="T590" s="90"/>
      <c r="V590" s="72"/>
    </row>
    <row r="591" spans="1:22" ht="15" customHeight="1">
      <c r="A591" s="86">
        <v>234</v>
      </c>
      <c r="B591" s="88" t="s">
        <v>422</v>
      </c>
      <c r="C591" s="88" t="s">
        <v>434</v>
      </c>
      <c r="D591" s="88" t="s">
        <v>827</v>
      </c>
      <c r="E591" s="88" t="s">
        <v>173</v>
      </c>
      <c r="F591" s="88" t="s">
        <v>22</v>
      </c>
      <c r="G591" s="86">
        <v>2010</v>
      </c>
      <c r="H591" s="86">
        <v>-28.14967</v>
      </c>
      <c r="I591" s="86">
        <v>-52.126359999999998</v>
      </c>
      <c r="J591" s="88" t="s">
        <v>49</v>
      </c>
      <c r="K591" s="69" t="s">
        <v>36</v>
      </c>
      <c r="L591" s="88" t="s">
        <v>1351</v>
      </c>
      <c r="M591" s="90"/>
      <c r="N591" s="88" t="s">
        <v>29</v>
      </c>
      <c r="O591" s="69" t="s">
        <v>36</v>
      </c>
      <c r="P591" s="90"/>
      <c r="Q591" s="90"/>
      <c r="R591" s="90"/>
      <c r="S591" s="88" t="s">
        <v>829</v>
      </c>
      <c r="T591" s="90"/>
      <c r="V591" s="72"/>
    </row>
    <row r="592" spans="1:22" ht="15" customHeight="1">
      <c r="A592" s="86">
        <v>235</v>
      </c>
      <c r="B592" s="88" t="s">
        <v>422</v>
      </c>
      <c r="C592" s="88" t="s">
        <v>434</v>
      </c>
      <c r="D592" s="88" t="s">
        <v>827</v>
      </c>
      <c r="E592" s="88" t="s">
        <v>173</v>
      </c>
      <c r="F592" s="88" t="s">
        <v>22</v>
      </c>
      <c r="G592" s="86">
        <v>2010</v>
      </c>
      <c r="H592" s="86">
        <v>-28.14967</v>
      </c>
      <c r="I592" s="86">
        <v>-52.126359999999998</v>
      </c>
      <c r="J592" s="88" t="s">
        <v>49</v>
      </c>
      <c r="K592" s="69" t="s">
        <v>36</v>
      </c>
      <c r="L592" s="88" t="s">
        <v>1352</v>
      </c>
      <c r="M592" s="90"/>
      <c r="N592" s="88" t="s">
        <v>29</v>
      </c>
      <c r="O592" s="69" t="s">
        <v>36</v>
      </c>
      <c r="P592" s="90"/>
      <c r="Q592" s="90"/>
      <c r="R592" s="90"/>
      <c r="S592" s="88" t="s">
        <v>829</v>
      </c>
      <c r="T592" s="90"/>
      <c r="V592" s="72"/>
    </row>
    <row r="593" spans="1:22" ht="15" customHeight="1">
      <c r="A593" s="86">
        <v>236</v>
      </c>
      <c r="B593" s="88" t="s">
        <v>422</v>
      </c>
      <c r="C593" s="88" t="s">
        <v>434</v>
      </c>
      <c r="D593" s="88" t="s">
        <v>827</v>
      </c>
      <c r="E593" s="88" t="s">
        <v>173</v>
      </c>
      <c r="F593" s="88" t="s">
        <v>22</v>
      </c>
      <c r="G593" s="86">
        <v>2010</v>
      </c>
      <c r="H593" s="86">
        <v>-28.14967</v>
      </c>
      <c r="I593" s="86">
        <v>-52.126359999999998</v>
      </c>
      <c r="J593" s="88" t="s">
        <v>49</v>
      </c>
      <c r="K593" s="69" t="s">
        <v>36</v>
      </c>
      <c r="L593" s="88" t="s">
        <v>1353</v>
      </c>
      <c r="M593" s="90"/>
      <c r="N593" s="88" t="s">
        <v>29</v>
      </c>
      <c r="O593" s="69" t="s">
        <v>36</v>
      </c>
      <c r="P593" s="90"/>
      <c r="Q593" s="90"/>
      <c r="R593" s="90"/>
      <c r="S593" s="88" t="s">
        <v>829</v>
      </c>
      <c r="T593" s="90"/>
      <c r="V593" s="72"/>
    </row>
    <row r="594" spans="1:22" ht="15" customHeight="1">
      <c r="A594" s="86">
        <v>237</v>
      </c>
      <c r="B594" s="88" t="s">
        <v>422</v>
      </c>
      <c r="C594" s="88" t="s">
        <v>434</v>
      </c>
      <c r="D594" s="88" t="s">
        <v>827</v>
      </c>
      <c r="E594" s="88" t="s">
        <v>173</v>
      </c>
      <c r="F594" s="88" t="s">
        <v>22</v>
      </c>
      <c r="G594" s="86">
        <v>2010</v>
      </c>
      <c r="H594" s="86">
        <v>-28.14967</v>
      </c>
      <c r="I594" s="86">
        <v>-52.126359999999998</v>
      </c>
      <c r="J594" s="88" t="s">
        <v>49</v>
      </c>
      <c r="K594" s="69" t="s">
        <v>36</v>
      </c>
      <c r="L594" s="88" t="s">
        <v>1354</v>
      </c>
      <c r="M594" s="90"/>
      <c r="N594" s="88" t="s">
        <v>29</v>
      </c>
      <c r="O594" s="69" t="s">
        <v>36</v>
      </c>
      <c r="P594" s="90"/>
      <c r="Q594" s="90"/>
      <c r="R594" s="90"/>
      <c r="S594" s="88" t="s">
        <v>829</v>
      </c>
      <c r="T594" s="90"/>
      <c r="V594" s="72"/>
    </row>
    <row r="595" spans="1:22" ht="15" customHeight="1">
      <c r="A595" s="86">
        <v>238</v>
      </c>
      <c r="B595" s="88" t="s">
        <v>422</v>
      </c>
      <c r="C595" s="88" t="s">
        <v>434</v>
      </c>
      <c r="D595" s="88" t="s">
        <v>827</v>
      </c>
      <c r="E595" s="88" t="s">
        <v>173</v>
      </c>
      <c r="F595" s="88" t="s">
        <v>22</v>
      </c>
      <c r="G595" s="86">
        <v>2010</v>
      </c>
      <c r="H595" s="86">
        <v>-28.13561</v>
      </c>
      <c r="I595" s="86">
        <v>-52.108829999999998</v>
      </c>
      <c r="J595" s="88" t="s">
        <v>49</v>
      </c>
      <c r="K595" s="69" t="s">
        <v>36</v>
      </c>
      <c r="L595" s="88" t="s">
        <v>1355</v>
      </c>
      <c r="M595" s="90"/>
      <c r="N595" s="88" t="s">
        <v>29</v>
      </c>
      <c r="O595" s="69" t="s">
        <v>36</v>
      </c>
      <c r="P595" s="90"/>
      <c r="Q595" s="90"/>
      <c r="R595" s="90"/>
      <c r="S595" s="88" t="s">
        <v>829</v>
      </c>
      <c r="T595" s="90"/>
      <c r="V595" s="72"/>
    </row>
    <row r="596" spans="1:22" ht="15" customHeight="1">
      <c r="A596" s="86">
        <v>239</v>
      </c>
      <c r="B596" s="88" t="s">
        <v>422</v>
      </c>
      <c r="C596" s="88" t="s">
        <v>434</v>
      </c>
      <c r="D596" s="88" t="s">
        <v>827</v>
      </c>
      <c r="E596" s="88" t="s">
        <v>173</v>
      </c>
      <c r="F596" s="88" t="s">
        <v>22</v>
      </c>
      <c r="G596" s="86">
        <v>2010</v>
      </c>
      <c r="H596" s="86">
        <v>-28.13561</v>
      </c>
      <c r="I596" s="86">
        <v>-52.108829999999998</v>
      </c>
      <c r="J596" s="88" t="s">
        <v>49</v>
      </c>
      <c r="K596" s="69" t="s">
        <v>36</v>
      </c>
      <c r="L596" s="88" t="s">
        <v>1356</v>
      </c>
      <c r="M596" s="90"/>
      <c r="N596" s="88" t="s">
        <v>29</v>
      </c>
      <c r="O596" s="69" t="s">
        <v>36</v>
      </c>
      <c r="P596" s="90"/>
      <c r="Q596" s="90"/>
      <c r="R596" s="90"/>
      <c r="S596" s="88" t="s">
        <v>829</v>
      </c>
      <c r="T596" s="90"/>
      <c r="V596" s="72"/>
    </row>
    <row r="597" spans="1:22" ht="15" customHeight="1">
      <c r="A597" s="86">
        <v>240</v>
      </c>
      <c r="B597" s="88" t="s">
        <v>422</v>
      </c>
      <c r="C597" s="88" t="s">
        <v>434</v>
      </c>
      <c r="D597" s="88" t="s">
        <v>827</v>
      </c>
      <c r="E597" s="88" t="s">
        <v>173</v>
      </c>
      <c r="F597" s="88" t="s">
        <v>22</v>
      </c>
      <c r="G597" s="86">
        <v>2010</v>
      </c>
      <c r="H597" s="86">
        <v>-28.13561</v>
      </c>
      <c r="I597" s="86">
        <v>-52.108829999999998</v>
      </c>
      <c r="J597" s="88" t="s">
        <v>49</v>
      </c>
      <c r="K597" s="69" t="s">
        <v>36</v>
      </c>
      <c r="L597" s="88" t="s">
        <v>1357</v>
      </c>
      <c r="M597" s="90"/>
      <c r="N597" s="88" t="s">
        <v>29</v>
      </c>
      <c r="O597" s="69" t="s">
        <v>36</v>
      </c>
      <c r="P597" s="90"/>
      <c r="Q597" s="90"/>
      <c r="R597" s="90"/>
      <c r="S597" s="88" t="s">
        <v>829</v>
      </c>
      <c r="T597" s="90"/>
      <c r="V597" s="72"/>
    </row>
    <row r="598" spans="1:22" ht="15" customHeight="1">
      <c r="A598" s="86">
        <v>241</v>
      </c>
      <c r="B598" s="88" t="s">
        <v>422</v>
      </c>
      <c r="C598" s="88" t="s">
        <v>434</v>
      </c>
      <c r="D598" s="88" t="s">
        <v>827</v>
      </c>
      <c r="E598" s="88" t="s">
        <v>173</v>
      </c>
      <c r="F598" s="88" t="s">
        <v>22</v>
      </c>
      <c r="G598" s="86">
        <v>2010</v>
      </c>
      <c r="H598" s="86">
        <v>-28.13561</v>
      </c>
      <c r="I598" s="86">
        <v>-52.108829999999998</v>
      </c>
      <c r="J598" s="88" t="s">
        <v>49</v>
      </c>
      <c r="K598" s="69" t="s">
        <v>36</v>
      </c>
      <c r="L598" s="88" t="s">
        <v>1358</v>
      </c>
      <c r="M598" s="90"/>
      <c r="N598" s="88" t="s">
        <v>29</v>
      </c>
      <c r="O598" s="69" t="s">
        <v>36</v>
      </c>
      <c r="P598" s="90"/>
      <c r="Q598" s="90"/>
      <c r="R598" s="90"/>
      <c r="S598" s="88" t="s">
        <v>829</v>
      </c>
      <c r="T598" s="90"/>
      <c r="V598" s="72"/>
    </row>
    <row r="599" spans="1:22" ht="15" customHeight="1">
      <c r="A599" s="86">
        <v>242</v>
      </c>
      <c r="B599" s="88" t="s">
        <v>422</v>
      </c>
      <c r="C599" s="88" t="s">
        <v>434</v>
      </c>
      <c r="D599" s="88" t="s">
        <v>827</v>
      </c>
      <c r="E599" s="88" t="s">
        <v>173</v>
      </c>
      <c r="F599" s="88" t="s">
        <v>22</v>
      </c>
      <c r="G599" s="86">
        <v>2010</v>
      </c>
      <c r="H599" s="86">
        <v>-28.08597</v>
      </c>
      <c r="I599" s="86">
        <v>-52.020530000000001</v>
      </c>
      <c r="J599" s="88" t="s">
        <v>49</v>
      </c>
      <c r="K599" s="69" t="s">
        <v>36</v>
      </c>
      <c r="L599" s="88" t="s">
        <v>1359</v>
      </c>
      <c r="M599" s="90"/>
      <c r="N599" s="88" t="s">
        <v>29</v>
      </c>
      <c r="O599" s="69" t="s">
        <v>36</v>
      </c>
      <c r="P599" s="90"/>
      <c r="Q599" s="90"/>
      <c r="R599" s="90"/>
      <c r="S599" s="88" t="s">
        <v>829</v>
      </c>
      <c r="T599" s="90"/>
      <c r="V599" s="72"/>
    </row>
    <row r="600" spans="1:22" ht="15" customHeight="1">
      <c r="A600" s="86">
        <v>244</v>
      </c>
      <c r="B600" s="88" t="s">
        <v>422</v>
      </c>
      <c r="C600" s="88" t="s">
        <v>434</v>
      </c>
      <c r="D600" s="88" t="s">
        <v>827</v>
      </c>
      <c r="E600" s="88" t="s">
        <v>173</v>
      </c>
      <c r="F600" s="88" t="s">
        <v>22</v>
      </c>
      <c r="G600" s="86">
        <v>2010</v>
      </c>
      <c r="H600" s="86">
        <v>-28.08597</v>
      </c>
      <c r="I600" s="86">
        <v>-52.020530000000001</v>
      </c>
      <c r="J600" s="88" t="s">
        <v>49</v>
      </c>
      <c r="K600" s="69" t="s">
        <v>36</v>
      </c>
      <c r="L600" s="88" t="s">
        <v>1360</v>
      </c>
      <c r="M600" s="90"/>
      <c r="N600" s="88" t="s">
        <v>29</v>
      </c>
      <c r="O600" s="69" t="s">
        <v>36</v>
      </c>
      <c r="P600" s="90"/>
      <c r="Q600" s="90"/>
      <c r="R600" s="90"/>
      <c r="S600" s="88" t="s">
        <v>829</v>
      </c>
      <c r="T600" s="90"/>
      <c r="V600" s="72"/>
    </row>
    <row r="601" spans="1:22" ht="15" customHeight="1">
      <c r="A601" s="86">
        <v>245</v>
      </c>
      <c r="B601" s="88" t="s">
        <v>422</v>
      </c>
      <c r="C601" s="88" t="s">
        <v>434</v>
      </c>
      <c r="D601" s="88" t="s">
        <v>827</v>
      </c>
      <c r="E601" s="88" t="s">
        <v>173</v>
      </c>
      <c r="F601" s="88" t="s">
        <v>22</v>
      </c>
      <c r="G601" s="86">
        <v>2010</v>
      </c>
      <c r="H601" s="86">
        <v>-28.08597</v>
      </c>
      <c r="I601" s="86">
        <v>-52.020530000000001</v>
      </c>
      <c r="J601" s="88" t="s">
        <v>49</v>
      </c>
      <c r="K601" s="69" t="s">
        <v>36</v>
      </c>
      <c r="L601" s="88" t="s">
        <v>1361</v>
      </c>
      <c r="M601" s="90"/>
      <c r="N601" s="88" t="s">
        <v>29</v>
      </c>
      <c r="O601" s="69" t="s">
        <v>36</v>
      </c>
      <c r="P601" s="90"/>
      <c r="Q601" s="90"/>
      <c r="R601" s="90"/>
      <c r="S601" s="88" t="s">
        <v>829</v>
      </c>
      <c r="T601" s="90"/>
      <c r="V601" s="72"/>
    </row>
    <row r="602" spans="1:22" ht="15" customHeight="1">
      <c r="A602" s="86">
        <v>246</v>
      </c>
      <c r="B602" s="88" t="s">
        <v>422</v>
      </c>
      <c r="C602" s="88" t="s">
        <v>434</v>
      </c>
      <c r="D602" s="88" t="s">
        <v>827</v>
      </c>
      <c r="E602" s="88" t="s">
        <v>173</v>
      </c>
      <c r="F602" s="88" t="s">
        <v>22</v>
      </c>
      <c r="G602" s="86">
        <v>2010</v>
      </c>
      <c r="H602" s="86">
        <v>-28.08597</v>
      </c>
      <c r="I602" s="86">
        <v>-52.020530000000001</v>
      </c>
      <c r="J602" s="88" t="s">
        <v>49</v>
      </c>
      <c r="K602" s="69" t="s">
        <v>36</v>
      </c>
      <c r="L602" s="88" t="s">
        <v>1362</v>
      </c>
      <c r="M602" s="90"/>
      <c r="N602" s="88" t="s">
        <v>29</v>
      </c>
      <c r="O602" s="69" t="s">
        <v>36</v>
      </c>
      <c r="P602" s="90"/>
      <c r="Q602" s="90"/>
      <c r="R602" s="90"/>
      <c r="S602" s="88" t="s">
        <v>829</v>
      </c>
      <c r="T602" s="90"/>
      <c r="V602" s="72"/>
    </row>
    <row r="603" spans="1:22" ht="15" customHeight="1">
      <c r="A603" s="86">
        <v>450</v>
      </c>
      <c r="B603" s="88" t="s">
        <v>422</v>
      </c>
      <c r="C603" s="88" t="s">
        <v>434</v>
      </c>
      <c r="D603" s="88" t="s">
        <v>827</v>
      </c>
      <c r="E603" s="88" t="s">
        <v>173</v>
      </c>
      <c r="F603" s="88" t="s">
        <v>22</v>
      </c>
      <c r="G603" s="86">
        <v>2011</v>
      </c>
      <c r="H603" s="86">
        <v>-28.110810000000001</v>
      </c>
      <c r="I603" s="86">
        <v>-51.72869</v>
      </c>
      <c r="J603" s="88" t="s">
        <v>49</v>
      </c>
      <c r="K603" s="69" t="s">
        <v>36</v>
      </c>
      <c r="L603" s="88" t="s">
        <v>1363</v>
      </c>
      <c r="M603" s="90"/>
      <c r="N603" s="88" t="s">
        <v>29</v>
      </c>
      <c r="O603" s="69" t="s">
        <v>36</v>
      </c>
      <c r="P603" s="90"/>
      <c r="Q603" s="90"/>
      <c r="R603" s="90"/>
      <c r="S603" s="88" t="s">
        <v>829</v>
      </c>
      <c r="T603" s="90"/>
      <c r="V603" s="72"/>
    </row>
    <row r="604" spans="1:22" ht="15" customHeight="1">
      <c r="A604" s="86">
        <v>451</v>
      </c>
      <c r="B604" s="88" t="s">
        <v>422</v>
      </c>
      <c r="C604" s="88" t="s">
        <v>434</v>
      </c>
      <c r="D604" s="88" t="s">
        <v>827</v>
      </c>
      <c r="E604" s="88" t="s">
        <v>173</v>
      </c>
      <c r="F604" s="88" t="s">
        <v>22</v>
      </c>
      <c r="G604" s="86">
        <v>2011</v>
      </c>
      <c r="H604" s="86">
        <v>-28.110810000000001</v>
      </c>
      <c r="I604" s="86">
        <v>-51.72869</v>
      </c>
      <c r="J604" s="88" t="s">
        <v>49</v>
      </c>
      <c r="K604" s="69" t="s">
        <v>36</v>
      </c>
      <c r="L604" s="88" t="s">
        <v>1364</v>
      </c>
      <c r="M604" s="90"/>
      <c r="N604" s="88" t="s">
        <v>29</v>
      </c>
      <c r="O604" s="69" t="s">
        <v>36</v>
      </c>
      <c r="P604" s="90"/>
      <c r="Q604" s="90"/>
      <c r="R604" s="90"/>
      <c r="S604" s="88" t="s">
        <v>829</v>
      </c>
      <c r="T604" s="90"/>
      <c r="V604" s="72"/>
    </row>
    <row r="605" spans="1:22" ht="15" customHeight="1">
      <c r="A605" s="86">
        <v>452</v>
      </c>
      <c r="B605" s="88" t="s">
        <v>422</v>
      </c>
      <c r="C605" s="88" t="s">
        <v>434</v>
      </c>
      <c r="D605" s="88" t="s">
        <v>827</v>
      </c>
      <c r="E605" s="88" t="s">
        <v>173</v>
      </c>
      <c r="F605" s="88" t="s">
        <v>22</v>
      </c>
      <c r="G605" s="86">
        <v>2011</v>
      </c>
      <c r="H605" s="86">
        <v>-28.110810000000001</v>
      </c>
      <c r="I605" s="86">
        <v>-51.72869</v>
      </c>
      <c r="J605" s="88" t="s">
        <v>49</v>
      </c>
      <c r="K605" s="69" t="s">
        <v>36</v>
      </c>
      <c r="L605" s="88" t="s">
        <v>1365</v>
      </c>
      <c r="M605" s="90"/>
      <c r="N605" s="88" t="s">
        <v>29</v>
      </c>
      <c r="O605" s="69" t="s">
        <v>36</v>
      </c>
      <c r="P605" s="90"/>
      <c r="Q605" s="90"/>
      <c r="R605" s="90"/>
      <c r="S605" s="88" t="s">
        <v>829</v>
      </c>
      <c r="T605" s="90"/>
      <c r="V605" s="72"/>
    </row>
    <row r="606" spans="1:22" ht="15" customHeight="1">
      <c r="A606" s="86">
        <v>457</v>
      </c>
      <c r="B606" s="88" t="s">
        <v>422</v>
      </c>
      <c r="C606" s="88" t="s">
        <v>434</v>
      </c>
      <c r="D606" s="88" t="s">
        <v>827</v>
      </c>
      <c r="E606" s="88" t="s">
        <v>173</v>
      </c>
      <c r="F606" s="88" t="s">
        <v>22</v>
      </c>
      <c r="G606" s="86">
        <v>2011</v>
      </c>
      <c r="H606" s="86">
        <v>-28.068719999999999</v>
      </c>
      <c r="I606" s="86">
        <v>-51.995780000000003</v>
      </c>
      <c r="J606" s="88" t="s">
        <v>49</v>
      </c>
      <c r="K606" s="69" t="s">
        <v>36</v>
      </c>
      <c r="L606" s="88" t="s">
        <v>1366</v>
      </c>
      <c r="M606" s="90"/>
      <c r="N606" s="88" t="s">
        <v>29</v>
      </c>
      <c r="O606" s="69" t="s">
        <v>36</v>
      </c>
      <c r="P606" s="90"/>
      <c r="Q606" s="90"/>
      <c r="R606" s="90"/>
      <c r="S606" s="88" t="s">
        <v>829</v>
      </c>
      <c r="T606" s="90"/>
      <c r="V606" s="72"/>
    </row>
    <row r="607" spans="1:22" ht="15" customHeight="1">
      <c r="A607" s="86">
        <v>243</v>
      </c>
      <c r="B607" s="88" t="s">
        <v>422</v>
      </c>
      <c r="C607" s="88" t="s">
        <v>434</v>
      </c>
      <c r="D607" s="88" t="s">
        <v>827</v>
      </c>
      <c r="E607" s="88" t="s">
        <v>173</v>
      </c>
      <c r="F607" s="88" t="s">
        <v>22</v>
      </c>
      <c r="G607" s="86">
        <v>2010</v>
      </c>
      <c r="H607" s="86">
        <v>-28.08597</v>
      </c>
      <c r="I607" s="86">
        <v>-52.020530000000001</v>
      </c>
      <c r="J607" s="88" t="s">
        <v>136</v>
      </c>
      <c r="K607" s="69" t="s">
        <v>36</v>
      </c>
      <c r="L607" s="88" t="s">
        <v>1367</v>
      </c>
      <c r="M607" s="90"/>
      <c r="N607" s="88" t="s">
        <v>25</v>
      </c>
      <c r="O607" s="69" t="s">
        <v>36</v>
      </c>
      <c r="P607" s="90"/>
      <c r="Q607" s="90"/>
      <c r="R607" s="90"/>
      <c r="S607" s="88" t="s">
        <v>829</v>
      </c>
      <c r="T607" s="90"/>
      <c r="V607" s="72"/>
    </row>
    <row r="608" spans="1:22" ht="15" customHeight="1">
      <c r="A608" s="86">
        <v>427</v>
      </c>
      <c r="B608" s="88" t="s">
        <v>422</v>
      </c>
      <c r="C608" s="88" t="s">
        <v>434</v>
      </c>
      <c r="D608" s="88" t="s">
        <v>827</v>
      </c>
      <c r="E608" s="88" t="s">
        <v>1368</v>
      </c>
      <c r="F608" s="88" t="s">
        <v>22</v>
      </c>
      <c r="G608" s="86">
        <v>2011</v>
      </c>
      <c r="H608" s="86">
        <v>-28.622309999999999</v>
      </c>
      <c r="I608" s="86">
        <v>-52.747079999999997</v>
      </c>
      <c r="J608" s="88" t="s">
        <v>49</v>
      </c>
      <c r="K608" s="69" t="s">
        <v>36</v>
      </c>
      <c r="L608" s="88" t="s">
        <v>1369</v>
      </c>
      <c r="M608" s="90"/>
      <c r="N608" s="88" t="s">
        <v>29</v>
      </c>
      <c r="O608" s="69" t="s">
        <v>36</v>
      </c>
      <c r="P608" s="90"/>
      <c r="Q608" s="90"/>
      <c r="R608" s="90"/>
      <c r="S608" s="88" t="s">
        <v>829</v>
      </c>
      <c r="T608" s="90"/>
      <c r="V608" s="72"/>
    </row>
    <row r="609" spans="1:22" ht="15" customHeight="1">
      <c r="A609" s="86">
        <v>428</v>
      </c>
      <c r="B609" s="88" t="s">
        <v>422</v>
      </c>
      <c r="C609" s="88" t="s">
        <v>434</v>
      </c>
      <c r="D609" s="88" t="s">
        <v>827</v>
      </c>
      <c r="E609" s="88" t="s">
        <v>1368</v>
      </c>
      <c r="F609" s="88" t="s">
        <v>22</v>
      </c>
      <c r="G609" s="86">
        <v>2011</v>
      </c>
      <c r="H609" s="100">
        <v>-28.622309999999999</v>
      </c>
      <c r="I609" s="100">
        <v>-52.747079999999997</v>
      </c>
      <c r="J609" s="88" t="s">
        <v>136</v>
      </c>
      <c r="K609" s="69" t="s">
        <v>36</v>
      </c>
      <c r="L609" s="88" t="s">
        <v>1370</v>
      </c>
      <c r="M609" s="90"/>
      <c r="N609" s="88" t="s">
        <v>25</v>
      </c>
      <c r="O609" s="69" t="s">
        <v>36</v>
      </c>
      <c r="P609" s="90"/>
      <c r="Q609" s="90"/>
      <c r="R609" s="90"/>
      <c r="S609" s="88" t="s">
        <v>829</v>
      </c>
      <c r="T609" s="90"/>
      <c r="V609" s="72"/>
    </row>
    <row r="610" spans="1:22" ht="15" customHeight="1">
      <c r="A610" s="86">
        <v>85</v>
      </c>
      <c r="B610" s="88" t="s">
        <v>422</v>
      </c>
      <c r="C610" s="88" t="s">
        <v>434</v>
      </c>
      <c r="D610" s="88" t="s">
        <v>827</v>
      </c>
      <c r="E610" s="88" t="s">
        <v>394</v>
      </c>
      <c r="F610" s="88" t="s">
        <v>22</v>
      </c>
      <c r="G610" s="86">
        <v>2009</v>
      </c>
      <c r="H610" s="100">
        <v>-28.375</v>
      </c>
      <c r="I610" s="100">
        <v>-54.1</v>
      </c>
      <c r="J610" s="88" t="s">
        <v>49</v>
      </c>
      <c r="K610" s="69" t="s">
        <v>36</v>
      </c>
      <c r="L610" s="88" t="s">
        <v>1371</v>
      </c>
      <c r="M610" s="90"/>
      <c r="N610" s="88" t="s">
        <v>29</v>
      </c>
      <c r="O610" s="69" t="s">
        <v>36</v>
      </c>
      <c r="P610" s="90"/>
      <c r="Q610" s="90"/>
      <c r="R610" s="90"/>
      <c r="S610" s="88" t="s">
        <v>829</v>
      </c>
      <c r="T610" s="90"/>
      <c r="V610" s="72"/>
    </row>
    <row r="611" spans="1:22" ht="15" customHeight="1">
      <c r="A611" s="86">
        <v>86</v>
      </c>
      <c r="B611" s="88" t="s">
        <v>422</v>
      </c>
      <c r="C611" s="88" t="s">
        <v>434</v>
      </c>
      <c r="D611" s="88" t="s">
        <v>827</v>
      </c>
      <c r="E611" s="88" t="s">
        <v>394</v>
      </c>
      <c r="F611" s="88" t="s">
        <v>22</v>
      </c>
      <c r="G611" s="86">
        <v>2009</v>
      </c>
      <c r="H611" s="100">
        <v>-28.375</v>
      </c>
      <c r="I611" s="100">
        <v>-54.1</v>
      </c>
      <c r="J611" s="88" t="s">
        <v>49</v>
      </c>
      <c r="K611" s="69" t="s">
        <v>36</v>
      </c>
      <c r="L611" s="88" t="s">
        <v>1372</v>
      </c>
      <c r="M611" s="90"/>
      <c r="N611" s="88" t="s">
        <v>29</v>
      </c>
      <c r="O611" s="69" t="s">
        <v>36</v>
      </c>
      <c r="P611" s="90"/>
      <c r="Q611" s="90"/>
      <c r="R611" s="90"/>
      <c r="S611" s="88" t="s">
        <v>829</v>
      </c>
      <c r="T611" s="90"/>
      <c r="V611" s="72"/>
    </row>
    <row r="612" spans="1:22" ht="15" customHeight="1">
      <c r="A612" s="86">
        <v>87</v>
      </c>
      <c r="B612" s="88" t="s">
        <v>422</v>
      </c>
      <c r="C612" s="88" t="s">
        <v>434</v>
      </c>
      <c r="D612" s="88" t="s">
        <v>827</v>
      </c>
      <c r="E612" s="88" t="s">
        <v>394</v>
      </c>
      <c r="F612" s="88" t="s">
        <v>22</v>
      </c>
      <c r="G612" s="86">
        <v>2009</v>
      </c>
      <c r="H612" s="100">
        <v>-28.423999999999999</v>
      </c>
      <c r="I612" s="100">
        <v>-53.926000000000002</v>
      </c>
      <c r="J612" s="88" t="s">
        <v>49</v>
      </c>
      <c r="K612" s="69" t="s">
        <v>36</v>
      </c>
      <c r="L612" s="88" t="s">
        <v>1373</v>
      </c>
      <c r="M612" s="90"/>
      <c r="N612" s="88" t="s">
        <v>29</v>
      </c>
      <c r="O612" s="69" t="s">
        <v>36</v>
      </c>
      <c r="P612" s="90"/>
      <c r="Q612" s="90"/>
      <c r="R612" s="90"/>
      <c r="S612" s="88" t="s">
        <v>829</v>
      </c>
      <c r="T612" s="90"/>
      <c r="V612" s="72"/>
    </row>
    <row r="613" spans="1:22" ht="15" customHeight="1">
      <c r="A613" s="86">
        <v>88</v>
      </c>
      <c r="B613" s="88" t="s">
        <v>422</v>
      </c>
      <c r="C613" s="88" t="s">
        <v>434</v>
      </c>
      <c r="D613" s="88" t="s">
        <v>827</v>
      </c>
      <c r="E613" s="88" t="s">
        <v>394</v>
      </c>
      <c r="F613" s="88" t="s">
        <v>22</v>
      </c>
      <c r="G613" s="86">
        <v>2009</v>
      </c>
      <c r="H613" s="105">
        <v>-28.423999999999999</v>
      </c>
      <c r="I613" s="105">
        <v>-53.926000000000002</v>
      </c>
      <c r="J613" s="88" t="s">
        <v>49</v>
      </c>
      <c r="K613" s="69" t="s">
        <v>36</v>
      </c>
      <c r="L613" s="88" t="s">
        <v>1374</v>
      </c>
      <c r="M613" s="90"/>
      <c r="N613" s="88" t="s">
        <v>29</v>
      </c>
      <c r="O613" s="69" t="s">
        <v>36</v>
      </c>
      <c r="P613" s="90"/>
      <c r="Q613" s="90"/>
      <c r="R613" s="90"/>
      <c r="S613" s="88" t="s">
        <v>829</v>
      </c>
      <c r="T613" s="90"/>
      <c r="V613" s="72"/>
    </row>
    <row r="614" spans="1:22" ht="15" customHeight="1">
      <c r="A614" s="86">
        <v>421</v>
      </c>
      <c r="B614" s="88" t="s">
        <v>422</v>
      </c>
      <c r="C614" s="88" t="s">
        <v>434</v>
      </c>
      <c r="D614" s="88" t="s">
        <v>827</v>
      </c>
      <c r="E614" s="88" t="s">
        <v>394</v>
      </c>
      <c r="F614" s="88" t="s">
        <v>22</v>
      </c>
      <c r="G614" s="86">
        <v>2011</v>
      </c>
      <c r="H614" s="105">
        <v>-28.53642</v>
      </c>
      <c r="I614" s="105">
        <v>-52.575220000000002</v>
      </c>
      <c r="J614" s="88" t="s">
        <v>49</v>
      </c>
      <c r="K614" s="69" t="s">
        <v>36</v>
      </c>
      <c r="L614" s="88" t="s">
        <v>1375</v>
      </c>
      <c r="M614" s="90"/>
      <c r="N614" s="88" t="s">
        <v>29</v>
      </c>
      <c r="O614" s="69" t="s">
        <v>36</v>
      </c>
      <c r="P614" s="90"/>
      <c r="Q614" s="90"/>
      <c r="R614" s="90"/>
      <c r="S614" s="88" t="s">
        <v>829</v>
      </c>
      <c r="T614" s="90"/>
      <c r="V614" s="72"/>
    </row>
    <row r="615" spans="1:22" ht="15" customHeight="1">
      <c r="A615" s="86">
        <v>422</v>
      </c>
      <c r="B615" s="88" t="s">
        <v>422</v>
      </c>
      <c r="C615" s="88" t="s">
        <v>434</v>
      </c>
      <c r="D615" s="88" t="s">
        <v>827</v>
      </c>
      <c r="E615" s="88" t="s">
        <v>394</v>
      </c>
      <c r="F615" s="88" t="s">
        <v>22</v>
      </c>
      <c r="G615" s="86">
        <v>2011</v>
      </c>
      <c r="H615" s="105">
        <v>-28.53642</v>
      </c>
      <c r="I615" s="105">
        <v>-52.575220000000002</v>
      </c>
      <c r="J615" s="88" t="s">
        <v>49</v>
      </c>
      <c r="K615" s="69" t="s">
        <v>36</v>
      </c>
      <c r="L615" s="88" t="s">
        <v>1376</v>
      </c>
      <c r="M615" s="90"/>
      <c r="N615" s="88" t="s">
        <v>29</v>
      </c>
      <c r="O615" s="69" t="s">
        <v>36</v>
      </c>
      <c r="P615" s="90"/>
      <c r="Q615" s="90"/>
      <c r="R615" s="90"/>
      <c r="S615" s="88" t="s">
        <v>829</v>
      </c>
      <c r="T615" s="90"/>
      <c r="V615" s="72"/>
    </row>
    <row r="616" spans="1:22" ht="15" customHeight="1">
      <c r="A616" s="86">
        <v>423</v>
      </c>
      <c r="B616" s="88" t="s">
        <v>422</v>
      </c>
      <c r="C616" s="88" t="s">
        <v>434</v>
      </c>
      <c r="D616" s="88" t="s">
        <v>827</v>
      </c>
      <c r="E616" s="88" t="s">
        <v>394</v>
      </c>
      <c r="F616" s="88" t="s">
        <v>22</v>
      </c>
      <c r="G616" s="86">
        <v>2011</v>
      </c>
      <c r="H616" s="105">
        <v>-28.53642</v>
      </c>
      <c r="I616" s="105">
        <v>-52.575220000000002</v>
      </c>
      <c r="J616" s="88" t="s">
        <v>49</v>
      </c>
      <c r="K616" s="69" t="s">
        <v>36</v>
      </c>
      <c r="L616" s="88" t="s">
        <v>1377</v>
      </c>
      <c r="M616" s="90"/>
      <c r="N616" s="88" t="s">
        <v>29</v>
      </c>
      <c r="O616" s="69" t="s">
        <v>36</v>
      </c>
      <c r="P616" s="90"/>
      <c r="Q616" s="90"/>
      <c r="R616" s="90"/>
      <c r="S616" s="88" t="s">
        <v>829</v>
      </c>
      <c r="T616" s="90"/>
      <c r="V616" s="72"/>
    </row>
    <row r="617" spans="1:22" ht="15" customHeight="1">
      <c r="A617" s="86">
        <v>424</v>
      </c>
      <c r="B617" s="88" t="s">
        <v>422</v>
      </c>
      <c r="C617" s="88" t="s">
        <v>434</v>
      </c>
      <c r="D617" s="88" t="s">
        <v>827</v>
      </c>
      <c r="E617" s="88" t="s">
        <v>394</v>
      </c>
      <c r="F617" s="88" t="s">
        <v>22</v>
      </c>
      <c r="G617" s="86">
        <v>2011</v>
      </c>
      <c r="H617" s="105">
        <v>-28.53642</v>
      </c>
      <c r="I617" s="105">
        <v>-52.575220000000002</v>
      </c>
      <c r="J617" s="88" t="s">
        <v>49</v>
      </c>
      <c r="K617" s="69" t="s">
        <v>36</v>
      </c>
      <c r="L617" s="88" t="s">
        <v>1378</v>
      </c>
      <c r="M617" s="90"/>
      <c r="N617" s="88" t="s">
        <v>29</v>
      </c>
      <c r="O617" s="69" t="s">
        <v>36</v>
      </c>
      <c r="P617" s="90"/>
      <c r="Q617" s="90"/>
      <c r="R617" s="90"/>
      <c r="S617" s="88" t="s">
        <v>829</v>
      </c>
      <c r="T617" s="90"/>
      <c r="V617" s="72"/>
    </row>
    <row r="618" spans="1:22" ht="15" customHeight="1">
      <c r="A618" s="86">
        <v>578</v>
      </c>
      <c r="B618" s="88" t="s">
        <v>422</v>
      </c>
      <c r="C618" s="88" t="s">
        <v>434</v>
      </c>
      <c r="D618" s="88" t="s">
        <v>827</v>
      </c>
      <c r="E618" s="88" t="s">
        <v>1379</v>
      </c>
      <c r="F618" s="88" t="s">
        <v>22</v>
      </c>
      <c r="G618" s="86">
        <v>2009</v>
      </c>
      <c r="H618" s="105">
        <f t="shared" ref="H618:H622" si="48">-(24+(42/60)+(49/3600))</f>
        <v>-24.71361111111111</v>
      </c>
      <c r="I618" s="105">
        <f t="shared" ref="I618:I622" si="49">-(53+(44/60)+(35/3600))</f>
        <v>-53.743055555555557</v>
      </c>
      <c r="J618" s="88" t="s">
        <v>136</v>
      </c>
      <c r="K618" s="69" t="s">
        <v>36</v>
      </c>
      <c r="L618" s="86">
        <v>147</v>
      </c>
      <c r="M618" s="90"/>
      <c r="N618" s="88" t="s">
        <v>25</v>
      </c>
      <c r="O618" s="69" t="s">
        <v>36</v>
      </c>
      <c r="P618" s="90"/>
      <c r="Q618" s="90"/>
      <c r="R618" s="90"/>
      <c r="S618" s="88" t="s">
        <v>829</v>
      </c>
      <c r="T618" s="90"/>
      <c r="V618" s="72"/>
    </row>
    <row r="619" spans="1:22" ht="15" customHeight="1">
      <c r="A619" s="86">
        <v>579</v>
      </c>
      <c r="B619" s="88" t="s">
        <v>422</v>
      </c>
      <c r="C619" s="88" t="s">
        <v>434</v>
      </c>
      <c r="D619" s="88" t="s">
        <v>827</v>
      </c>
      <c r="E619" s="88" t="s">
        <v>1379</v>
      </c>
      <c r="F619" s="88" t="s">
        <v>22</v>
      </c>
      <c r="G619" s="86">
        <v>2009</v>
      </c>
      <c r="H619" s="105">
        <f t="shared" si="48"/>
        <v>-24.71361111111111</v>
      </c>
      <c r="I619" s="105">
        <f t="shared" si="49"/>
        <v>-53.743055555555557</v>
      </c>
      <c r="J619" s="88" t="s">
        <v>136</v>
      </c>
      <c r="K619" s="69" t="s">
        <v>36</v>
      </c>
      <c r="L619" s="86">
        <v>148</v>
      </c>
      <c r="M619" s="90"/>
      <c r="N619" s="88" t="s">
        <v>25</v>
      </c>
      <c r="O619" s="69" t="s">
        <v>36</v>
      </c>
      <c r="P619" s="90"/>
      <c r="Q619" s="90"/>
      <c r="R619" s="90"/>
      <c r="S619" s="88" t="s">
        <v>829</v>
      </c>
      <c r="T619" s="90"/>
      <c r="V619" s="72"/>
    </row>
    <row r="620" spans="1:22" ht="15" customHeight="1">
      <c r="A620" s="86">
        <v>580</v>
      </c>
      <c r="B620" s="88" t="s">
        <v>422</v>
      </c>
      <c r="C620" s="88" t="s">
        <v>434</v>
      </c>
      <c r="D620" s="88" t="s">
        <v>827</v>
      </c>
      <c r="E620" s="88" t="s">
        <v>1379</v>
      </c>
      <c r="F620" s="88" t="s">
        <v>22</v>
      </c>
      <c r="G620" s="86">
        <v>2009</v>
      </c>
      <c r="H620" s="105">
        <f t="shared" si="48"/>
        <v>-24.71361111111111</v>
      </c>
      <c r="I620" s="105">
        <f t="shared" si="49"/>
        <v>-53.743055555555557</v>
      </c>
      <c r="J620" s="88" t="s">
        <v>136</v>
      </c>
      <c r="K620" s="69" t="s">
        <v>36</v>
      </c>
      <c r="L620" s="86">
        <v>149</v>
      </c>
      <c r="M620" s="90"/>
      <c r="N620" s="88" t="s">
        <v>25</v>
      </c>
      <c r="O620" s="69" t="s">
        <v>36</v>
      </c>
      <c r="P620" s="90"/>
      <c r="Q620" s="90"/>
      <c r="R620" s="90"/>
      <c r="S620" s="88" t="s">
        <v>829</v>
      </c>
      <c r="T620" s="90"/>
      <c r="V620" s="72"/>
    </row>
    <row r="621" spans="1:22" ht="15" customHeight="1">
      <c r="A621" s="86">
        <v>581</v>
      </c>
      <c r="B621" s="88" t="s">
        <v>422</v>
      </c>
      <c r="C621" s="88" t="s">
        <v>434</v>
      </c>
      <c r="D621" s="88" t="s">
        <v>827</v>
      </c>
      <c r="E621" s="88" t="s">
        <v>1379</v>
      </c>
      <c r="F621" s="88" t="s">
        <v>22</v>
      </c>
      <c r="G621" s="86">
        <v>2009</v>
      </c>
      <c r="H621" s="105">
        <f t="shared" si="48"/>
        <v>-24.71361111111111</v>
      </c>
      <c r="I621" s="105">
        <f t="shared" si="49"/>
        <v>-53.743055555555557</v>
      </c>
      <c r="J621" s="88" t="s">
        <v>136</v>
      </c>
      <c r="K621" s="69" t="s">
        <v>36</v>
      </c>
      <c r="L621" s="86">
        <v>150</v>
      </c>
      <c r="M621" s="90"/>
      <c r="N621" s="88" t="s">
        <v>25</v>
      </c>
      <c r="O621" s="69" t="s">
        <v>36</v>
      </c>
      <c r="P621" s="90"/>
      <c r="Q621" s="90"/>
      <c r="R621" s="90"/>
      <c r="S621" s="88" t="s">
        <v>829</v>
      </c>
      <c r="T621" s="90"/>
      <c r="V621" s="72"/>
    </row>
    <row r="622" spans="1:22" ht="15" customHeight="1">
      <c r="A622" s="86">
        <v>582</v>
      </c>
      <c r="B622" s="88" t="s">
        <v>422</v>
      </c>
      <c r="C622" s="88" t="s">
        <v>434</v>
      </c>
      <c r="D622" s="88" t="s">
        <v>827</v>
      </c>
      <c r="E622" s="88" t="s">
        <v>1379</v>
      </c>
      <c r="F622" s="88" t="s">
        <v>22</v>
      </c>
      <c r="G622" s="86">
        <v>2009</v>
      </c>
      <c r="H622" s="105">
        <f t="shared" si="48"/>
        <v>-24.71361111111111</v>
      </c>
      <c r="I622" s="105">
        <f t="shared" si="49"/>
        <v>-53.743055555555557</v>
      </c>
      <c r="J622" s="88" t="s">
        <v>136</v>
      </c>
      <c r="K622" s="69" t="s">
        <v>36</v>
      </c>
      <c r="L622" s="86">
        <v>151</v>
      </c>
      <c r="M622" s="90"/>
      <c r="N622" s="88" t="s">
        <v>25</v>
      </c>
      <c r="O622" s="69" t="s">
        <v>36</v>
      </c>
      <c r="P622" s="90"/>
      <c r="Q622" s="90"/>
      <c r="R622" s="90"/>
      <c r="S622" s="88" t="s">
        <v>829</v>
      </c>
      <c r="T622" s="90"/>
      <c r="V622" s="72"/>
    </row>
    <row r="623" spans="1:22" ht="15" customHeight="1">
      <c r="A623" s="86">
        <v>583</v>
      </c>
      <c r="B623" s="88" t="s">
        <v>422</v>
      </c>
      <c r="C623" s="88" t="s">
        <v>434</v>
      </c>
      <c r="D623" s="88" t="s">
        <v>827</v>
      </c>
      <c r="E623" s="88" t="s">
        <v>1380</v>
      </c>
      <c r="F623" s="88" t="s">
        <v>22</v>
      </c>
      <c r="G623" s="86">
        <v>2009</v>
      </c>
      <c r="H623" s="105">
        <f t="shared" ref="H623:H626" si="50">-(24+(35/60)+(16/3600))</f>
        <v>-24.587777777777777</v>
      </c>
      <c r="I623" s="105">
        <f t="shared" ref="I623:I626" si="51">-(53+(30/60)+(342/3600))</f>
        <v>-53.594999999999999</v>
      </c>
      <c r="J623" s="88" t="s">
        <v>49</v>
      </c>
      <c r="K623" s="69" t="s">
        <v>36</v>
      </c>
      <c r="L623" s="86">
        <v>48</v>
      </c>
      <c r="M623" s="90"/>
      <c r="N623" s="88" t="s">
        <v>29</v>
      </c>
      <c r="O623" s="69" t="s">
        <v>36</v>
      </c>
      <c r="P623" s="90"/>
      <c r="Q623" s="90"/>
      <c r="R623" s="90"/>
      <c r="S623" s="88" t="s">
        <v>829</v>
      </c>
      <c r="T623" s="90"/>
      <c r="V623" s="72"/>
    </row>
    <row r="624" spans="1:22" ht="15" customHeight="1">
      <c r="A624" s="86">
        <v>584</v>
      </c>
      <c r="B624" s="88" t="s">
        <v>422</v>
      </c>
      <c r="C624" s="88" t="s">
        <v>434</v>
      </c>
      <c r="D624" s="88" t="s">
        <v>827</v>
      </c>
      <c r="E624" s="88" t="s">
        <v>1380</v>
      </c>
      <c r="F624" s="88" t="s">
        <v>22</v>
      </c>
      <c r="G624" s="86">
        <v>2009</v>
      </c>
      <c r="H624" s="105">
        <f t="shared" si="50"/>
        <v>-24.587777777777777</v>
      </c>
      <c r="I624" s="105">
        <f t="shared" si="51"/>
        <v>-53.594999999999999</v>
      </c>
      <c r="J624" s="88" t="s">
        <v>136</v>
      </c>
      <c r="K624" s="69" t="s">
        <v>36</v>
      </c>
      <c r="L624" s="86">
        <v>49</v>
      </c>
      <c r="M624" s="90"/>
      <c r="N624" s="88" t="s">
        <v>25</v>
      </c>
      <c r="O624" s="69" t="s">
        <v>36</v>
      </c>
      <c r="P624" s="90"/>
      <c r="Q624" s="90"/>
      <c r="R624" s="90"/>
      <c r="S624" s="88" t="s">
        <v>829</v>
      </c>
      <c r="T624" s="90"/>
      <c r="V624" s="72"/>
    </row>
    <row r="625" spans="1:22" ht="15" customHeight="1">
      <c r="A625" s="86">
        <v>585</v>
      </c>
      <c r="B625" s="88" t="s">
        <v>422</v>
      </c>
      <c r="C625" s="88" t="s">
        <v>434</v>
      </c>
      <c r="D625" s="88" t="s">
        <v>827</v>
      </c>
      <c r="E625" s="88" t="s">
        <v>1380</v>
      </c>
      <c r="F625" s="88" t="s">
        <v>22</v>
      </c>
      <c r="G625" s="86">
        <v>2009</v>
      </c>
      <c r="H625" s="105">
        <f t="shared" si="50"/>
        <v>-24.587777777777777</v>
      </c>
      <c r="I625" s="105">
        <f t="shared" si="51"/>
        <v>-53.594999999999999</v>
      </c>
      <c r="J625" s="88" t="s">
        <v>136</v>
      </c>
      <c r="K625" s="69" t="s">
        <v>36</v>
      </c>
      <c r="L625" s="86">
        <v>50</v>
      </c>
      <c r="M625" s="90"/>
      <c r="N625" s="88" t="s">
        <v>25</v>
      </c>
      <c r="O625" s="69" t="s">
        <v>36</v>
      </c>
      <c r="P625" s="90"/>
      <c r="Q625" s="90"/>
      <c r="R625" s="90"/>
      <c r="S625" s="88" t="s">
        <v>829</v>
      </c>
      <c r="T625" s="90"/>
      <c r="V625" s="72"/>
    </row>
    <row r="626" spans="1:22" ht="15" customHeight="1">
      <c r="A626" s="86">
        <v>586</v>
      </c>
      <c r="B626" s="88" t="s">
        <v>422</v>
      </c>
      <c r="C626" s="88" t="s">
        <v>434</v>
      </c>
      <c r="D626" s="88" t="s">
        <v>827</v>
      </c>
      <c r="E626" s="88" t="s">
        <v>1380</v>
      </c>
      <c r="F626" s="88" t="s">
        <v>22</v>
      </c>
      <c r="G626" s="86">
        <v>2009</v>
      </c>
      <c r="H626" s="105">
        <f t="shared" si="50"/>
        <v>-24.587777777777777</v>
      </c>
      <c r="I626" s="105">
        <f t="shared" si="51"/>
        <v>-53.594999999999999</v>
      </c>
      <c r="J626" s="88" t="s">
        <v>136</v>
      </c>
      <c r="K626" s="69" t="s">
        <v>36</v>
      </c>
      <c r="L626" s="86">
        <v>51</v>
      </c>
      <c r="M626" s="90"/>
      <c r="N626" s="88" t="s">
        <v>25</v>
      </c>
      <c r="O626" s="69" t="s">
        <v>36</v>
      </c>
      <c r="P626" s="90"/>
      <c r="Q626" s="90"/>
      <c r="R626" s="90"/>
      <c r="S626" s="88" t="s">
        <v>829</v>
      </c>
      <c r="T626" s="90"/>
      <c r="V626" s="72"/>
    </row>
    <row r="627" spans="1:22" ht="15" customHeight="1">
      <c r="A627" s="86">
        <v>132</v>
      </c>
      <c r="B627" s="88" t="s">
        <v>422</v>
      </c>
      <c r="C627" s="88" t="s">
        <v>434</v>
      </c>
      <c r="D627" s="88" t="s">
        <v>827</v>
      </c>
      <c r="E627" s="88" t="s">
        <v>40</v>
      </c>
      <c r="F627" s="88" t="s">
        <v>22</v>
      </c>
      <c r="G627" s="86">
        <v>2009</v>
      </c>
      <c r="H627" s="105">
        <v>-28.37</v>
      </c>
      <c r="I627" s="105">
        <v>-51.091999999999999</v>
      </c>
      <c r="J627" s="88" t="s">
        <v>35</v>
      </c>
      <c r="K627" s="69" t="s">
        <v>36</v>
      </c>
      <c r="L627" s="88" t="s">
        <v>1381</v>
      </c>
      <c r="M627" s="90"/>
      <c r="N627" s="88" t="s">
        <v>25</v>
      </c>
      <c r="O627" s="69" t="s">
        <v>36</v>
      </c>
      <c r="P627" s="90"/>
      <c r="Q627" s="90"/>
      <c r="R627" s="90"/>
      <c r="S627" s="88" t="s">
        <v>829</v>
      </c>
      <c r="T627" s="90"/>
      <c r="V627" s="72"/>
    </row>
    <row r="628" spans="1:22" ht="15" customHeight="1">
      <c r="A628" s="86">
        <v>138</v>
      </c>
      <c r="B628" s="88" t="s">
        <v>422</v>
      </c>
      <c r="C628" s="88" t="s">
        <v>434</v>
      </c>
      <c r="D628" s="88" t="s">
        <v>827</v>
      </c>
      <c r="E628" s="88" t="s">
        <v>40</v>
      </c>
      <c r="F628" s="88" t="s">
        <v>22</v>
      </c>
      <c r="G628" s="86">
        <v>2009</v>
      </c>
      <c r="H628" s="105">
        <v>-28.37</v>
      </c>
      <c r="I628" s="105">
        <v>-51.091999999999999</v>
      </c>
      <c r="J628" s="88" t="s">
        <v>35</v>
      </c>
      <c r="K628" s="69" t="s">
        <v>36</v>
      </c>
      <c r="L628" s="88" t="s">
        <v>1382</v>
      </c>
      <c r="M628" s="90"/>
      <c r="N628" s="88" t="s">
        <v>25</v>
      </c>
      <c r="O628" s="69" t="s">
        <v>36</v>
      </c>
      <c r="P628" s="90"/>
      <c r="Q628" s="90"/>
      <c r="R628" s="90"/>
      <c r="S628" s="88" t="s">
        <v>829</v>
      </c>
      <c r="T628" s="90"/>
      <c r="V628" s="72"/>
    </row>
    <row r="629" spans="1:22" ht="15" customHeight="1">
      <c r="A629" s="86">
        <v>354</v>
      </c>
      <c r="B629" s="88" t="s">
        <v>422</v>
      </c>
      <c r="C629" s="88" t="s">
        <v>434</v>
      </c>
      <c r="D629" s="88" t="s">
        <v>827</v>
      </c>
      <c r="E629" s="88" t="s">
        <v>40</v>
      </c>
      <c r="F629" s="88" t="s">
        <v>22</v>
      </c>
      <c r="G629" s="86">
        <v>2010</v>
      </c>
      <c r="H629" s="105">
        <v>-28.600750000000001</v>
      </c>
      <c r="I629" s="105">
        <v>-51.037059999999997</v>
      </c>
      <c r="J629" s="88" t="s">
        <v>35</v>
      </c>
      <c r="K629" s="69" t="s">
        <v>36</v>
      </c>
      <c r="L629" s="88" t="s">
        <v>1383</v>
      </c>
      <c r="M629" s="90"/>
      <c r="N629" s="88" t="s">
        <v>25</v>
      </c>
      <c r="O629" s="69" t="s">
        <v>36</v>
      </c>
      <c r="P629" s="90"/>
      <c r="Q629" s="90"/>
      <c r="R629" s="90"/>
      <c r="S629" s="88" t="s">
        <v>829</v>
      </c>
      <c r="T629" s="90"/>
      <c r="V629" s="72"/>
    </row>
    <row r="630" spans="1:22" ht="15" customHeight="1">
      <c r="A630" s="86">
        <v>459</v>
      </c>
      <c r="B630" s="88" t="s">
        <v>422</v>
      </c>
      <c r="C630" s="88" t="s">
        <v>434</v>
      </c>
      <c r="D630" s="88" t="s">
        <v>827</v>
      </c>
      <c r="E630" s="88" t="s">
        <v>40</v>
      </c>
      <c r="F630" s="88" t="s">
        <v>22</v>
      </c>
      <c r="G630" s="86">
        <v>2011</v>
      </c>
      <c r="H630" s="105">
        <v>-28.396940000000001</v>
      </c>
      <c r="I630" s="105">
        <v>-51.158610000000003</v>
      </c>
      <c r="J630" s="88" t="s">
        <v>35</v>
      </c>
      <c r="K630" s="69" t="s">
        <v>36</v>
      </c>
      <c r="L630" s="88" t="s">
        <v>1384</v>
      </c>
      <c r="M630" s="90"/>
      <c r="N630" s="88" t="s">
        <v>25</v>
      </c>
      <c r="O630" s="69" t="s">
        <v>36</v>
      </c>
      <c r="P630" s="90"/>
      <c r="Q630" s="90"/>
      <c r="R630" s="90"/>
      <c r="S630" s="88" t="s">
        <v>829</v>
      </c>
      <c r="T630" s="90"/>
      <c r="V630" s="72"/>
    </row>
    <row r="631" spans="1:22" ht="15" customHeight="1">
      <c r="A631" s="86">
        <v>133</v>
      </c>
      <c r="B631" s="88" t="s">
        <v>422</v>
      </c>
      <c r="C631" s="88" t="s">
        <v>434</v>
      </c>
      <c r="D631" s="88" t="s">
        <v>827</v>
      </c>
      <c r="E631" s="88" t="s">
        <v>40</v>
      </c>
      <c r="F631" s="88" t="s">
        <v>22</v>
      </c>
      <c r="G631" s="86">
        <v>2009</v>
      </c>
      <c r="H631" s="105">
        <v>-28.37</v>
      </c>
      <c r="I631" s="105">
        <v>-51.091999999999999</v>
      </c>
      <c r="J631" s="88" t="s">
        <v>49</v>
      </c>
      <c r="K631" s="69" t="s">
        <v>36</v>
      </c>
      <c r="L631" s="88" t="s">
        <v>1385</v>
      </c>
      <c r="M631" s="90"/>
      <c r="N631" s="88" t="s">
        <v>29</v>
      </c>
      <c r="O631" s="69" t="s">
        <v>36</v>
      </c>
      <c r="P631" s="90"/>
      <c r="Q631" s="90"/>
      <c r="R631" s="90"/>
      <c r="S631" s="88" t="s">
        <v>829</v>
      </c>
      <c r="T631" s="90"/>
      <c r="V631" s="72"/>
    </row>
    <row r="632" spans="1:22" ht="15" customHeight="1">
      <c r="A632" s="86">
        <v>134</v>
      </c>
      <c r="B632" s="88" t="s">
        <v>422</v>
      </c>
      <c r="C632" s="88" t="s">
        <v>434</v>
      </c>
      <c r="D632" s="88" t="s">
        <v>827</v>
      </c>
      <c r="E632" s="88" t="s">
        <v>40</v>
      </c>
      <c r="F632" s="88" t="s">
        <v>22</v>
      </c>
      <c r="G632" s="86">
        <v>2009</v>
      </c>
      <c r="H632" s="105">
        <v>-28.37</v>
      </c>
      <c r="I632" s="105">
        <v>-51.091999999999999</v>
      </c>
      <c r="J632" s="88" t="s">
        <v>49</v>
      </c>
      <c r="K632" s="69" t="s">
        <v>36</v>
      </c>
      <c r="L632" s="88" t="s">
        <v>1386</v>
      </c>
      <c r="M632" s="90"/>
      <c r="N632" s="88" t="s">
        <v>29</v>
      </c>
      <c r="O632" s="69" t="s">
        <v>36</v>
      </c>
      <c r="P632" s="90"/>
      <c r="Q632" s="90"/>
      <c r="R632" s="90"/>
      <c r="S632" s="88" t="s">
        <v>829</v>
      </c>
      <c r="T632" s="90"/>
      <c r="V632" s="72"/>
    </row>
    <row r="633" spans="1:22" ht="15" customHeight="1">
      <c r="A633" s="86">
        <v>135</v>
      </c>
      <c r="B633" s="88" t="s">
        <v>422</v>
      </c>
      <c r="C633" s="88" t="s">
        <v>434</v>
      </c>
      <c r="D633" s="88" t="s">
        <v>827</v>
      </c>
      <c r="E633" s="88" t="s">
        <v>40</v>
      </c>
      <c r="F633" s="88" t="s">
        <v>22</v>
      </c>
      <c r="G633" s="86">
        <v>2009</v>
      </c>
      <c r="H633" s="105">
        <v>-28.37</v>
      </c>
      <c r="I633" s="105">
        <v>-51.091999999999999</v>
      </c>
      <c r="J633" s="88" t="s">
        <v>49</v>
      </c>
      <c r="K633" s="69" t="s">
        <v>36</v>
      </c>
      <c r="L633" s="88" t="s">
        <v>1387</v>
      </c>
      <c r="M633" s="90"/>
      <c r="N633" s="88" t="s">
        <v>29</v>
      </c>
      <c r="O633" s="69" t="s">
        <v>36</v>
      </c>
      <c r="P633" s="90"/>
      <c r="Q633" s="90"/>
      <c r="R633" s="90"/>
      <c r="S633" s="88" t="s">
        <v>829</v>
      </c>
      <c r="T633" s="90"/>
      <c r="V633" s="72"/>
    </row>
    <row r="634" spans="1:22" ht="15" customHeight="1">
      <c r="A634" s="86">
        <v>136</v>
      </c>
      <c r="B634" s="88" t="s">
        <v>422</v>
      </c>
      <c r="C634" s="88" t="s">
        <v>434</v>
      </c>
      <c r="D634" s="88" t="s">
        <v>827</v>
      </c>
      <c r="E634" s="88" t="s">
        <v>40</v>
      </c>
      <c r="F634" s="88" t="s">
        <v>22</v>
      </c>
      <c r="G634" s="86">
        <v>2009</v>
      </c>
      <c r="H634" s="105">
        <v>-28.37</v>
      </c>
      <c r="I634" s="105">
        <v>-51.091999999999999</v>
      </c>
      <c r="J634" s="88" t="s">
        <v>49</v>
      </c>
      <c r="K634" s="69" t="s">
        <v>36</v>
      </c>
      <c r="L634" s="88" t="s">
        <v>1388</v>
      </c>
      <c r="M634" s="90"/>
      <c r="N634" s="88" t="s">
        <v>29</v>
      </c>
      <c r="O634" s="69" t="s">
        <v>36</v>
      </c>
      <c r="P634" s="90"/>
      <c r="Q634" s="90"/>
      <c r="R634" s="90"/>
      <c r="S634" s="88" t="s">
        <v>829</v>
      </c>
      <c r="T634" s="90"/>
      <c r="V634" s="72"/>
    </row>
    <row r="635" spans="1:22" ht="15" customHeight="1">
      <c r="A635" s="86">
        <v>137</v>
      </c>
      <c r="B635" s="88" t="s">
        <v>422</v>
      </c>
      <c r="C635" s="88" t="s">
        <v>434</v>
      </c>
      <c r="D635" s="88" t="s">
        <v>827</v>
      </c>
      <c r="E635" s="88" t="s">
        <v>40</v>
      </c>
      <c r="F635" s="88" t="s">
        <v>22</v>
      </c>
      <c r="G635" s="86">
        <v>2009</v>
      </c>
      <c r="H635" s="105">
        <v>-28.37</v>
      </c>
      <c r="I635" s="105">
        <v>-51.091999999999999</v>
      </c>
      <c r="J635" s="88" t="s">
        <v>49</v>
      </c>
      <c r="K635" s="69" t="s">
        <v>36</v>
      </c>
      <c r="L635" s="88" t="s">
        <v>1389</v>
      </c>
      <c r="M635" s="90"/>
      <c r="N635" s="88" t="s">
        <v>29</v>
      </c>
      <c r="O635" s="69" t="s">
        <v>36</v>
      </c>
      <c r="P635" s="90"/>
      <c r="Q635" s="90"/>
      <c r="R635" s="90"/>
      <c r="S635" s="88" t="s">
        <v>829</v>
      </c>
      <c r="T635" s="90"/>
      <c r="V635" s="72"/>
    </row>
    <row r="636" spans="1:22" ht="15" customHeight="1">
      <c r="A636" s="86">
        <v>139</v>
      </c>
      <c r="B636" s="88" t="s">
        <v>422</v>
      </c>
      <c r="C636" s="88" t="s">
        <v>434</v>
      </c>
      <c r="D636" s="88" t="s">
        <v>827</v>
      </c>
      <c r="E636" s="88" t="s">
        <v>40</v>
      </c>
      <c r="F636" s="88" t="s">
        <v>22</v>
      </c>
      <c r="G636" s="86">
        <v>2009</v>
      </c>
      <c r="H636" s="105">
        <v>-28.37</v>
      </c>
      <c r="I636" s="105">
        <v>-51.091999999999999</v>
      </c>
      <c r="J636" s="88" t="s">
        <v>49</v>
      </c>
      <c r="K636" s="69" t="s">
        <v>36</v>
      </c>
      <c r="L636" s="88" t="s">
        <v>1390</v>
      </c>
      <c r="M636" s="90"/>
      <c r="N636" s="88" t="s">
        <v>29</v>
      </c>
      <c r="O636" s="69" t="s">
        <v>36</v>
      </c>
      <c r="P636" s="90"/>
      <c r="Q636" s="90"/>
      <c r="R636" s="90"/>
      <c r="S636" s="88" t="s">
        <v>829</v>
      </c>
      <c r="T636" s="90"/>
      <c r="V636" s="72"/>
    </row>
    <row r="637" spans="1:22" ht="15" customHeight="1">
      <c r="A637" s="86">
        <v>140</v>
      </c>
      <c r="B637" s="88" t="s">
        <v>422</v>
      </c>
      <c r="C637" s="88" t="s">
        <v>434</v>
      </c>
      <c r="D637" s="88" t="s">
        <v>827</v>
      </c>
      <c r="E637" s="88" t="s">
        <v>40</v>
      </c>
      <c r="F637" s="88" t="s">
        <v>22</v>
      </c>
      <c r="G637" s="86">
        <v>2009</v>
      </c>
      <c r="H637" s="105">
        <v>-28.37</v>
      </c>
      <c r="I637" s="105">
        <v>-51.091999999999999</v>
      </c>
      <c r="J637" s="88" t="s">
        <v>49</v>
      </c>
      <c r="K637" s="69" t="s">
        <v>36</v>
      </c>
      <c r="L637" s="88" t="s">
        <v>1391</v>
      </c>
      <c r="M637" s="90"/>
      <c r="N637" s="88" t="s">
        <v>29</v>
      </c>
      <c r="O637" s="69" t="s">
        <v>36</v>
      </c>
      <c r="P637" s="90"/>
      <c r="Q637" s="90"/>
      <c r="R637" s="90"/>
      <c r="S637" s="88" t="s">
        <v>829</v>
      </c>
      <c r="T637" s="90"/>
      <c r="V637" s="72"/>
    </row>
    <row r="638" spans="1:22" ht="15" customHeight="1">
      <c r="A638" s="86">
        <v>141</v>
      </c>
      <c r="B638" s="88" t="s">
        <v>422</v>
      </c>
      <c r="C638" s="88" t="s">
        <v>434</v>
      </c>
      <c r="D638" s="88" t="s">
        <v>827</v>
      </c>
      <c r="E638" s="88" t="s">
        <v>40</v>
      </c>
      <c r="F638" s="88" t="s">
        <v>22</v>
      </c>
      <c r="G638" s="86">
        <v>2009</v>
      </c>
      <c r="H638" s="105">
        <v>-28.37</v>
      </c>
      <c r="I638" s="105">
        <v>-51.091999999999999</v>
      </c>
      <c r="J638" s="88" t="s">
        <v>49</v>
      </c>
      <c r="K638" s="69" t="s">
        <v>36</v>
      </c>
      <c r="L638" s="88" t="s">
        <v>1392</v>
      </c>
      <c r="M638" s="90"/>
      <c r="N638" s="88" t="s">
        <v>29</v>
      </c>
      <c r="O638" s="69" t="s">
        <v>36</v>
      </c>
      <c r="P638" s="90"/>
      <c r="Q638" s="90"/>
      <c r="R638" s="90"/>
      <c r="S638" s="88" t="s">
        <v>829</v>
      </c>
      <c r="T638" s="90"/>
      <c r="V638" s="72"/>
    </row>
    <row r="639" spans="1:22" ht="15" customHeight="1">
      <c r="A639" s="86">
        <v>335</v>
      </c>
      <c r="B639" s="88" t="s">
        <v>422</v>
      </c>
      <c r="C639" s="88" t="s">
        <v>434</v>
      </c>
      <c r="D639" s="88" t="s">
        <v>827</v>
      </c>
      <c r="E639" s="88" t="s">
        <v>40</v>
      </c>
      <c r="F639" s="88" t="s">
        <v>22</v>
      </c>
      <c r="G639" s="86">
        <v>2010</v>
      </c>
      <c r="H639" s="105">
        <v>-28.355640000000001</v>
      </c>
      <c r="I639" s="105">
        <v>-51.117359999999998</v>
      </c>
      <c r="J639" s="88" t="s">
        <v>49</v>
      </c>
      <c r="K639" s="69" t="s">
        <v>36</v>
      </c>
      <c r="L639" s="88" t="s">
        <v>1393</v>
      </c>
      <c r="M639" s="90"/>
      <c r="N639" s="88" t="s">
        <v>29</v>
      </c>
      <c r="O639" s="69" t="s">
        <v>36</v>
      </c>
      <c r="P639" s="90"/>
      <c r="Q639" s="90"/>
      <c r="R639" s="90"/>
      <c r="S639" s="88" t="s">
        <v>829</v>
      </c>
      <c r="T639" s="90"/>
      <c r="V639" s="72"/>
    </row>
    <row r="640" spans="1:22" ht="15" customHeight="1">
      <c r="A640" s="86">
        <v>336</v>
      </c>
      <c r="B640" s="88" t="s">
        <v>422</v>
      </c>
      <c r="C640" s="88" t="s">
        <v>434</v>
      </c>
      <c r="D640" s="88" t="s">
        <v>827</v>
      </c>
      <c r="E640" s="88" t="s">
        <v>40</v>
      </c>
      <c r="F640" s="88" t="s">
        <v>22</v>
      </c>
      <c r="G640" s="86">
        <v>2010</v>
      </c>
      <c r="H640" s="86">
        <v>-28.355640000000001</v>
      </c>
      <c r="I640" s="86">
        <v>-51.117359999999998</v>
      </c>
      <c r="J640" s="88" t="s">
        <v>49</v>
      </c>
      <c r="K640" s="69" t="s">
        <v>36</v>
      </c>
      <c r="L640" s="88" t="s">
        <v>1394</v>
      </c>
      <c r="M640" s="90"/>
      <c r="N640" s="88" t="s">
        <v>29</v>
      </c>
      <c r="O640" s="69" t="s">
        <v>36</v>
      </c>
      <c r="P640" s="90"/>
      <c r="Q640" s="90"/>
      <c r="R640" s="90"/>
      <c r="S640" s="88" t="s">
        <v>829</v>
      </c>
      <c r="T640" s="90"/>
      <c r="V640" s="72"/>
    </row>
    <row r="641" spans="1:22" ht="15" customHeight="1">
      <c r="A641" s="86">
        <v>337</v>
      </c>
      <c r="B641" s="88" t="s">
        <v>422</v>
      </c>
      <c r="C641" s="88" t="s">
        <v>434</v>
      </c>
      <c r="D641" s="88" t="s">
        <v>827</v>
      </c>
      <c r="E641" s="88" t="s">
        <v>40</v>
      </c>
      <c r="F641" s="88" t="s">
        <v>22</v>
      </c>
      <c r="G641" s="86">
        <v>2010</v>
      </c>
      <c r="H641" s="86">
        <v>-28.355640000000001</v>
      </c>
      <c r="I641" s="86">
        <v>-51.117359999999998</v>
      </c>
      <c r="J641" s="88" t="s">
        <v>49</v>
      </c>
      <c r="K641" s="69" t="s">
        <v>36</v>
      </c>
      <c r="L641" s="88" t="s">
        <v>1395</v>
      </c>
      <c r="M641" s="90"/>
      <c r="N641" s="88" t="s">
        <v>29</v>
      </c>
      <c r="O641" s="69" t="s">
        <v>36</v>
      </c>
      <c r="P641" s="90"/>
      <c r="Q641" s="90"/>
      <c r="R641" s="90"/>
      <c r="S641" s="88" t="s">
        <v>829</v>
      </c>
      <c r="T641" s="90"/>
      <c r="V641" s="72"/>
    </row>
    <row r="642" spans="1:22" ht="15" customHeight="1">
      <c r="A642" s="86">
        <v>338</v>
      </c>
      <c r="B642" s="88" t="s">
        <v>422</v>
      </c>
      <c r="C642" s="88" t="s">
        <v>434</v>
      </c>
      <c r="D642" s="88" t="s">
        <v>827</v>
      </c>
      <c r="E642" s="88" t="s">
        <v>40</v>
      </c>
      <c r="F642" s="88" t="s">
        <v>22</v>
      </c>
      <c r="G642" s="86">
        <v>2010</v>
      </c>
      <c r="H642" s="86">
        <v>-28.355640000000001</v>
      </c>
      <c r="I642" s="86">
        <v>-51.117359999999998</v>
      </c>
      <c r="J642" s="88" t="s">
        <v>49</v>
      </c>
      <c r="K642" s="69" t="s">
        <v>36</v>
      </c>
      <c r="L642" s="88" t="s">
        <v>1396</v>
      </c>
      <c r="M642" s="90"/>
      <c r="N642" s="88" t="s">
        <v>29</v>
      </c>
      <c r="O642" s="69" t="s">
        <v>36</v>
      </c>
      <c r="P642" s="90"/>
      <c r="Q642" s="90"/>
      <c r="R642" s="90"/>
      <c r="S642" s="88" t="s">
        <v>829</v>
      </c>
      <c r="T642" s="90"/>
      <c r="V642" s="72"/>
    </row>
    <row r="643" spans="1:22" ht="15" customHeight="1">
      <c r="A643" s="86">
        <v>339</v>
      </c>
      <c r="B643" s="88" t="s">
        <v>422</v>
      </c>
      <c r="C643" s="88" t="s">
        <v>434</v>
      </c>
      <c r="D643" s="88" t="s">
        <v>827</v>
      </c>
      <c r="E643" s="88" t="s">
        <v>40</v>
      </c>
      <c r="F643" s="88" t="s">
        <v>22</v>
      </c>
      <c r="G643" s="86">
        <v>2010</v>
      </c>
      <c r="H643" s="86">
        <v>-28.355640000000001</v>
      </c>
      <c r="I643" s="86">
        <v>-51.117359999999998</v>
      </c>
      <c r="J643" s="88" t="s">
        <v>49</v>
      </c>
      <c r="K643" s="69" t="s">
        <v>36</v>
      </c>
      <c r="L643" s="88" t="s">
        <v>1397</v>
      </c>
      <c r="M643" s="90"/>
      <c r="N643" s="88" t="s">
        <v>29</v>
      </c>
      <c r="O643" s="69" t="s">
        <v>36</v>
      </c>
      <c r="P643" s="90"/>
      <c r="Q643" s="90"/>
      <c r="R643" s="90"/>
      <c r="S643" s="88" t="s">
        <v>829</v>
      </c>
      <c r="T643" s="90"/>
      <c r="V643" s="72"/>
    </row>
    <row r="644" spans="1:22" ht="15" customHeight="1">
      <c r="A644" s="86">
        <v>340</v>
      </c>
      <c r="B644" s="88" t="s">
        <v>422</v>
      </c>
      <c r="C644" s="88" t="s">
        <v>434</v>
      </c>
      <c r="D644" s="88" t="s">
        <v>827</v>
      </c>
      <c r="E644" s="88" t="s">
        <v>40</v>
      </c>
      <c r="F644" s="88" t="s">
        <v>22</v>
      </c>
      <c r="G644" s="86">
        <v>2010</v>
      </c>
      <c r="H644" s="86">
        <v>-28.355640000000001</v>
      </c>
      <c r="I644" s="86">
        <v>-51.117359999999998</v>
      </c>
      <c r="J644" s="88" t="s">
        <v>49</v>
      </c>
      <c r="K644" s="69" t="s">
        <v>36</v>
      </c>
      <c r="L644" s="88" t="s">
        <v>1398</v>
      </c>
      <c r="M644" s="90"/>
      <c r="N644" s="88" t="s">
        <v>29</v>
      </c>
      <c r="O644" s="69" t="s">
        <v>36</v>
      </c>
      <c r="P644" s="90"/>
      <c r="Q644" s="90"/>
      <c r="R644" s="90"/>
      <c r="S644" s="88" t="s">
        <v>829</v>
      </c>
      <c r="T644" s="90"/>
      <c r="V644" s="72"/>
    </row>
    <row r="645" spans="1:22" ht="15" customHeight="1">
      <c r="A645" s="86">
        <v>341</v>
      </c>
      <c r="B645" s="88" t="s">
        <v>422</v>
      </c>
      <c r="C645" s="88" t="s">
        <v>434</v>
      </c>
      <c r="D645" s="88" t="s">
        <v>827</v>
      </c>
      <c r="E645" s="88" t="s">
        <v>40</v>
      </c>
      <c r="F645" s="88" t="s">
        <v>22</v>
      </c>
      <c r="G645" s="86">
        <v>2010</v>
      </c>
      <c r="H645" s="86">
        <v>-28.355640000000001</v>
      </c>
      <c r="I645" s="86">
        <v>-51.117359999999998</v>
      </c>
      <c r="J645" s="88" t="s">
        <v>49</v>
      </c>
      <c r="K645" s="69" t="s">
        <v>36</v>
      </c>
      <c r="L645" s="88" t="s">
        <v>1399</v>
      </c>
      <c r="M645" s="90"/>
      <c r="N645" s="88" t="s">
        <v>29</v>
      </c>
      <c r="O645" s="69" t="s">
        <v>36</v>
      </c>
      <c r="P645" s="90"/>
      <c r="Q645" s="90"/>
      <c r="R645" s="90"/>
      <c r="S645" s="88" t="s">
        <v>829</v>
      </c>
      <c r="T645" s="90"/>
      <c r="V645" s="72"/>
    </row>
    <row r="646" spans="1:22" ht="15" customHeight="1">
      <c r="A646" s="86">
        <v>342</v>
      </c>
      <c r="B646" s="88" t="s">
        <v>422</v>
      </c>
      <c r="C646" s="88" t="s">
        <v>434</v>
      </c>
      <c r="D646" s="88" t="s">
        <v>827</v>
      </c>
      <c r="E646" s="88" t="s">
        <v>40</v>
      </c>
      <c r="F646" s="88" t="s">
        <v>22</v>
      </c>
      <c r="G646" s="86">
        <v>2010</v>
      </c>
      <c r="H646" s="86">
        <v>-28.390750000000001</v>
      </c>
      <c r="I646" s="86">
        <v>-51.054859999999998</v>
      </c>
      <c r="J646" s="88" t="s">
        <v>49</v>
      </c>
      <c r="K646" s="69" t="s">
        <v>36</v>
      </c>
      <c r="L646" s="88" t="s">
        <v>1400</v>
      </c>
      <c r="M646" s="90"/>
      <c r="N646" s="88" t="s">
        <v>29</v>
      </c>
      <c r="O646" s="69" t="s">
        <v>36</v>
      </c>
      <c r="P646" s="90"/>
      <c r="Q646" s="90"/>
      <c r="R646" s="90"/>
      <c r="S646" s="88" t="s">
        <v>829</v>
      </c>
      <c r="T646" s="90"/>
      <c r="V646" s="72"/>
    </row>
    <row r="647" spans="1:22" ht="15" customHeight="1">
      <c r="A647" s="86">
        <v>343</v>
      </c>
      <c r="B647" s="88" t="s">
        <v>422</v>
      </c>
      <c r="C647" s="88" t="s">
        <v>434</v>
      </c>
      <c r="D647" s="88" t="s">
        <v>827</v>
      </c>
      <c r="E647" s="88" t="s">
        <v>40</v>
      </c>
      <c r="F647" s="88" t="s">
        <v>22</v>
      </c>
      <c r="G647" s="86">
        <v>2010</v>
      </c>
      <c r="H647" s="86">
        <v>-28.390750000000001</v>
      </c>
      <c r="I647" s="86">
        <v>-51.054859999999998</v>
      </c>
      <c r="J647" s="88" t="s">
        <v>49</v>
      </c>
      <c r="K647" s="69" t="s">
        <v>36</v>
      </c>
      <c r="L647" s="88" t="s">
        <v>1401</v>
      </c>
      <c r="M647" s="90"/>
      <c r="N647" s="88" t="s">
        <v>29</v>
      </c>
      <c r="O647" s="69" t="s">
        <v>36</v>
      </c>
      <c r="P647" s="90"/>
      <c r="Q647" s="90"/>
      <c r="R647" s="90"/>
      <c r="S647" s="88" t="s">
        <v>829</v>
      </c>
      <c r="T647" s="90"/>
      <c r="V647" s="72"/>
    </row>
    <row r="648" spans="1:22" ht="15" customHeight="1">
      <c r="A648" s="86">
        <v>344</v>
      </c>
      <c r="B648" s="88" t="s">
        <v>422</v>
      </c>
      <c r="C648" s="88" t="s">
        <v>434</v>
      </c>
      <c r="D648" s="88" t="s">
        <v>827</v>
      </c>
      <c r="E648" s="88" t="s">
        <v>40</v>
      </c>
      <c r="F648" s="88" t="s">
        <v>22</v>
      </c>
      <c r="G648" s="86">
        <v>2010</v>
      </c>
      <c r="H648" s="86">
        <v>-28.390750000000001</v>
      </c>
      <c r="I648" s="86">
        <v>-51.054859999999998</v>
      </c>
      <c r="J648" s="88" t="s">
        <v>49</v>
      </c>
      <c r="K648" s="69" t="s">
        <v>36</v>
      </c>
      <c r="L648" s="88" t="s">
        <v>1402</v>
      </c>
      <c r="M648" s="90"/>
      <c r="N648" s="88" t="s">
        <v>29</v>
      </c>
      <c r="O648" s="69" t="s">
        <v>36</v>
      </c>
      <c r="P648" s="90"/>
      <c r="Q648" s="90"/>
      <c r="R648" s="90"/>
      <c r="S648" s="88" t="s">
        <v>829</v>
      </c>
      <c r="T648" s="90"/>
      <c r="V648" s="72"/>
    </row>
    <row r="649" spans="1:22" ht="15" customHeight="1">
      <c r="A649" s="86">
        <v>345</v>
      </c>
      <c r="B649" s="88" t="s">
        <v>422</v>
      </c>
      <c r="C649" s="88" t="s">
        <v>434</v>
      </c>
      <c r="D649" s="88" t="s">
        <v>827</v>
      </c>
      <c r="E649" s="88" t="s">
        <v>40</v>
      </c>
      <c r="F649" s="88" t="s">
        <v>22</v>
      </c>
      <c r="G649" s="86">
        <v>2010</v>
      </c>
      <c r="H649" s="86">
        <v>-28.390750000000001</v>
      </c>
      <c r="I649" s="86">
        <v>-51.054859999999998</v>
      </c>
      <c r="J649" s="88" t="s">
        <v>49</v>
      </c>
      <c r="K649" s="69" t="s">
        <v>36</v>
      </c>
      <c r="L649" s="88" t="s">
        <v>1403</v>
      </c>
      <c r="M649" s="90"/>
      <c r="N649" s="88" t="s">
        <v>29</v>
      </c>
      <c r="O649" s="69" t="s">
        <v>36</v>
      </c>
      <c r="P649" s="90"/>
      <c r="Q649" s="90"/>
      <c r="R649" s="90"/>
      <c r="S649" s="88" t="s">
        <v>829</v>
      </c>
      <c r="T649" s="90"/>
      <c r="V649" s="72"/>
    </row>
    <row r="650" spans="1:22" ht="15" customHeight="1">
      <c r="A650" s="86">
        <v>346</v>
      </c>
      <c r="B650" s="88" t="s">
        <v>422</v>
      </c>
      <c r="C650" s="88" t="s">
        <v>434</v>
      </c>
      <c r="D650" s="88" t="s">
        <v>827</v>
      </c>
      <c r="E650" s="88" t="s">
        <v>40</v>
      </c>
      <c r="F650" s="88" t="s">
        <v>22</v>
      </c>
      <c r="G650" s="86">
        <v>2010</v>
      </c>
      <c r="H650" s="86">
        <v>-28.390750000000001</v>
      </c>
      <c r="I650" s="86">
        <v>-51.054859999999998</v>
      </c>
      <c r="J650" s="88" t="s">
        <v>49</v>
      </c>
      <c r="K650" s="69" t="s">
        <v>36</v>
      </c>
      <c r="L650" s="88" t="s">
        <v>1404</v>
      </c>
      <c r="M650" s="90"/>
      <c r="N650" s="88" t="s">
        <v>29</v>
      </c>
      <c r="O650" s="69" t="s">
        <v>36</v>
      </c>
      <c r="P650" s="90"/>
      <c r="Q650" s="90"/>
      <c r="R650" s="90"/>
      <c r="S650" s="88" t="s">
        <v>829</v>
      </c>
      <c r="T650" s="90"/>
      <c r="V650" s="72"/>
    </row>
    <row r="651" spans="1:22" ht="15" customHeight="1">
      <c r="A651" s="86">
        <v>347</v>
      </c>
      <c r="B651" s="88" t="s">
        <v>422</v>
      </c>
      <c r="C651" s="88" t="s">
        <v>434</v>
      </c>
      <c r="D651" s="88" t="s">
        <v>827</v>
      </c>
      <c r="E651" s="88" t="s">
        <v>40</v>
      </c>
      <c r="F651" s="88" t="s">
        <v>22</v>
      </c>
      <c r="G651" s="86">
        <v>2010</v>
      </c>
      <c r="H651" s="86">
        <v>-28.390750000000001</v>
      </c>
      <c r="I651" s="86">
        <v>-51.054859999999998</v>
      </c>
      <c r="J651" s="88" t="s">
        <v>49</v>
      </c>
      <c r="K651" s="69" t="s">
        <v>36</v>
      </c>
      <c r="L651" s="88" t="s">
        <v>1405</v>
      </c>
      <c r="M651" s="90"/>
      <c r="N651" s="88" t="s">
        <v>29</v>
      </c>
      <c r="O651" s="69" t="s">
        <v>36</v>
      </c>
      <c r="P651" s="90"/>
      <c r="Q651" s="90"/>
      <c r="R651" s="90"/>
      <c r="S651" s="88" t="s">
        <v>829</v>
      </c>
      <c r="T651" s="90"/>
      <c r="V651" s="72"/>
    </row>
    <row r="652" spans="1:22" ht="15" customHeight="1">
      <c r="A652" s="86">
        <v>349</v>
      </c>
      <c r="B652" s="88" t="s">
        <v>422</v>
      </c>
      <c r="C652" s="88" t="s">
        <v>434</v>
      </c>
      <c r="D652" s="88" t="s">
        <v>827</v>
      </c>
      <c r="E652" s="88" t="s">
        <v>40</v>
      </c>
      <c r="F652" s="88" t="s">
        <v>22</v>
      </c>
      <c r="G652" s="86">
        <v>2010</v>
      </c>
      <c r="H652" s="86">
        <v>-28.421530000000001</v>
      </c>
      <c r="I652" s="86">
        <v>-51.039920000000002</v>
      </c>
      <c r="J652" s="88" t="s">
        <v>49</v>
      </c>
      <c r="K652" s="69" t="s">
        <v>36</v>
      </c>
      <c r="L652" s="88" t="s">
        <v>1406</v>
      </c>
      <c r="M652" s="90"/>
      <c r="N652" s="88" t="s">
        <v>29</v>
      </c>
      <c r="O652" s="69" t="s">
        <v>36</v>
      </c>
      <c r="P652" s="90"/>
      <c r="Q652" s="90"/>
      <c r="R652" s="90"/>
      <c r="S652" s="88" t="s">
        <v>829</v>
      </c>
      <c r="T652" s="90"/>
      <c r="V652" s="72"/>
    </row>
    <row r="653" spans="1:22" ht="15" customHeight="1">
      <c r="A653" s="86">
        <v>350</v>
      </c>
      <c r="B653" s="88" t="s">
        <v>422</v>
      </c>
      <c r="C653" s="88" t="s">
        <v>434</v>
      </c>
      <c r="D653" s="88" t="s">
        <v>827</v>
      </c>
      <c r="E653" s="88" t="s">
        <v>40</v>
      </c>
      <c r="F653" s="88" t="s">
        <v>22</v>
      </c>
      <c r="G653" s="86">
        <v>2010</v>
      </c>
      <c r="H653" s="86">
        <v>-28.421530000000001</v>
      </c>
      <c r="I653" s="86">
        <v>-51.039920000000002</v>
      </c>
      <c r="J653" s="88" t="s">
        <v>49</v>
      </c>
      <c r="K653" s="69" t="s">
        <v>36</v>
      </c>
      <c r="L653" s="88" t="s">
        <v>1407</v>
      </c>
      <c r="M653" s="90"/>
      <c r="N653" s="88" t="s">
        <v>29</v>
      </c>
      <c r="O653" s="69" t="s">
        <v>36</v>
      </c>
      <c r="P653" s="90"/>
      <c r="Q653" s="90"/>
      <c r="R653" s="90"/>
      <c r="S653" s="88" t="s">
        <v>829</v>
      </c>
      <c r="T653" s="90"/>
      <c r="V653" s="72"/>
    </row>
    <row r="654" spans="1:22" ht="15" customHeight="1">
      <c r="A654" s="86">
        <v>351</v>
      </c>
      <c r="B654" s="88" t="s">
        <v>422</v>
      </c>
      <c r="C654" s="88" t="s">
        <v>434</v>
      </c>
      <c r="D654" s="88" t="s">
        <v>827</v>
      </c>
      <c r="E654" s="88" t="s">
        <v>40</v>
      </c>
      <c r="F654" s="88" t="s">
        <v>22</v>
      </c>
      <c r="G654" s="86">
        <v>2010</v>
      </c>
      <c r="H654" s="86">
        <v>-28.421530000000001</v>
      </c>
      <c r="I654" s="86">
        <v>-51.039920000000002</v>
      </c>
      <c r="J654" s="88" t="s">
        <v>49</v>
      </c>
      <c r="K654" s="69" t="s">
        <v>36</v>
      </c>
      <c r="L654" s="88" t="s">
        <v>1408</v>
      </c>
      <c r="M654" s="90"/>
      <c r="N654" s="88" t="s">
        <v>29</v>
      </c>
      <c r="O654" s="69" t="s">
        <v>36</v>
      </c>
      <c r="P654" s="90"/>
      <c r="Q654" s="90"/>
      <c r="R654" s="90"/>
      <c r="S654" s="88" t="s">
        <v>829</v>
      </c>
      <c r="T654" s="90"/>
      <c r="V654" s="72"/>
    </row>
    <row r="655" spans="1:22" ht="15" customHeight="1">
      <c r="A655" s="86">
        <v>352</v>
      </c>
      <c r="B655" s="88" t="s">
        <v>422</v>
      </c>
      <c r="C655" s="88" t="s">
        <v>434</v>
      </c>
      <c r="D655" s="88" t="s">
        <v>827</v>
      </c>
      <c r="E655" s="88" t="s">
        <v>40</v>
      </c>
      <c r="F655" s="88" t="s">
        <v>22</v>
      </c>
      <c r="G655" s="86">
        <v>2010</v>
      </c>
      <c r="H655" s="86">
        <v>-28.452359999999999</v>
      </c>
      <c r="I655" s="86">
        <v>-50.997439999999997</v>
      </c>
      <c r="J655" s="88" t="s">
        <v>49</v>
      </c>
      <c r="K655" s="69" t="s">
        <v>36</v>
      </c>
      <c r="L655" s="88" t="s">
        <v>1409</v>
      </c>
      <c r="M655" s="90"/>
      <c r="N655" s="88" t="s">
        <v>29</v>
      </c>
      <c r="O655" s="69" t="s">
        <v>36</v>
      </c>
      <c r="P655" s="90"/>
      <c r="Q655" s="90"/>
      <c r="R655" s="90"/>
      <c r="S655" s="88" t="s">
        <v>829</v>
      </c>
      <c r="T655" s="90"/>
      <c r="V655" s="72"/>
    </row>
    <row r="656" spans="1:22" ht="15" customHeight="1">
      <c r="A656" s="86">
        <v>355</v>
      </c>
      <c r="B656" s="88" t="s">
        <v>422</v>
      </c>
      <c r="C656" s="88" t="s">
        <v>434</v>
      </c>
      <c r="D656" s="88" t="s">
        <v>827</v>
      </c>
      <c r="E656" s="88" t="s">
        <v>40</v>
      </c>
      <c r="F656" s="88" t="s">
        <v>22</v>
      </c>
      <c r="G656" s="86">
        <v>2010</v>
      </c>
      <c r="H656" s="86">
        <v>-28.600750000000001</v>
      </c>
      <c r="I656" s="86">
        <v>-51.037059999999997</v>
      </c>
      <c r="J656" s="88" t="s">
        <v>49</v>
      </c>
      <c r="K656" s="69" t="s">
        <v>36</v>
      </c>
      <c r="L656" s="88" t="s">
        <v>1410</v>
      </c>
      <c r="M656" s="90"/>
      <c r="N656" s="88" t="s">
        <v>29</v>
      </c>
      <c r="O656" s="69" t="s">
        <v>36</v>
      </c>
      <c r="P656" s="90"/>
      <c r="Q656" s="90"/>
      <c r="R656" s="90"/>
      <c r="S656" s="88" t="s">
        <v>829</v>
      </c>
      <c r="T656" s="90"/>
      <c r="V656" s="72"/>
    </row>
    <row r="657" spans="1:22" ht="15" customHeight="1">
      <c r="A657" s="86">
        <v>356</v>
      </c>
      <c r="B657" s="88" t="s">
        <v>422</v>
      </c>
      <c r="C657" s="88" t="s">
        <v>434</v>
      </c>
      <c r="D657" s="88" t="s">
        <v>827</v>
      </c>
      <c r="E657" s="88" t="s">
        <v>40</v>
      </c>
      <c r="F657" s="88" t="s">
        <v>22</v>
      </c>
      <c r="G657" s="86">
        <v>2010</v>
      </c>
      <c r="H657" s="86">
        <v>-28.600750000000001</v>
      </c>
      <c r="I657" s="86">
        <v>-51.037059999999997</v>
      </c>
      <c r="J657" s="88" t="s">
        <v>49</v>
      </c>
      <c r="K657" s="69" t="s">
        <v>36</v>
      </c>
      <c r="L657" s="88" t="s">
        <v>1411</v>
      </c>
      <c r="M657" s="90"/>
      <c r="N657" s="88" t="s">
        <v>29</v>
      </c>
      <c r="O657" s="69" t="s">
        <v>36</v>
      </c>
      <c r="P657" s="90"/>
      <c r="Q657" s="90"/>
      <c r="R657" s="90"/>
      <c r="S657" s="88" t="s">
        <v>829</v>
      </c>
      <c r="T657" s="90"/>
      <c r="V657" s="72"/>
    </row>
    <row r="658" spans="1:22" ht="15" customHeight="1">
      <c r="A658" s="86">
        <v>357</v>
      </c>
      <c r="B658" s="88" t="s">
        <v>422</v>
      </c>
      <c r="C658" s="88" t="s">
        <v>434</v>
      </c>
      <c r="D658" s="88" t="s">
        <v>827</v>
      </c>
      <c r="E658" s="88" t="s">
        <v>40</v>
      </c>
      <c r="F658" s="88" t="s">
        <v>22</v>
      </c>
      <c r="G658" s="86">
        <v>2010</v>
      </c>
      <c r="H658" s="86">
        <v>-28.600750000000001</v>
      </c>
      <c r="I658" s="86">
        <v>-51.037059999999997</v>
      </c>
      <c r="J658" s="88" t="s">
        <v>49</v>
      </c>
      <c r="K658" s="69" t="s">
        <v>36</v>
      </c>
      <c r="L658" s="88" t="s">
        <v>1412</v>
      </c>
      <c r="M658" s="90"/>
      <c r="N658" s="88" t="s">
        <v>29</v>
      </c>
      <c r="O658" s="69" t="s">
        <v>36</v>
      </c>
      <c r="P658" s="90"/>
      <c r="Q658" s="90"/>
      <c r="R658" s="90"/>
      <c r="S658" s="88" t="s">
        <v>829</v>
      </c>
      <c r="T658" s="90"/>
      <c r="V658" s="72"/>
    </row>
    <row r="659" spans="1:22" ht="15" customHeight="1">
      <c r="A659" s="86">
        <v>359</v>
      </c>
      <c r="B659" s="88" t="s">
        <v>422</v>
      </c>
      <c r="C659" s="88" t="s">
        <v>434</v>
      </c>
      <c r="D659" s="88" t="s">
        <v>827</v>
      </c>
      <c r="E659" s="88" t="s">
        <v>40</v>
      </c>
      <c r="F659" s="88" t="s">
        <v>22</v>
      </c>
      <c r="G659" s="86">
        <v>2010</v>
      </c>
      <c r="H659" s="86">
        <v>-28.635390000000001</v>
      </c>
      <c r="I659" s="86">
        <v>-51.086530000000003</v>
      </c>
      <c r="J659" s="88" t="s">
        <v>49</v>
      </c>
      <c r="K659" s="69" t="s">
        <v>36</v>
      </c>
      <c r="L659" s="88" t="s">
        <v>1413</v>
      </c>
      <c r="M659" s="90"/>
      <c r="N659" s="88" t="s">
        <v>29</v>
      </c>
      <c r="O659" s="69" t="s">
        <v>36</v>
      </c>
      <c r="P659" s="90"/>
      <c r="Q659" s="90"/>
      <c r="R659" s="90"/>
      <c r="S659" s="88" t="s">
        <v>829</v>
      </c>
      <c r="T659" s="90"/>
      <c r="V659" s="72"/>
    </row>
    <row r="660" spans="1:22" ht="15" customHeight="1">
      <c r="A660" s="86">
        <v>360</v>
      </c>
      <c r="B660" s="88" t="s">
        <v>422</v>
      </c>
      <c r="C660" s="88" t="s">
        <v>434</v>
      </c>
      <c r="D660" s="88" t="s">
        <v>827</v>
      </c>
      <c r="E660" s="88" t="s">
        <v>40</v>
      </c>
      <c r="F660" s="88" t="s">
        <v>22</v>
      </c>
      <c r="G660" s="86">
        <v>2010</v>
      </c>
      <c r="H660" s="86">
        <v>-28.635390000000001</v>
      </c>
      <c r="I660" s="86">
        <v>-51.086530000000003</v>
      </c>
      <c r="J660" s="88" t="s">
        <v>49</v>
      </c>
      <c r="K660" s="69" t="s">
        <v>36</v>
      </c>
      <c r="L660" s="88" t="s">
        <v>1414</v>
      </c>
      <c r="M660" s="90"/>
      <c r="N660" s="88" t="s">
        <v>29</v>
      </c>
      <c r="O660" s="69" t="s">
        <v>36</v>
      </c>
      <c r="P660" s="90"/>
      <c r="Q660" s="90"/>
      <c r="R660" s="90"/>
      <c r="S660" s="88" t="s">
        <v>829</v>
      </c>
      <c r="T660" s="90"/>
      <c r="V660" s="72"/>
    </row>
    <row r="661" spans="1:22" ht="15" customHeight="1">
      <c r="A661" s="86">
        <v>361</v>
      </c>
      <c r="B661" s="88" t="s">
        <v>422</v>
      </c>
      <c r="C661" s="88" t="s">
        <v>434</v>
      </c>
      <c r="D661" s="88" t="s">
        <v>827</v>
      </c>
      <c r="E661" s="88" t="s">
        <v>40</v>
      </c>
      <c r="F661" s="88" t="s">
        <v>22</v>
      </c>
      <c r="G661" s="86">
        <v>2010</v>
      </c>
      <c r="H661" s="86">
        <v>-28.635390000000001</v>
      </c>
      <c r="I661" s="86">
        <v>-51.086530000000003</v>
      </c>
      <c r="J661" s="88" t="s">
        <v>49</v>
      </c>
      <c r="K661" s="69" t="s">
        <v>36</v>
      </c>
      <c r="L661" s="88" t="s">
        <v>1415</v>
      </c>
      <c r="M661" s="90"/>
      <c r="N661" s="88" t="s">
        <v>29</v>
      </c>
      <c r="O661" s="69" t="s">
        <v>36</v>
      </c>
      <c r="P661" s="90"/>
      <c r="Q661" s="90"/>
      <c r="R661" s="90"/>
      <c r="S661" s="88" t="s">
        <v>829</v>
      </c>
      <c r="T661" s="90"/>
      <c r="V661" s="72"/>
    </row>
    <row r="662" spans="1:22" ht="15" customHeight="1">
      <c r="A662" s="86">
        <v>458</v>
      </c>
      <c r="B662" s="88" t="s">
        <v>422</v>
      </c>
      <c r="C662" s="88" t="s">
        <v>434</v>
      </c>
      <c r="D662" s="88" t="s">
        <v>827</v>
      </c>
      <c r="E662" s="88" t="s">
        <v>40</v>
      </c>
      <c r="F662" s="88" t="s">
        <v>22</v>
      </c>
      <c r="G662" s="86">
        <v>2011</v>
      </c>
      <c r="H662" s="86">
        <v>-28.384720000000002</v>
      </c>
      <c r="I662" s="86">
        <v>-51.546390000000002</v>
      </c>
      <c r="J662" s="88" t="s">
        <v>49</v>
      </c>
      <c r="K662" s="69" t="s">
        <v>36</v>
      </c>
      <c r="L662" s="88" t="s">
        <v>1416</v>
      </c>
      <c r="M662" s="90"/>
      <c r="N662" s="88" t="s">
        <v>29</v>
      </c>
      <c r="O662" s="69" t="s">
        <v>36</v>
      </c>
      <c r="P662" s="90"/>
      <c r="Q662" s="90"/>
      <c r="R662" s="90"/>
      <c r="S662" s="88" t="s">
        <v>829</v>
      </c>
      <c r="T662" s="90"/>
      <c r="V662" s="72"/>
    </row>
    <row r="663" spans="1:22" ht="15" customHeight="1">
      <c r="A663" s="86">
        <v>460</v>
      </c>
      <c r="B663" s="88" t="s">
        <v>422</v>
      </c>
      <c r="C663" s="88" t="s">
        <v>434</v>
      </c>
      <c r="D663" s="88" t="s">
        <v>827</v>
      </c>
      <c r="E663" s="88" t="s">
        <v>40</v>
      </c>
      <c r="F663" s="88" t="s">
        <v>22</v>
      </c>
      <c r="G663" s="86">
        <v>2011</v>
      </c>
      <c r="H663" s="86">
        <v>-28.52139</v>
      </c>
      <c r="I663" s="86">
        <v>-51.075560000000003</v>
      </c>
      <c r="J663" s="88" t="s">
        <v>49</v>
      </c>
      <c r="K663" s="69" t="s">
        <v>36</v>
      </c>
      <c r="L663" s="88" t="s">
        <v>1417</v>
      </c>
      <c r="M663" s="90"/>
      <c r="N663" s="88" t="s">
        <v>29</v>
      </c>
      <c r="O663" s="69" t="s">
        <v>36</v>
      </c>
      <c r="P663" s="90"/>
      <c r="Q663" s="90"/>
      <c r="R663" s="90"/>
      <c r="S663" s="88" t="s">
        <v>829</v>
      </c>
      <c r="T663" s="90"/>
      <c r="V663" s="72"/>
    </row>
    <row r="664" spans="1:22" ht="15" customHeight="1">
      <c r="A664" s="86">
        <v>461</v>
      </c>
      <c r="B664" s="88" t="s">
        <v>422</v>
      </c>
      <c r="C664" s="88" t="s">
        <v>434</v>
      </c>
      <c r="D664" s="88" t="s">
        <v>827</v>
      </c>
      <c r="E664" s="88" t="s">
        <v>40</v>
      </c>
      <c r="F664" s="88" t="s">
        <v>22</v>
      </c>
      <c r="G664" s="86">
        <v>2011</v>
      </c>
      <c r="H664" s="86">
        <v>-28.655000000000001</v>
      </c>
      <c r="I664" s="86">
        <v>-50.79139</v>
      </c>
      <c r="J664" s="88" t="s">
        <v>49</v>
      </c>
      <c r="K664" s="69" t="s">
        <v>36</v>
      </c>
      <c r="L664" s="88" t="s">
        <v>1418</v>
      </c>
      <c r="M664" s="90"/>
      <c r="N664" s="88" t="s">
        <v>29</v>
      </c>
      <c r="O664" s="69" t="s">
        <v>36</v>
      </c>
      <c r="P664" s="90"/>
      <c r="Q664" s="90"/>
      <c r="R664" s="90"/>
      <c r="S664" s="88" t="s">
        <v>829</v>
      </c>
      <c r="T664" s="90"/>
      <c r="V664" s="72"/>
    </row>
    <row r="665" spans="1:22" ht="15" customHeight="1">
      <c r="A665" s="86">
        <v>353</v>
      </c>
      <c r="B665" s="88" t="s">
        <v>422</v>
      </c>
      <c r="C665" s="88" t="s">
        <v>434</v>
      </c>
      <c r="D665" s="88" t="s">
        <v>827</v>
      </c>
      <c r="E665" s="88" t="s">
        <v>40</v>
      </c>
      <c r="F665" s="88" t="s">
        <v>22</v>
      </c>
      <c r="G665" s="86">
        <v>2010</v>
      </c>
      <c r="H665" s="86">
        <v>-28.600750000000001</v>
      </c>
      <c r="I665" s="86">
        <v>-51.037059999999997</v>
      </c>
      <c r="J665" s="88" t="s">
        <v>136</v>
      </c>
      <c r="K665" s="69" t="s">
        <v>36</v>
      </c>
      <c r="L665" s="88" t="s">
        <v>1419</v>
      </c>
      <c r="M665" s="90"/>
      <c r="N665" s="88" t="s">
        <v>25</v>
      </c>
      <c r="O665" s="69" t="s">
        <v>36</v>
      </c>
      <c r="P665" s="90"/>
      <c r="Q665" s="90"/>
      <c r="R665" s="90"/>
      <c r="S665" s="88" t="s">
        <v>829</v>
      </c>
      <c r="T665" s="90"/>
      <c r="V665" s="72"/>
    </row>
    <row r="666" spans="1:22" ht="15" customHeight="1">
      <c r="A666" s="86">
        <v>358</v>
      </c>
      <c r="B666" s="88" t="s">
        <v>422</v>
      </c>
      <c r="C666" s="88" t="s">
        <v>434</v>
      </c>
      <c r="D666" s="88" t="s">
        <v>827</v>
      </c>
      <c r="E666" s="88" t="s">
        <v>40</v>
      </c>
      <c r="F666" s="88" t="s">
        <v>22</v>
      </c>
      <c r="G666" s="86">
        <v>2010</v>
      </c>
      <c r="H666" s="86">
        <v>-28.600750000000001</v>
      </c>
      <c r="I666" s="86">
        <v>-51.037059999999997</v>
      </c>
      <c r="J666" s="88" t="s">
        <v>136</v>
      </c>
      <c r="K666" s="69" t="s">
        <v>36</v>
      </c>
      <c r="L666" s="88" t="s">
        <v>1420</v>
      </c>
      <c r="M666" s="90"/>
      <c r="N666" s="88" t="s">
        <v>25</v>
      </c>
      <c r="O666" s="69" t="s">
        <v>36</v>
      </c>
      <c r="P666" s="90"/>
      <c r="Q666" s="90"/>
      <c r="R666" s="90"/>
      <c r="S666" s="88" t="s">
        <v>829</v>
      </c>
      <c r="T666" s="90"/>
      <c r="V666" s="72"/>
    </row>
    <row r="667" spans="1:22" ht="15" customHeight="1">
      <c r="A667" s="86">
        <v>81</v>
      </c>
      <c r="B667" s="88" t="s">
        <v>422</v>
      </c>
      <c r="C667" s="88" t="s">
        <v>434</v>
      </c>
      <c r="D667" s="88" t="s">
        <v>827</v>
      </c>
      <c r="E667" s="88" t="s">
        <v>241</v>
      </c>
      <c r="F667" s="88" t="s">
        <v>22</v>
      </c>
      <c r="G667" s="86">
        <v>2009</v>
      </c>
      <c r="H667" s="89">
        <v>-28.285</v>
      </c>
      <c r="I667" s="89">
        <v>-52.704000000000001</v>
      </c>
      <c r="J667" s="88" t="s">
        <v>49</v>
      </c>
      <c r="K667" s="69" t="s">
        <v>36</v>
      </c>
      <c r="L667" s="88" t="s">
        <v>1421</v>
      </c>
      <c r="M667" s="90"/>
      <c r="N667" s="88" t="s">
        <v>29</v>
      </c>
      <c r="O667" s="69" t="s">
        <v>36</v>
      </c>
      <c r="P667" s="90"/>
      <c r="Q667" s="90"/>
      <c r="R667" s="90"/>
      <c r="S667" s="88" t="s">
        <v>829</v>
      </c>
      <c r="T667" s="90"/>
      <c r="V667" s="72"/>
    </row>
    <row r="668" spans="1:22" ht="15" customHeight="1">
      <c r="A668" s="86">
        <v>82</v>
      </c>
      <c r="B668" s="88" t="s">
        <v>422</v>
      </c>
      <c r="C668" s="88" t="s">
        <v>434</v>
      </c>
      <c r="D668" s="88" t="s">
        <v>827</v>
      </c>
      <c r="E668" s="88" t="s">
        <v>241</v>
      </c>
      <c r="F668" s="88" t="s">
        <v>22</v>
      </c>
      <c r="G668" s="86">
        <v>2009</v>
      </c>
      <c r="H668" s="89">
        <v>-28.318999999999999</v>
      </c>
      <c r="I668" s="89">
        <v>-52.834000000000003</v>
      </c>
      <c r="J668" s="88" t="s">
        <v>49</v>
      </c>
      <c r="K668" s="69" t="s">
        <v>36</v>
      </c>
      <c r="L668" s="88" t="s">
        <v>1422</v>
      </c>
      <c r="M668" s="90"/>
      <c r="N668" s="88" t="s">
        <v>29</v>
      </c>
      <c r="O668" s="69" t="s">
        <v>36</v>
      </c>
      <c r="P668" s="90"/>
      <c r="Q668" s="90"/>
      <c r="R668" s="90"/>
      <c r="S668" s="88" t="s">
        <v>829</v>
      </c>
      <c r="T668" s="90"/>
      <c r="V668" s="72"/>
    </row>
    <row r="669" spans="1:22" ht="15" customHeight="1">
      <c r="A669" s="86">
        <v>83</v>
      </c>
      <c r="B669" s="88" t="s">
        <v>422</v>
      </c>
      <c r="C669" s="88" t="s">
        <v>434</v>
      </c>
      <c r="D669" s="88" t="s">
        <v>827</v>
      </c>
      <c r="E669" s="88" t="s">
        <v>241</v>
      </c>
      <c r="F669" s="88" t="s">
        <v>22</v>
      </c>
      <c r="G669" s="86">
        <v>2009</v>
      </c>
      <c r="H669" s="89">
        <v>-28.318999999999999</v>
      </c>
      <c r="I669" s="89">
        <v>-52.834000000000003</v>
      </c>
      <c r="J669" s="88" t="s">
        <v>49</v>
      </c>
      <c r="K669" s="69" t="s">
        <v>36</v>
      </c>
      <c r="L669" s="88" t="s">
        <v>1423</v>
      </c>
      <c r="M669" s="90"/>
      <c r="N669" s="88" t="s">
        <v>29</v>
      </c>
      <c r="O669" s="69" t="s">
        <v>36</v>
      </c>
      <c r="P669" s="90"/>
      <c r="Q669" s="90"/>
      <c r="R669" s="90"/>
      <c r="S669" s="88" t="s">
        <v>829</v>
      </c>
      <c r="T669" s="90"/>
      <c r="V669" s="72"/>
    </row>
    <row r="670" spans="1:22" ht="15" customHeight="1">
      <c r="A670" s="86">
        <v>84</v>
      </c>
      <c r="B670" s="88" t="s">
        <v>422</v>
      </c>
      <c r="C670" s="88" t="s">
        <v>434</v>
      </c>
      <c r="D670" s="88" t="s">
        <v>827</v>
      </c>
      <c r="E670" s="88" t="s">
        <v>241</v>
      </c>
      <c r="F670" s="88" t="s">
        <v>22</v>
      </c>
      <c r="G670" s="86">
        <v>2009</v>
      </c>
      <c r="H670" s="89">
        <v>-28.318999999999999</v>
      </c>
      <c r="I670" s="89">
        <v>-52.834000000000003</v>
      </c>
      <c r="J670" s="88" t="s">
        <v>49</v>
      </c>
      <c r="K670" s="69" t="s">
        <v>36</v>
      </c>
      <c r="L670" s="88" t="s">
        <v>1424</v>
      </c>
      <c r="M670" s="90"/>
      <c r="N670" s="88" t="s">
        <v>29</v>
      </c>
      <c r="O670" s="69" t="s">
        <v>36</v>
      </c>
      <c r="P670" s="90"/>
      <c r="Q670" s="90"/>
      <c r="R670" s="90"/>
      <c r="S670" s="88" t="s">
        <v>829</v>
      </c>
      <c r="T670" s="90"/>
      <c r="V670" s="72"/>
    </row>
    <row r="671" spans="1:22" ht="15" customHeight="1">
      <c r="A671" s="86">
        <v>425</v>
      </c>
      <c r="B671" s="88" t="s">
        <v>422</v>
      </c>
      <c r="C671" s="88" t="s">
        <v>434</v>
      </c>
      <c r="D671" s="88" t="s">
        <v>827</v>
      </c>
      <c r="E671" s="88" t="s">
        <v>241</v>
      </c>
      <c r="F671" s="88" t="s">
        <v>22</v>
      </c>
      <c r="G671" s="86">
        <v>2011</v>
      </c>
      <c r="H671" s="86">
        <v>-28.587579999999999</v>
      </c>
      <c r="I671" s="86">
        <v>-52.628689999999999</v>
      </c>
      <c r="J671" s="88" t="s">
        <v>49</v>
      </c>
      <c r="K671" s="69" t="s">
        <v>36</v>
      </c>
      <c r="L671" s="88" t="s">
        <v>1425</v>
      </c>
      <c r="M671" s="90"/>
      <c r="N671" s="88" t="s">
        <v>29</v>
      </c>
      <c r="O671" s="69" t="s">
        <v>36</v>
      </c>
      <c r="P671" s="90"/>
      <c r="Q671" s="90"/>
      <c r="R671" s="90"/>
      <c r="S671" s="88" t="s">
        <v>829</v>
      </c>
      <c r="T671" s="90"/>
      <c r="V671" s="72"/>
    </row>
    <row r="672" spans="1:22" ht="15" customHeight="1">
      <c r="A672" s="86">
        <v>426</v>
      </c>
      <c r="B672" s="88" t="s">
        <v>422</v>
      </c>
      <c r="C672" s="88" t="s">
        <v>434</v>
      </c>
      <c r="D672" s="88" t="s">
        <v>827</v>
      </c>
      <c r="E672" s="88" t="s">
        <v>241</v>
      </c>
      <c r="F672" s="88" t="s">
        <v>22</v>
      </c>
      <c r="G672" s="86">
        <v>2011</v>
      </c>
      <c r="H672" s="86">
        <v>-28.587579999999999</v>
      </c>
      <c r="I672" s="86">
        <v>-52.628689999999999</v>
      </c>
      <c r="J672" s="88" t="s">
        <v>49</v>
      </c>
      <c r="K672" s="69" t="s">
        <v>36</v>
      </c>
      <c r="L672" s="88" t="s">
        <v>1426</v>
      </c>
      <c r="M672" s="90"/>
      <c r="N672" s="88" t="s">
        <v>29</v>
      </c>
      <c r="O672" s="69" t="s">
        <v>36</v>
      </c>
      <c r="P672" s="90"/>
      <c r="Q672" s="90"/>
      <c r="R672" s="90"/>
      <c r="S672" s="88" t="s">
        <v>829</v>
      </c>
      <c r="T672" s="90"/>
      <c r="V672" s="72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X540"/>
  <sheetViews>
    <sheetView showGridLines="0" workbookViewId="0">
      <pane xSplit="1" ySplit="1" topLeftCell="N2" activePane="bottomRight" state="frozen"/>
      <selection pane="topRight"/>
      <selection pane="bottomLeft"/>
      <selection pane="bottomRight" activeCell="V46" sqref="V46"/>
    </sheetView>
  </sheetViews>
  <sheetFormatPr baseColWidth="10" defaultColWidth="16.33203125" defaultRowHeight="14.75" customHeight="1" x14ac:dyDescent="0"/>
  <cols>
    <col min="1" max="258" width="16.33203125" style="106" customWidth="1"/>
  </cols>
  <sheetData>
    <row r="1" spans="1:22" ht="35" customHeight="1">
      <c r="A1" s="107" t="s">
        <v>0</v>
      </c>
      <c r="B1" s="108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258</v>
      </c>
      <c r="H1" s="109" t="s">
        <v>7</v>
      </c>
      <c r="I1" s="109" t="s">
        <v>8</v>
      </c>
      <c r="J1" s="109" t="s">
        <v>259</v>
      </c>
      <c r="K1" s="109" t="s">
        <v>10</v>
      </c>
      <c r="L1" s="109" t="s">
        <v>11</v>
      </c>
      <c r="M1" s="109" t="s">
        <v>12</v>
      </c>
      <c r="N1" s="109" t="s">
        <v>260</v>
      </c>
      <c r="O1" s="109" t="s">
        <v>14</v>
      </c>
      <c r="P1" s="109" t="s">
        <v>15</v>
      </c>
      <c r="Q1" s="108" t="s">
        <v>16</v>
      </c>
      <c r="R1" s="108" t="s">
        <v>17</v>
      </c>
      <c r="S1" s="108" t="s">
        <v>1573</v>
      </c>
      <c r="T1" s="162" t="s">
        <v>1572</v>
      </c>
      <c r="U1" s="162" t="s">
        <v>1574</v>
      </c>
      <c r="V1" s="110" t="s">
        <v>261</v>
      </c>
    </row>
    <row r="2" spans="1:22" ht="14.75" customHeight="1">
      <c r="A2" s="111">
        <v>1</v>
      </c>
      <c r="B2" s="112" t="s">
        <v>1427</v>
      </c>
      <c r="C2" s="113" t="s">
        <v>423</v>
      </c>
      <c r="D2" s="113" t="s">
        <v>827</v>
      </c>
      <c r="E2" s="113" t="s">
        <v>1428</v>
      </c>
      <c r="F2" s="113" t="s">
        <v>22</v>
      </c>
      <c r="G2" s="114"/>
      <c r="H2" s="115">
        <v>-24.556000000000001</v>
      </c>
      <c r="I2" s="115">
        <v>-54.057000000000002</v>
      </c>
      <c r="J2" s="113" t="s">
        <v>49</v>
      </c>
      <c r="K2" s="113" t="s">
        <v>36</v>
      </c>
      <c r="L2" s="114"/>
      <c r="M2" s="114"/>
      <c r="N2" s="113" t="s">
        <v>29</v>
      </c>
      <c r="O2" s="113" t="s">
        <v>36</v>
      </c>
      <c r="P2" s="114"/>
      <c r="Q2" s="116"/>
      <c r="R2" s="116"/>
      <c r="S2" s="117" t="s">
        <v>1429</v>
      </c>
      <c r="T2" s="163"/>
      <c r="U2" s="163"/>
      <c r="V2" s="114"/>
    </row>
    <row r="3" spans="1:22" ht="14.25" customHeight="1">
      <c r="A3" s="118">
        <v>2</v>
      </c>
      <c r="B3" s="119" t="s">
        <v>1427</v>
      </c>
      <c r="C3" s="120" t="s">
        <v>423</v>
      </c>
      <c r="D3" s="120" t="s">
        <v>827</v>
      </c>
      <c r="E3" s="120" t="s">
        <v>1233</v>
      </c>
      <c r="F3" s="120" t="s">
        <v>22</v>
      </c>
      <c r="G3" s="121"/>
      <c r="H3" s="122">
        <v>-25.094999999999999</v>
      </c>
      <c r="I3" s="122">
        <v>-50.161999999999999</v>
      </c>
      <c r="J3" s="120" t="s">
        <v>49</v>
      </c>
      <c r="K3" s="120" t="s">
        <v>36</v>
      </c>
      <c r="L3" s="121"/>
      <c r="M3" s="121"/>
      <c r="N3" s="120" t="s">
        <v>29</v>
      </c>
      <c r="O3" s="120" t="s">
        <v>36</v>
      </c>
      <c r="P3" s="121"/>
      <c r="Q3" s="121"/>
      <c r="R3" s="121"/>
      <c r="S3" s="120" t="s">
        <v>1429</v>
      </c>
      <c r="T3" s="120"/>
      <c r="U3" s="120"/>
      <c r="V3" s="121"/>
    </row>
    <row r="4" spans="1:22" ht="14.25" customHeight="1">
      <c r="A4" s="118">
        <v>3</v>
      </c>
      <c r="B4" s="119" t="s">
        <v>1427</v>
      </c>
      <c r="C4" s="120" t="s">
        <v>423</v>
      </c>
      <c r="D4" s="120" t="s">
        <v>827</v>
      </c>
      <c r="E4" s="120" t="s">
        <v>1233</v>
      </c>
      <c r="F4" s="120" t="s">
        <v>22</v>
      </c>
      <c r="G4" s="121"/>
      <c r="H4" s="122">
        <v>-25.094999999999999</v>
      </c>
      <c r="I4" s="122">
        <v>-50.161999999999999</v>
      </c>
      <c r="J4" s="120" t="s">
        <v>49</v>
      </c>
      <c r="K4" s="120" t="s">
        <v>36</v>
      </c>
      <c r="L4" s="121"/>
      <c r="M4" s="121"/>
      <c r="N4" s="120" t="s">
        <v>29</v>
      </c>
      <c r="O4" s="120" t="s">
        <v>36</v>
      </c>
      <c r="P4" s="121"/>
      <c r="Q4" s="121"/>
      <c r="R4" s="121"/>
      <c r="S4" s="120" t="s">
        <v>1429</v>
      </c>
      <c r="T4" s="120"/>
      <c r="U4" s="120"/>
      <c r="V4" s="121"/>
    </row>
    <row r="5" spans="1:22" ht="14.25" customHeight="1">
      <c r="A5" s="118">
        <v>4</v>
      </c>
      <c r="B5" s="119" t="s">
        <v>1427</v>
      </c>
      <c r="C5" s="120" t="s">
        <v>423</v>
      </c>
      <c r="D5" s="120" t="s">
        <v>827</v>
      </c>
      <c r="E5" s="120" t="s">
        <v>1233</v>
      </c>
      <c r="F5" s="120" t="s">
        <v>22</v>
      </c>
      <c r="G5" s="121"/>
      <c r="H5" s="122">
        <v>-25.094999999999999</v>
      </c>
      <c r="I5" s="122">
        <v>-50.161999999999999</v>
      </c>
      <c r="J5" s="120" t="s">
        <v>49</v>
      </c>
      <c r="K5" s="120" t="s">
        <v>36</v>
      </c>
      <c r="L5" s="121"/>
      <c r="M5" s="121"/>
      <c r="N5" s="120" t="s">
        <v>29</v>
      </c>
      <c r="O5" s="120" t="s">
        <v>36</v>
      </c>
      <c r="P5" s="121"/>
      <c r="Q5" s="121"/>
      <c r="R5" s="121"/>
      <c r="S5" s="120" t="s">
        <v>1429</v>
      </c>
      <c r="T5" s="120"/>
      <c r="U5" s="120"/>
      <c r="V5" s="121"/>
    </row>
    <row r="6" spans="1:22" ht="14.25" customHeight="1">
      <c r="A6" s="118">
        <v>5</v>
      </c>
      <c r="B6" s="119" t="s">
        <v>1427</v>
      </c>
      <c r="C6" s="120" t="s">
        <v>423</v>
      </c>
      <c r="D6" s="120" t="s">
        <v>827</v>
      </c>
      <c r="E6" s="120" t="s">
        <v>1430</v>
      </c>
      <c r="F6" s="120" t="s">
        <v>22</v>
      </c>
      <c r="G6" s="121"/>
      <c r="H6" s="122">
        <v>-25.428999999999998</v>
      </c>
      <c r="I6" s="122">
        <v>-50.006</v>
      </c>
      <c r="J6" s="120" t="s">
        <v>49</v>
      </c>
      <c r="K6" s="120" t="s">
        <v>36</v>
      </c>
      <c r="L6" s="121"/>
      <c r="M6" s="121"/>
      <c r="N6" s="120" t="s">
        <v>29</v>
      </c>
      <c r="O6" s="120" t="s">
        <v>36</v>
      </c>
      <c r="P6" s="121"/>
      <c r="Q6" s="121"/>
      <c r="R6" s="121"/>
      <c r="S6" s="120" t="s">
        <v>1429</v>
      </c>
      <c r="T6" s="120"/>
      <c r="U6" s="120"/>
      <c r="V6" s="121"/>
    </row>
    <row r="7" spans="1:22" ht="14.25" customHeight="1">
      <c r="A7" s="118">
        <v>6</v>
      </c>
      <c r="B7" s="119" t="s">
        <v>1427</v>
      </c>
      <c r="C7" s="120" t="s">
        <v>423</v>
      </c>
      <c r="D7" s="120" t="s">
        <v>827</v>
      </c>
      <c r="E7" s="120" t="s">
        <v>1430</v>
      </c>
      <c r="F7" s="120" t="s">
        <v>22</v>
      </c>
      <c r="G7" s="121"/>
      <c r="H7" s="122">
        <v>-25.428999999999998</v>
      </c>
      <c r="I7" s="122">
        <v>-50.006</v>
      </c>
      <c r="J7" s="120" t="s">
        <v>49</v>
      </c>
      <c r="K7" s="120" t="s">
        <v>36</v>
      </c>
      <c r="L7" s="121"/>
      <c r="M7" s="121"/>
      <c r="N7" s="120" t="s">
        <v>29</v>
      </c>
      <c r="O7" s="120" t="s">
        <v>36</v>
      </c>
      <c r="P7" s="121"/>
      <c r="Q7" s="121"/>
      <c r="R7" s="121"/>
      <c r="S7" s="120" t="s">
        <v>1429</v>
      </c>
      <c r="T7" s="120"/>
      <c r="U7" s="120"/>
      <c r="V7" s="121"/>
    </row>
    <row r="8" spans="1:22" ht="14.25" customHeight="1">
      <c r="A8" s="118">
        <v>7</v>
      </c>
      <c r="B8" s="119" t="s">
        <v>1427</v>
      </c>
      <c r="C8" s="120" t="s">
        <v>423</v>
      </c>
      <c r="D8" s="120" t="s">
        <v>827</v>
      </c>
      <c r="E8" s="120" t="s">
        <v>1430</v>
      </c>
      <c r="F8" s="120" t="s">
        <v>22</v>
      </c>
      <c r="G8" s="121"/>
      <c r="H8" s="122">
        <v>-25.428999999999998</v>
      </c>
      <c r="I8" s="122">
        <v>-50.006</v>
      </c>
      <c r="J8" s="120" t="s">
        <v>49</v>
      </c>
      <c r="K8" s="120" t="s">
        <v>36</v>
      </c>
      <c r="L8" s="121"/>
      <c r="M8" s="121"/>
      <c r="N8" s="120" t="s">
        <v>29</v>
      </c>
      <c r="O8" s="120" t="s">
        <v>36</v>
      </c>
      <c r="P8" s="121"/>
      <c r="Q8" s="121"/>
      <c r="R8" s="121"/>
      <c r="S8" s="120" t="s">
        <v>1429</v>
      </c>
      <c r="T8" s="120"/>
      <c r="U8" s="120"/>
      <c r="V8" s="121"/>
    </row>
    <row r="9" spans="1:22" ht="14.25" customHeight="1">
      <c r="A9" s="118">
        <v>8</v>
      </c>
      <c r="B9" s="119" t="s">
        <v>1427</v>
      </c>
      <c r="C9" s="120" t="s">
        <v>423</v>
      </c>
      <c r="D9" s="120" t="s">
        <v>827</v>
      </c>
      <c r="E9" s="120" t="s">
        <v>1430</v>
      </c>
      <c r="F9" s="120" t="s">
        <v>22</v>
      </c>
      <c r="G9" s="121"/>
      <c r="H9" s="122">
        <v>-25.428999999999998</v>
      </c>
      <c r="I9" s="122">
        <v>-50.006</v>
      </c>
      <c r="J9" s="120" t="s">
        <v>49</v>
      </c>
      <c r="K9" s="120" t="s">
        <v>36</v>
      </c>
      <c r="L9" s="121"/>
      <c r="M9" s="121"/>
      <c r="N9" s="120" t="s">
        <v>29</v>
      </c>
      <c r="O9" s="120" t="s">
        <v>36</v>
      </c>
      <c r="P9" s="121"/>
      <c r="Q9" s="121"/>
      <c r="R9" s="121"/>
      <c r="S9" s="120" t="s">
        <v>1429</v>
      </c>
      <c r="T9" s="120"/>
      <c r="U9" s="120"/>
      <c r="V9" s="121"/>
    </row>
    <row r="10" spans="1:22" ht="14.25" customHeight="1">
      <c r="A10" s="118">
        <v>9</v>
      </c>
      <c r="B10" s="119" t="s">
        <v>1427</v>
      </c>
      <c r="C10" s="120" t="s">
        <v>423</v>
      </c>
      <c r="D10" s="120" t="s">
        <v>827</v>
      </c>
      <c r="E10" s="120" t="s">
        <v>1431</v>
      </c>
      <c r="F10" s="120" t="s">
        <v>22</v>
      </c>
      <c r="G10" s="121"/>
      <c r="H10" s="122">
        <v>-23.417999999999999</v>
      </c>
      <c r="I10" s="122">
        <v>-49.091000000000001</v>
      </c>
      <c r="J10" s="120" t="s">
        <v>49</v>
      </c>
      <c r="K10" s="120" t="s">
        <v>36</v>
      </c>
      <c r="L10" s="121"/>
      <c r="M10" s="121"/>
      <c r="N10" s="120" t="s">
        <v>29</v>
      </c>
      <c r="O10" s="120" t="s">
        <v>36</v>
      </c>
      <c r="P10" s="121"/>
      <c r="Q10" s="121"/>
      <c r="R10" s="121"/>
      <c r="S10" s="120" t="s">
        <v>1429</v>
      </c>
      <c r="T10" s="120"/>
      <c r="U10" s="120"/>
      <c r="V10" s="121"/>
    </row>
    <row r="11" spans="1:22" ht="14.25" customHeight="1">
      <c r="A11" s="118">
        <v>10</v>
      </c>
      <c r="B11" s="119" t="s">
        <v>1427</v>
      </c>
      <c r="C11" s="120" t="s">
        <v>423</v>
      </c>
      <c r="D11" s="120" t="s">
        <v>827</v>
      </c>
      <c r="E11" s="120" t="s">
        <v>1432</v>
      </c>
      <c r="F11" s="120" t="s">
        <v>22</v>
      </c>
      <c r="G11" s="121"/>
      <c r="H11" s="122">
        <v>-27.161000000000001</v>
      </c>
      <c r="I11" s="122">
        <v>-53.405000000000001</v>
      </c>
      <c r="J11" s="120" t="s">
        <v>49</v>
      </c>
      <c r="K11" s="120" t="s">
        <v>36</v>
      </c>
      <c r="L11" s="121"/>
      <c r="M11" s="121"/>
      <c r="N11" s="120" t="s">
        <v>29</v>
      </c>
      <c r="O11" s="120" t="s">
        <v>36</v>
      </c>
      <c r="P11" s="121"/>
      <c r="Q11" s="121"/>
      <c r="R11" s="121"/>
      <c r="S11" s="120" t="s">
        <v>1429</v>
      </c>
      <c r="T11" s="120"/>
      <c r="U11" s="120"/>
      <c r="V11" s="121"/>
    </row>
    <row r="12" spans="1:22" ht="14.25" customHeight="1">
      <c r="A12" s="118">
        <v>11</v>
      </c>
      <c r="B12" s="119" t="s">
        <v>1427</v>
      </c>
      <c r="C12" s="120" t="s">
        <v>423</v>
      </c>
      <c r="D12" s="120" t="s">
        <v>827</v>
      </c>
      <c r="E12" s="120" t="s">
        <v>1433</v>
      </c>
      <c r="F12" s="120" t="s">
        <v>22</v>
      </c>
      <c r="G12" s="121"/>
      <c r="H12" s="122">
        <v>-31.763000000000002</v>
      </c>
      <c r="I12" s="122">
        <v>-52.484000000000002</v>
      </c>
      <c r="J12" s="120" t="s">
        <v>49</v>
      </c>
      <c r="K12" s="120" t="s">
        <v>36</v>
      </c>
      <c r="L12" s="121"/>
      <c r="M12" s="121"/>
      <c r="N12" s="120" t="s">
        <v>29</v>
      </c>
      <c r="O12" s="120" t="s">
        <v>36</v>
      </c>
      <c r="P12" s="121"/>
      <c r="Q12" s="121"/>
      <c r="R12" s="121"/>
      <c r="S12" s="120" t="s">
        <v>1429</v>
      </c>
      <c r="T12" s="120"/>
      <c r="U12" s="120"/>
      <c r="V12" s="121"/>
    </row>
    <row r="13" spans="1:22" ht="14.25" customHeight="1">
      <c r="A13" s="118">
        <v>12</v>
      </c>
      <c r="B13" s="119" t="s">
        <v>1427</v>
      </c>
      <c r="C13" s="120" t="s">
        <v>423</v>
      </c>
      <c r="D13" s="120" t="s">
        <v>827</v>
      </c>
      <c r="E13" s="120" t="s">
        <v>1434</v>
      </c>
      <c r="F13" s="120" t="s">
        <v>22</v>
      </c>
      <c r="G13" s="121"/>
      <c r="H13" s="122">
        <v>-28.561</v>
      </c>
      <c r="I13" s="122">
        <v>-51.976999999999997</v>
      </c>
      <c r="J13" s="120" t="s">
        <v>49</v>
      </c>
      <c r="K13" s="120" t="s">
        <v>36</v>
      </c>
      <c r="L13" s="121"/>
      <c r="M13" s="121"/>
      <c r="N13" s="120" t="s">
        <v>29</v>
      </c>
      <c r="O13" s="120" t="s">
        <v>36</v>
      </c>
      <c r="P13" s="121"/>
      <c r="Q13" s="121"/>
      <c r="R13" s="121"/>
      <c r="S13" s="120" t="s">
        <v>1429</v>
      </c>
      <c r="T13" s="120"/>
      <c r="U13" s="120"/>
      <c r="V13" s="121"/>
    </row>
    <row r="14" spans="1:22" ht="14.25" customHeight="1">
      <c r="A14" s="118">
        <v>13</v>
      </c>
      <c r="B14" s="119" t="s">
        <v>1427</v>
      </c>
      <c r="C14" s="120" t="s">
        <v>423</v>
      </c>
      <c r="D14" s="120" t="s">
        <v>827</v>
      </c>
      <c r="E14" s="120" t="s">
        <v>1434</v>
      </c>
      <c r="F14" s="120" t="s">
        <v>22</v>
      </c>
      <c r="G14" s="121"/>
      <c r="H14" s="122">
        <v>-28.561</v>
      </c>
      <c r="I14" s="122">
        <v>-51.976999999999997</v>
      </c>
      <c r="J14" s="120" t="s">
        <v>49</v>
      </c>
      <c r="K14" s="120" t="s">
        <v>36</v>
      </c>
      <c r="L14" s="121"/>
      <c r="M14" s="121"/>
      <c r="N14" s="120" t="s">
        <v>29</v>
      </c>
      <c r="O14" s="120" t="s">
        <v>36</v>
      </c>
      <c r="P14" s="121"/>
      <c r="Q14" s="121"/>
      <c r="R14" s="121"/>
      <c r="S14" s="120" t="s">
        <v>1429</v>
      </c>
      <c r="T14" s="120"/>
      <c r="U14" s="120"/>
      <c r="V14" s="121"/>
    </row>
    <row r="15" spans="1:22" ht="14.25" customHeight="1">
      <c r="A15" s="118">
        <v>14</v>
      </c>
      <c r="B15" s="119" t="s">
        <v>1427</v>
      </c>
      <c r="C15" s="120" t="s">
        <v>423</v>
      </c>
      <c r="D15" s="120" t="s">
        <v>827</v>
      </c>
      <c r="E15" s="120" t="s">
        <v>40</v>
      </c>
      <c r="F15" s="120" t="s">
        <v>22</v>
      </c>
      <c r="G15" s="121"/>
      <c r="H15" s="122">
        <v>-28.512</v>
      </c>
      <c r="I15" s="122">
        <v>-50.933999999999997</v>
      </c>
      <c r="J15" s="120" t="s">
        <v>49</v>
      </c>
      <c r="K15" s="120" t="s">
        <v>36</v>
      </c>
      <c r="L15" s="121"/>
      <c r="M15" s="121"/>
      <c r="N15" s="120" t="s">
        <v>29</v>
      </c>
      <c r="O15" s="120" t="s">
        <v>36</v>
      </c>
      <c r="P15" s="121"/>
      <c r="Q15" s="121"/>
      <c r="R15" s="121"/>
      <c r="S15" s="120" t="s">
        <v>1429</v>
      </c>
      <c r="T15" s="120"/>
      <c r="U15" s="120"/>
      <c r="V15" s="121"/>
    </row>
    <row r="16" spans="1:22" ht="14.25" customHeight="1">
      <c r="A16" s="118">
        <v>15</v>
      </c>
      <c r="B16" s="119" t="s">
        <v>1427</v>
      </c>
      <c r="C16" s="120" t="s">
        <v>423</v>
      </c>
      <c r="D16" s="120" t="s">
        <v>827</v>
      </c>
      <c r="E16" s="120" t="s">
        <v>40</v>
      </c>
      <c r="F16" s="120" t="s">
        <v>22</v>
      </c>
      <c r="G16" s="121"/>
      <c r="H16" s="122">
        <v>-28.512</v>
      </c>
      <c r="I16" s="122">
        <v>-50.933999999999997</v>
      </c>
      <c r="J16" s="120" t="s">
        <v>49</v>
      </c>
      <c r="K16" s="120" t="s">
        <v>36</v>
      </c>
      <c r="L16" s="121"/>
      <c r="M16" s="121"/>
      <c r="N16" s="120" t="s">
        <v>29</v>
      </c>
      <c r="O16" s="120" t="s">
        <v>36</v>
      </c>
      <c r="P16" s="121"/>
      <c r="Q16" s="121"/>
      <c r="R16" s="121"/>
      <c r="S16" s="120" t="s">
        <v>1429</v>
      </c>
      <c r="T16" s="120"/>
      <c r="U16" s="120"/>
      <c r="V16" s="121"/>
    </row>
    <row r="17" spans="1:22" ht="14.25" customHeight="1">
      <c r="A17" s="118">
        <v>16</v>
      </c>
      <c r="B17" s="119" t="s">
        <v>1427</v>
      </c>
      <c r="C17" s="120" t="s">
        <v>423</v>
      </c>
      <c r="D17" s="120" t="s">
        <v>827</v>
      </c>
      <c r="E17" s="120" t="s">
        <v>1435</v>
      </c>
      <c r="F17" s="120" t="s">
        <v>22</v>
      </c>
      <c r="G17" s="121"/>
      <c r="H17" s="122">
        <v>-28.667000000000002</v>
      </c>
      <c r="I17" s="122">
        <v>-50.415999999999997</v>
      </c>
      <c r="J17" s="120" t="s">
        <v>49</v>
      </c>
      <c r="K17" s="120" t="s">
        <v>36</v>
      </c>
      <c r="L17" s="121"/>
      <c r="M17" s="121"/>
      <c r="N17" s="120" t="s">
        <v>29</v>
      </c>
      <c r="O17" s="120" t="s">
        <v>36</v>
      </c>
      <c r="P17" s="121"/>
      <c r="Q17" s="121"/>
      <c r="R17" s="121"/>
      <c r="S17" s="120" t="s">
        <v>1429</v>
      </c>
      <c r="T17" s="120"/>
      <c r="U17" s="120"/>
      <c r="V17" s="121"/>
    </row>
    <row r="18" spans="1:22" ht="14.25" customHeight="1">
      <c r="A18" s="118">
        <v>17</v>
      </c>
      <c r="B18" s="119" t="s">
        <v>1427</v>
      </c>
      <c r="C18" s="120" t="s">
        <v>423</v>
      </c>
      <c r="D18" s="120" t="s">
        <v>827</v>
      </c>
      <c r="E18" s="120" t="s">
        <v>1435</v>
      </c>
      <c r="F18" s="120" t="s">
        <v>22</v>
      </c>
      <c r="G18" s="121"/>
      <c r="H18" s="122">
        <v>-28.667000000000002</v>
      </c>
      <c r="I18" s="122">
        <v>-50.415999999999997</v>
      </c>
      <c r="J18" s="120" t="s">
        <v>49</v>
      </c>
      <c r="K18" s="120" t="s">
        <v>36</v>
      </c>
      <c r="L18" s="121"/>
      <c r="M18" s="121"/>
      <c r="N18" s="120" t="s">
        <v>29</v>
      </c>
      <c r="O18" s="120" t="s">
        <v>36</v>
      </c>
      <c r="P18" s="121"/>
      <c r="Q18" s="121"/>
      <c r="R18" s="121"/>
      <c r="S18" s="120" t="s">
        <v>1429</v>
      </c>
      <c r="T18" s="120"/>
      <c r="U18" s="120"/>
      <c r="V18" s="121"/>
    </row>
    <row r="19" spans="1:22" ht="14.25" customHeight="1">
      <c r="A19" s="118">
        <v>18</v>
      </c>
      <c r="B19" s="119" t="s">
        <v>1427</v>
      </c>
      <c r="C19" s="120" t="s">
        <v>423</v>
      </c>
      <c r="D19" s="120" t="s">
        <v>827</v>
      </c>
      <c r="E19" s="120" t="s">
        <v>1435</v>
      </c>
      <c r="F19" s="120" t="s">
        <v>22</v>
      </c>
      <c r="G19" s="121"/>
      <c r="H19" s="122">
        <v>-28.667000000000002</v>
      </c>
      <c r="I19" s="122">
        <v>-50.415999999999997</v>
      </c>
      <c r="J19" s="120" t="s">
        <v>49</v>
      </c>
      <c r="K19" s="120" t="s">
        <v>36</v>
      </c>
      <c r="L19" s="121"/>
      <c r="M19" s="121"/>
      <c r="N19" s="120" t="s">
        <v>29</v>
      </c>
      <c r="O19" s="120" t="s">
        <v>36</v>
      </c>
      <c r="P19" s="121"/>
      <c r="Q19" s="121"/>
      <c r="R19" s="121"/>
      <c r="S19" s="120" t="s">
        <v>1429</v>
      </c>
      <c r="T19" s="120"/>
      <c r="U19" s="120"/>
      <c r="V19" s="121"/>
    </row>
    <row r="20" spans="1:22" ht="14.25" customHeight="1">
      <c r="A20" s="118">
        <v>19</v>
      </c>
      <c r="B20" s="119" t="s">
        <v>1427</v>
      </c>
      <c r="C20" s="120" t="s">
        <v>423</v>
      </c>
      <c r="D20" s="120" t="s">
        <v>827</v>
      </c>
      <c r="E20" s="120" t="s">
        <v>1435</v>
      </c>
      <c r="F20" s="120" t="s">
        <v>22</v>
      </c>
      <c r="G20" s="121"/>
      <c r="H20" s="122">
        <v>-28.667000000000002</v>
      </c>
      <c r="I20" s="122">
        <v>-50.415999999999997</v>
      </c>
      <c r="J20" s="120" t="s">
        <v>49</v>
      </c>
      <c r="K20" s="120" t="s">
        <v>36</v>
      </c>
      <c r="L20" s="121"/>
      <c r="M20" s="121"/>
      <c r="N20" s="120" t="s">
        <v>29</v>
      </c>
      <c r="O20" s="120" t="s">
        <v>36</v>
      </c>
      <c r="P20" s="121"/>
      <c r="Q20" s="121"/>
      <c r="R20" s="121"/>
      <c r="S20" s="120" t="s">
        <v>1429</v>
      </c>
      <c r="T20" s="120"/>
      <c r="U20" s="120"/>
      <c r="V20" s="121"/>
    </row>
    <row r="21" spans="1:22" ht="14.25" customHeight="1">
      <c r="A21" s="118">
        <v>20</v>
      </c>
      <c r="B21" s="119" t="s">
        <v>1427</v>
      </c>
      <c r="C21" s="120" t="s">
        <v>423</v>
      </c>
      <c r="D21" s="120" t="s">
        <v>827</v>
      </c>
      <c r="E21" s="120" t="s">
        <v>1435</v>
      </c>
      <c r="F21" s="120" t="s">
        <v>22</v>
      </c>
      <c r="G21" s="121"/>
      <c r="H21" s="122">
        <v>-28.667000000000002</v>
      </c>
      <c r="I21" s="122">
        <v>-50.415999999999997</v>
      </c>
      <c r="J21" s="120" t="s">
        <v>49</v>
      </c>
      <c r="K21" s="120" t="s">
        <v>36</v>
      </c>
      <c r="L21" s="121"/>
      <c r="M21" s="121"/>
      <c r="N21" s="120" t="s">
        <v>29</v>
      </c>
      <c r="O21" s="120" t="s">
        <v>36</v>
      </c>
      <c r="P21" s="121"/>
      <c r="Q21" s="121"/>
      <c r="R21" s="121"/>
      <c r="S21" s="120" t="s">
        <v>1429</v>
      </c>
      <c r="T21" s="120"/>
      <c r="U21" s="120"/>
      <c r="V21" s="121"/>
    </row>
    <row r="22" spans="1:22" ht="14.25" customHeight="1">
      <c r="A22" s="118">
        <v>21</v>
      </c>
      <c r="B22" s="119" t="s">
        <v>1427</v>
      </c>
      <c r="C22" s="120" t="s">
        <v>423</v>
      </c>
      <c r="D22" s="120" t="s">
        <v>827</v>
      </c>
      <c r="E22" s="120" t="s">
        <v>1233</v>
      </c>
      <c r="F22" s="120" t="s">
        <v>22</v>
      </c>
      <c r="G22" s="121"/>
      <c r="H22" s="122">
        <v>-25.094999999999999</v>
      </c>
      <c r="I22" s="122">
        <v>-50.161999999999999</v>
      </c>
      <c r="J22" s="120" t="s">
        <v>35</v>
      </c>
      <c r="K22" s="120" t="s">
        <v>36</v>
      </c>
      <c r="L22" s="121"/>
      <c r="M22" s="121"/>
      <c r="N22" s="120" t="s">
        <v>39</v>
      </c>
      <c r="O22" s="120" t="s">
        <v>36</v>
      </c>
      <c r="P22" s="121"/>
      <c r="Q22" s="121"/>
      <c r="R22" s="121"/>
      <c r="S22" s="120" t="s">
        <v>1429</v>
      </c>
      <c r="T22" s="120"/>
      <c r="U22" s="120"/>
      <c r="V22" s="121"/>
    </row>
    <row r="23" spans="1:22" ht="14.25" customHeight="1">
      <c r="A23" s="118">
        <v>22</v>
      </c>
      <c r="B23" s="119" t="s">
        <v>1427</v>
      </c>
      <c r="C23" s="120" t="s">
        <v>423</v>
      </c>
      <c r="D23" s="120" t="s">
        <v>827</v>
      </c>
      <c r="E23" s="120" t="s">
        <v>1434</v>
      </c>
      <c r="F23" s="120" t="s">
        <v>22</v>
      </c>
      <c r="G23" s="121"/>
      <c r="H23" s="122">
        <v>-28.561</v>
      </c>
      <c r="I23" s="122">
        <v>-51.976999999999997</v>
      </c>
      <c r="J23" s="120" t="s">
        <v>35</v>
      </c>
      <c r="K23" s="120" t="s">
        <v>36</v>
      </c>
      <c r="L23" s="121"/>
      <c r="M23" s="121"/>
      <c r="N23" s="120" t="s">
        <v>39</v>
      </c>
      <c r="O23" s="120" t="s">
        <v>36</v>
      </c>
      <c r="P23" s="121"/>
      <c r="Q23" s="121"/>
      <c r="R23" s="121"/>
      <c r="S23" s="120" t="s">
        <v>1429</v>
      </c>
      <c r="T23" s="120"/>
      <c r="U23" s="120"/>
      <c r="V23" s="121"/>
    </row>
    <row r="24" spans="1:22" ht="14.25" customHeight="1">
      <c r="A24" s="118">
        <v>23</v>
      </c>
      <c r="B24" s="119" t="s">
        <v>1427</v>
      </c>
      <c r="C24" s="120" t="s">
        <v>423</v>
      </c>
      <c r="D24" s="120" t="s">
        <v>827</v>
      </c>
      <c r="E24" s="120" t="s">
        <v>40</v>
      </c>
      <c r="F24" s="120" t="s">
        <v>22</v>
      </c>
      <c r="G24" s="121"/>
      <c r="H24" s="122">
        <v>-28.512</v>
      </c>
      <c r="I24" s="122">
        <v>-50.933999999999997</v>
      </c>
      <c r="J24" s="120" t="s">
        <v>35</v>
      </c>
      <c r="K24" s="120" t="s">
        <v>36</v>
      </c>
      <c r="L24" s="121"/>
      <c r="M24" s="121"/>
      <c r="N24" s="120" t="s">
        <v>39</v>
      </c>
      <c r="O24" s="120" t="s">
        <v>36</v>
      </c>
      <c r="P24" s="121"/>
      <c r="Q24" s="121"/>
      <c r="R24" s="121"/>
      <c r="S24" s="120" t="s">
        <v>1429</v>
      </c>
      <c r="T24" s="120"/>
      <c r="U24" s="120"/>
      <c r="V24" s="121"/>
    </row>
    <row r="25" spans="1:22" ht="14.25" customHeight="1">
      <c r="A25" s="118">
        <v>24</v>
      </c>
      <c r="B25" s="119" t="s">
        <v>1427</v>
      </c>
      <c r="C25" s="120" t="s">
        <v>423</v>
      </c>
      <c r="D25" s="120" t="s">
        <v>827</v>
      </c>
      <c r="E25" s="120" t="s">
        <v>1435</v>
      </c>
      <c r="F25" s="120" t="s">
        <v>22</v>
      </c>
      <c r="G25" s="121"/>
      <c r="H25" s="122">
        <v>-28.667000000000002</v>
      </c>
      <c r="I25" s="122">
        <v>-50.415999999999997</v>
      </c>
      <c r="J25" s="120" t="s">
        <v>35</v>
      </c>
      <c r="K25" s="120" t="s">
        <v>36</v>
      </c>
      <c r="L25" s="121"/>
      <c r="M25" s="121"/>
      <c r="N25" s="120" t="s">
        <v>39</v>
      </c>
      <c r="O25" s="120" t="s">
        <v>36</v>
      </c>
      <c r="P25" s="121"/>
      <c r="Q25" s="121"/>
      <c r="R25" s="121"/>
      <c r="S25" s="120" t="s">
        <v>1429</v>
      </c>
      <c r="T25" s="120"/>
      <c r="U25" s="120"/>
      <c r="V25" s="121"/>
    </row>
    <row r="26" spans="1:22" ht="14.25" customHeight="1">
      <c r="A26" s="118">
        <v>25</v>
      </c>
      <c r="B26" s="119" t="s">
        <v>1427</v>
      </c>
      <c r="C26" s="120" t="s">
        <v>423</v>
      </c>
      <c r="D26" s="120" t="s">
        <v>827</v>
      </c>
      <c r="E26" s="120" t="s">
        <v>1233</v>
      </c>
      <c r="F26" s="120" t="s">
        <v>22</v>
      </c>
      <c r="G26" s="121"/>
      <c r="H26" s="122">
        <v>-25.094999999999999</v>
      </c>
      <c r="I26" s="122">
        <v>-50.161999999999999</v>
      </c>
      <c r="J26" s="120" t="s">
        <v>35</v>
      </c>
      <c r="K26" s="120" t="s">
        <v>36</v>
      </c>
      <c r="L26" s="121"/>
      <c r="M26" s="121"/>
      <c r="N26" s="120" t="s">
        <v>25</v>
      </c>
      <c r="O26" s="120" t="s">
        <v>36</v>
      </c>
      <c r="P26" s="121"/>
      <c r="Q26" s="121"/>
      <c r="R26" s="121"/>
      <c r="S26" s="120" t="s">
        <v>1429</v>
      </c>
      <c r="T26" s="120"/>
      <c r="U26" s="120"/>
      <c r="V26" s="121"/>
    </row>
    <row r="27" spans="1:22" ht="14.25" customHeight="1">
      <c r="A27" s="118">
        <v>26</v>
      </c>
      <c r="B27" s="119" t="s">
        <v>1427</v>
      </c>
      <c r="C27" s="120" t="s">
        <v>423</v>
      </c>
      <c r="D27" s="120" t="s">
        <v>827</v>
      </c>
      <c r="E27" s="120" t="s">
        <v>1434</v>
      </c>
      <c r="F27" s="120" t="s">
        <v>22</v>
      </c>
      <c r="G27" s="121"/>
      <c r="H27" s="122">
        <v>-28.561</v>
      </c>
      <c r="I27" s="122">
        <v>-51.976999999999997</v>
      </c>
      <c r="J27" s="120" t="s">
        <v>35</v>
      </c>
      <c r="K27" s="120" t="s">
        <v>36</v>
      </c>
      <c r="L27" s="121"/>
      <c r="M27" s="121"/>
      <c r="N27" s="120" t="s">
        <v>25</v>
      </c>
      <c r="O27" s="120" t="s">
        <v>36</v>
      </c>
      <c r="P27" s="121"/>
      <c r="Q27" s="121"/>
      <c r="R27" s="121"/>
      <c r="S27" s="120" t="s">
        <v>1429</v>
      </c>
      <c r="T27" s="120"/>
      <c r="U27" s="120"/>
      <c r="V27" s="121"/>
    </row>
    <row r="28" spans="1:22" ht="14.25" customHeight="1">
      <c r="A28" s="118">
        <v>27</v>
      </c>
      <c r="B28" s="119" t="s">
        <v>1427</v>
      </c>
      <c r="C28" s="120" t="s">
        <v>423</v>
      </c>
      <c r="D28" s="120" t="s">
        <v>827</v>
      </c>
      <c r="E28" s="120" t="s">
        <v>1435</v>
      </c>
      <c r="F28" s="120" t="s">
        <v>22</v>
      </c>
      <c r="G28" s="121"/>
      <c r="H28" s="122">
        <v>-28.667000000000002</v>
      </c>
      <c r="I28" s="122">
        <v>-50.415999999999997</v>
      </c>
      <c r="J28" s="120" t="s">
        <v>35</v>
      </c>
      <c r="K28" s="120" t="s">
        <v>36</v>
      </c>
      <c r="L28" s="121"/>
      <c r="M28" s="121"/>
      <c r="N28" s="120" t="s">
        <v>25</v>
      </c>
      <c r="O28" s="120" t="s">
        <v>36</v>
      </c>
      <c r="P28" s="121"/>
      <c r="Q28" s="121"/>
      <c r="R28" s="121"/>
      <c r="S28" s="120" t="s">
        <v>1429</v>
      </c>
      <c r="T28" s="120"/>
      <c r="U28" s="120"/>
      <c r="V28" s="121"/>
    </row>
    <row r="29" spans="1:22" ht="14.25" customHeight="1">
      <c r="A29" s="118">
        <v>28</v>
      </c>
      <c r="B29" s="119" t="s">
        <v>1427</v>
      </c>
      <c r="C29" s="120" t="s">
        <v>423</v>
      </c>
      <c r="D29" s="120" t="s">
        <v>827</v>
      </c>
      <c r="E29" s="120" t="s">
        <v>1435</v>
      </c>
      <c r="F29" s="120" t="s">
        <v>22</v>
      </c>
      <c r="G29" s="121"/>
      <c r="H29" s="122">
        <v>-28.667000000000002</v>
      </c>
      <c r="I29" s="122">
        <v>-50.415999999999997</v>
      </c>
      <c r="J29" s="120" t="s">
        <v>35</v>
      </c>
      <c r="K29" s="120" t="s">
        <v>36</v>
      </c>
      <c r="L29" s="121"/>
      <c r="M29" s="121"/>
      <c r="N29" s="120" t="s">
        <v>25</v>
      </c>
      <c r="O29" s="120" t="s">
        <v>36</v>
      </c>
      <c r="P29" s="121"/>
      <c r="Q29" s="121"/>
      <c r="R29" s="121"/>
      <c r="S29" s="120" t="s">
        <v>1429</v>
      </c>
      <c r="T29" s="120"/>
      <c r="U29" s="120"/>
      <c r="V29" s="121"/>
    </row>
    <row r="30" spans="1:22" ht="14.25" customHeight="1">
      <c r="A30" s="118">
        <v>29</v>
      </c>
      <c r="B30" s="119" t="s">
        <v>1427</v>
      </c>
      <c r="C30" s="120" t="s">
        <v>423</v>
      </c>
      <c r="D30" s="120" t="s">
        <v>827</v>
      </c>
      <c r="E30" s="120" t="s">
        <v>1435</v>
      </c>
      <c r="F30" s="120" t="s">
        <v>22</v>
      </c>
      <c r="G30" s="121"/>
      <c r="H30" s="122">
        <v>-28.667000000000002</v>
      </c>
      <c r="I30" s="122">
        <v>-50.415999999999997</v>
      </c>
      <c r="J30" s="120" t="s">
        <v>35</v>
      </c>
      <c r="K30" s="120" t="s">
        <v>36</v>
      </c>
      <c r="L30" s="121"/>
      <c r="M30" s="121"/>
      <c r="N30" s="120" t="s">
        <v>25</v>
      </c>
      <c r="O30" s="120" t="s">
        <v>36</v>
      </c>
      <c r="P30" s="121"/>
      <c r="Q30" s="121"/>
      <c r="R30" s="121"/>
      <c r="S30" s="120" t="s">
        <v>1429</v>
      </c>
      <c r="T30" s="120"/>
      <c r="U30" s="120"/>
      <c r="V30" s="121"/>
    </row>
    <row r="31" spans="1:22" ht="14.25" customHeight="1">
      <c r="A31" s="118">
        <v>30</v>
      </c>
      <c r="B31" s="119" t="s">
        <v>1427</v>
      </c>
      <c r="C31" s="120" t="s">
        <v>423</v>
      </c>
      <c r="D31" s="120" t="s">
        <v>827</v>
      </c>
      <c r="E31" s="120" t="s">
        <v>1435</v>
      </c>
      <c r="F31" s="120" t="s">
        <v>22</v>
      </c>
      <c r="G31" s="121"/>
      <c r="H31" s="122">
        <v>-28.667000000000002</v>
      </c>
      <c r="I31" s="122">
        <v>-50.415999999999997</v>
      </c>
      <c r="J31" s="120" t="s">
        <v>35</v>
      </c>
      <c r="K31" s="120" t="s">
        <v>36</v>
      </c>
      <c r="L31" s="121"/>
      <c r="M31" s="121"/>
      <c r="N31" s="120" t="s">
        <v>25</v>
      </c>
      <c r="O31" s="120" t="s">
        <v>36</v>
      </c>
      <c r="P31" s="121"/>
      <c r="Q31" s="121"/>
      <c r="R31" s="121"/>
      <c r="S31" s="120" t="s">
        <v>1429</v>
      </c>
      <c r="T31" s="120"/>
      <c r="U31" s="120"/>
      <c r="V31" s="121"/>
    </row>
    <row r="32" spans="1:22" ht="14.25" customHeight="1">
      <c r="A32" s="118">
        <v>31</v>
      </c>
      <c r="B32" s="119" t="s">
        <v>1427</v>
      </c>
      <c r="C32" s="120" t="s">
        <v>423</v>
      </c>
      <c r="D32" s="120" t="s">
        <v>827</v>
      </c>
      <c r="E32" s="120" t="s">
        <v>1435</v>
      </c>
      <c r="F32" s="120" t="s">
        <v>22</v>
      </c>
      <c r="G32" s="121"/>
      <c r="H32" s="122">
        <v>-28.667000000000002</v>
      </c>
      <c r="I32" s="122">
        <v>-50.415999999999997</v>
      </c>
      <c r="J32" s="120" t="s">
        <v>35</v>
      </c>
      <c r="K32" s="120" t="s">
        <v>36</v>
      </c>
      <c r="L32" s="121"/>
      <c r="M32" s="121"/>
      <c r="N32" s="120" t="s">
        <v>25</v>
      </c>
      <c r="O32" s="120" t="s">
        <v>36</v>
      </c>
      <c r="P32" s="121"/>
      <c r="Q32" s="121"/>
      <c r="R32" s="121"/>
      <c r="S32" s="120" t="s">
        <v>1429</v>
      </c>
      <c r="T32" s="120"/>
      <c r="U32" s="120"/>
      <c r="V32" s="121"/>
    </row>
    <row r="33" spans="1:22" ht="14.25" customHeight="1">
      <c r="A33" s="118">
        <v>32</v>
      </c>
      <c r="B33" s="119" t="s">
        <v>1427</v>
      </c>
      <c r="C33" s="120" t="s">
        <v>423</v>
      </c>
      <c r="D33" s="120" t="s">
        <v>827</v>
      </c>
      <c r="E33" s="120" t="s">
        <v>1435</v>
      </c>
      <c r="F33" s="120" t="s">
        <v>22</v>
      </c>
      <c r="G33" s="121"/>
      <c r="H33" s="122">
        <v>-28.667000000000002</v>
      </c>
      <c r="I33" s="122">
        <v>-50.415999999999997</v>
      </c>
      <c r="J33" s="120" t="s">
        <v>35</v>
      </c>
      <c r="K33" s="120" t="s">
        <v>36</v>
      </c>
      <c r="L33" s="121"/>
      <c r="M33" s="121"/>
      <c r="N33" s="120" t="s">
        <v>25</v>
      </c>
      <c r="O33" s="120" t="s">
        <v>36</v>
      </c>
      <c r="P33" s="121"/>
      <c r="Q33" s="121"/>
      <c r="R33" s="121"/>
      <c r="S33" s="120" t="s">
        <v>1429</v>
      </c>
      <c r="T33" s="120"/>
      <c r="U33" s="120"/>
      <c r="V33" s="121"/>
    </row>
    <row r="34" spans="1:22" ht="14.25" customHeight="1">
      <c r="A34" s="118">
        <v>33</v>
      </c>
      <c r="B34" s="119" t="s">
        <v>1427</v>
      </c>
      <c r="C34" s="120" t="s">
        <v>423</v>
      </c>
      <c r="D34" s="120" t="s">
        <v>827</v>
      </c>
      <c r="E34" s="120" t="s">
        <v>1435</v>
      </c>
      <c r="F34" s="120" t="s">
        <v>22</v>
      </c>
      <c r="G34" s="121"/>
      <c r="H34" s="122">
        <v>-28.667000000000002</v>
      </c>
      <c r="I34" s="122">
        <v>-50.415999999999997</v>
      </c>
      <c r="J34" s="120" t="s">
        <v>35</v>
      </c>
      <c r="K34" s="120" t="s">
        <v>36</v>
      </c>
      <c r="L34" s="121"/>
      <c r="M34" s="121"/>
      <c r="N34" s="120" t="s">
        <v>25</v>
      </c>
      <c r="O34" s="120" t="s">
        <v>36</v>
      </c>
      <c r="P34" s="121"/>
      <c r="Q34" s="121"/>
      <c r="R34" s="121"/>
      <c r="S34" s="120" t="s">
        <v>1429</v>
      </c>
      <c r="T34" s="120"/>
      <c r="U34" s="120"/>
      <c r="V34" s="121"/>
    </row>
    <row r="35" spans="1:22" ht="14.25" customHeight="1">
      <c r="A35" s="118">
        <v>34</v>
      </c>
      <c r="B35" s="119" t="s">
        <v>1427</v>
      </c>
      <c r="C35" s="120" t="s">
        <v>423</v>
      </c>
      <c r="D35" s="120" t="s">
        <v>827</v>
      </c>
      <c r="E35" s="120" t="s">
        <v>1435</v>
      </c>
      <c r="F35" s="120" t="s">
        <v>22</v>
      </c>
      <c r="G35" s="121"/>
      <c r="H35" s="122">
        <v>-28.667000000000002</v>
      </c>
      <c r="I35" s="122">
        <v>-50.415999999999997</v>
      </c>
      <c r="J35" s="120" t="s">
        <v>35</v>
      </c>
      <c r="K35" s="120" t="s">
        <v>36</v>
      </c>
      <c r="L35" s="121"/>
      <c r="M35" s="121"/>
      <c r="N35" s="120" t="s">
        <v>25</v>
      </c>
      <c r="O35" s="120" t="s">
        <v>36</v>
      </c>
      <c r="P35" s="121"/>
      <c r="Q35" s="121"/>
      <c r="R35" s="121"/>
      <c r="S35" s="120" t="s">
        <v>1429</v>
      </c>
      <c r="T35" s="120"/>
      <c r="U35" s="120"/>
      <c r="V35" s="121"/>
    </row>
    <row r="36" spans="1:22" ht="14.25" customHeight="1">
      <c r="A36" s="118">
        <v>35</v>
      </c>
      <c r="B36" s="119" t="s">
        <v>1427</v>
      </c>
      <c r="C36" s="120" t="s">
        <v>423</v>
      </c>
      <c r="D36" s="120" t="s">
        <v>827</v>
      </c>
      <c r="E36" s="120" t="s">
        <v>1435</v>
      </c>
      <c r="F36" s="120" t="s">
        <v>22</v>
      </c>
      <c r="G36" s="121"/>
      <c r="H36" s="122">
        <v>-28.667000000000002</v>
      </c>
      <c r="I36" s="122">
        <v>-50.415999999999997</v>
      </c>
      <c r="J36" s="120" t="s">
        <v>35</v>
      </c>
      <c r="K36" s="120" t="s">
        <v>36</v>
      </c>
      <c r="L36" s="121"/>
      <c r="M36" s="121"/>
      <c r="N36" s="120" t="s">
        <v>25</v>
      </c>
      <c r="O36" s="120" t="s">
        <v>36</v>
      </c>
      <c r="P36" s="121"/>
      <c r="Q36" s="121"/>
      <c r="R36" s="121"/>
      <c r="S36" s="120" t="s">
        <v>1429</v>
      </c>
      <c r="T36" s="120"/>
      <c r="U36" s="120"/>
      <c r="V36" s="121"/>
    </row>
    <row r="37" spans="1:22" ht="14.25" customHeight="1">
      <c r="A37" s="118">
        <v>36</v>
      </c>
      <c r="B37" s="119" t="s">
        <v>1427</v>
      </c>
      <c r="C37" s="120" t="s">
        <v>423</v>
      </c>
      <c r="D37" s="120" t="s">
        <v>827</v>
      </c>
      <c r="E37" s="120" t="s">
        <v>1435</v>
      </c>
      <c r="F37" s="120" t="s">
        <v>22</v>
      </c>
      <c r="G37" s="121"/>
      <c r="H37" s="122">
        <v>-28.667000000000002</v>
      </c>
      <c r="I37" s="122">
        <v>-50.415999999999997</v>
      </c>
      <c r="J37" s="120" t="s">
        <v>35</v>
      </c>
      <c r="K37" s="120" t="s">
        <v>36</v>
      </c>
      <c r="L37" s="121"/>
      <c r="M37" s="121"/>
      <c r="N37" s="120" t="s">
        <v>25</v>
      </c>
      <c r="O37" s="120" t="s">
        <v>36</v>
      </c>
      <c r="P37" s="121"/>
      <c r="Q37" s="121"/>
      <c r="R37" s="121"/>
      <c r="S37" s="120" t="s">
        <v>1429</v>
      </c>
      <c r="T37" s="120"/>
      <c r="U37" s="120"/>
      <c r="V37" s="121"/>
    </row>
    <row r="38" spans="1:22" ht="14.25" customHeight="1">
      <c r="A38" s="118">
        <v>37</v>
      </c>
      <c r="B38" s="119" t="s">
        <v>1427</v>
      </c>
      <c r="C38" s="120" t="s">
        <v>423</v>
      </c>
      <c r="D38" s="120" t="s">
        <v>827</v>
      </c>
      <c r="E38" s="120" t="s">
        <v>1436</v>
      </c>
      <c r="F38" s="120" t="s">
        <v>22</v>
      </c>
      <c r="G38" s="121"/>
      <c r="H38" s="122">
        <v>-23.388999999999999</v>
      </c>
      <c r="I38" s="122">
        <v>-48.722999999999999</v>
      </c>
      <c r="J38" s="120" t="s">
        <v>35</v>
      </c>
      <c r="K38" s="120" t="s">
        <v>36</v>
      </c>
      <c r="L38" s="121"/>
      <c r="M38" s="121"/>
      <c r="N38" s="120" t="s">
        <v>25</v>
      </c>
      <c r="O38" s="120" t="s">
        <v>36</v>
      </c>
      <c r="P38" s="121"/>
      <c r="Q38" s="121"/>
      <c r="R38" s="121"/>
      <c r="S38" s="120" t="s">
        <v>1429</v>
      </c>
      <c r="T38" s="120"/>
      <c r="U38" s="120"/>
      <c r="V38" s="121"/>
    </row>
    <row r="39" spans="1:22" ht="14.25" customHeight="1">
      <c r="A39" s="118">
        <v>38</v>
      </c>
      <c r="B39" s="119" t="s">
        <v>1427</v>
      </c>
      <c r="C39" s="120" t="s">
        <v>423</v>
      </c>
      <c r="D39" s="120" t="s">
        <v>827</v>
      </c>
      <c r="E39" s="120" t="s">
        <v>1428</v>
      </c>
      <c r="F39" s="120" t="s">
        <v>22</v>
      </c>
      <c r="G39" s="121"/>
      <c r="H39" s="122">
        <v>-24.556000000000001</v>
      </c>
      <c r="I39" s="122">
        <v>-54.057000000000002</v>
      </c>
      <c r="J39" s="120" t="s">
        <v>136</v>
      </c>
      <c r="K39" s="120" t="s">
        <v>36</v>
      </c>
      <c r="L39" s="121"/>
      <c r="M39" s="121"/>
      <c r="N39" s="120" t="s">
        <v>25</v>
      </c>
      <c r="O39" s="120" t="s">
        <v>36</v>
      </c>
      <c r="P39" s="121"/>
      <c r="Q39" s="121"/>
      <c r="R39" s="121"/>
      <c r="S39" s="120" t="s">
        <v>1429</v>
      </c>
      <c r="T39" s="120"/>
      <c r="U39" s="120"/>
      <c r="V39" s="121"/>
    </row>
    <row r="40" spans="1:22" ht="14.25" customHeight="1">
      <c r="A40" s="118">
        <v>39</v>
      </c>
      <c r="B40" s="119" t="s">
        <v>1427</v>
      </c>
      <c r="C40" s="120" t="s">
        <v>423</v>
      </c>
      <c r="D40" s="120" t="s">
        <v>827</v>
      </c>
      <c r="E40" s="120" t="s">
        <v>1428</v>
      </c>
      <c r="F40" s="120" t="s">
        <v>22</v>
      </c>
      <c r="G40" s="121"/>
      <c r="H40" s="122">
        <v>-24.556000000000001</v>
      </c>
      <c r="I40" s="122">
        <v>-54.057000000000002</v>
      </c>
      <c r="J40" s="120" t="s">
        <v>136</v>
      </c>
      <c r="K40" s="120" t="s">
        <v>36</v>
      </c>
      <c r="L40" s="121"/>
      <c r="M40" s="121"/>
      <c r="N40" s="120" t="s">
        <v>25</v>
      </c>
      <c r="O40" s="120" t="s">
        <v>36</v>
      </c>
      <c r="P40" s="121"/>
      <c r="Q40" s="121"/>
      <c r="R40" s="121"/>
      <c r="S40" s="120" t="s">
        <v>1429</v>
      </c>
      <c r="T40" s="120"/>
      <c r="U40" s="120"/>
      <c r="V40" s="121"/>
    </row>
    <row r="41" spans="1:22" ht="14.25" customHeight="1">
      <c r="A41" s="118">
        <v>40</v>
      </c>
      <c r="B41" s="119" t="s">
        <v>1427</v>
      </c>
      <c r="C41" s="120" t="s">
        <v>423</v>
      </c>
      <c r="D41" s="120" t="s">
        <v>827</v>
      </c>
      <c r="E41" s="120" t="s">
        <v>1428</v>
      </c>
      <c r="F41" s="120" t="s">
        <v>22</v>
      </c>
      <c r="G41" s="121"/>
      <c r="H41" s="122">
        <v>-24.556000000000001</v>
      </c>
      <c r="I41" s="122">
        <v>-54.057000000000002</v>
      </c>
      <c r="J41" s="120" t="s">
        <v>136</v>
      </c>
      <c r="K41" s="120" t="s">
        <v>36</v>
      </c>
      <c r="L41" s="121"/>
      <c r="M41" s="121"/>
      <c r="N41" s="120" t="s">
        <v>25</v>
      </c>
      <c r="O41" s="120" t="s">
        <v>36</v>
      </c>
      <c r="P41" s="121"/>
      <c r="Q41" s="121"/>
      <c r="R41" s="121"/>
      <c r="S41" s="120" t="s">
        <v>1429</v>
      </c>
      <c r="T41" s="120"/>
      <c r="U41" s="120"/>
      <c r="V41" s="121"/>
    </row>
    <row r="42" spans="1:22" ht="14.25" customHeight="1">
      <c r="A42" s="118">
        <v>41</v>
      </c>
      <c r="B42" s="119" t="s">
        <v>1427</v>
      </c>
      <c r="C42" s="120" t="s">
        <v>423</v>
      </c>
      <c r="D42" s="120" t="s">
        <v>827</v>
      </c>
      <c r="E42" s="120" t="s">
        <v>1437</v>
      </c>
      <c r="F42" s="120" t="s">
        <v>22</v>
      </c>
      <c r="G42" s="121"/>
      <c r="H42" s="122">
        <v>-23.547999999999998</v>
      </c>
      <c r="I42" s="122">
        <v>-51.670999999999999</v>
      </c>
      <c r="J42" s="120" t="s">
        <v>136</v>
      </c>
      <c r="K42" s="120" t="s">
        <v>36</v>
      </c>
      <c r="L42" s="121"/>
      <c r="M42" s="121"/>
      <c r="N42" s="120" t="s">
        <v>25</v>
      </c>
      <c r="O42" s="120" t="s">
        <v>36</v>
      </c>
      <c r="P42" s="121"/>
      <c r="Q42" s="121"/>
      <c r="R42" s="121"/>
      <c r="S42" s="120" t="s">
        <v>1429</v>
      </c>
      <c r="T42" s="120"/>
      <c r="U42" s="120"/>
      <c r="V42" s="121"/>
    </row>
    <row r="43" spans="1:22" ht="14.25" customHeight="1">
      <c r="A43" s="118">
        <v>42</v>
      </c>
      <c r="B43" s="119" t="s">
        <v>1427</v>
      </c>
      <c r="C43" s="120" t="s">
        <v>423</v>
      </c>
      <c r="D43" s="120" t="s">
        <v>827</v>
      </c>
      <c r="E43" s="120" t="s">
        <v>1437</v>
      </c>
      <c r="F43" s="120" t="s">
        <v>22</v>
      </c>
      <c r="G43" s="121"/>
      <c r="H43" s="122">
        <v>-23.547999999999998</v>
      </c>
      <c r="I43" s="122">
        <v>-51.670999999999999</v>
      </c>
      <c r="J43" s="120" t="s">
        <v>136</v>
      </c>
      <c r="K43" s="120" t="s">
        <v>36</v>
      </c>
      <c r="L43" s="121"/>
      <c r="M43" s="121"/>
      <c r="N43" s="120" t="s">
        <v>25</v>
      </c>
      <c r="O43" s="120" t="s">
        <v>36</v>
      </c>
      <c r="P43" s="121"/>
      <c r="Q43" s="121"/>
      <c r="R43" s="121"/>
      <c r="S43" s="120" t="s">
        <v>1429</v>
      </c>
      <c r="T43" s="120"/>
      <c r="U43" s="120"/>
      <c r="V43" s="121"/>
    </row>
    <row r="44" spans="1:22" ht="14.25" customHeight="1">
      <c r="A44" s="118">
        <v>43</v>
      </c>
      <c r="B44" s="119" t="s">
        <v>1427</v>
      </c>
      <c r="C44" s="120" t="s">
        <v>423</v>
      </c>
      <c r="D44" s="120" t="s">
        <v>827</v>
      </c>
      <c r="E44" s="120" t="s">
        <v>1437</v>
      </c>
      <c r="F44" s="120" t="s">
        <v>22</v>
      </c>
      <c r="G44" s="121"/>
      <c r="H44" s="122">
        <v>-23.547999999999998</v>
      </c>
      <c r="I44" s="122">
        <v>-51.670999999999999</v>
      </c>
      <c r="J44" s="120" t="s">
        <v>136</v>
      </c>
      <c r="K44" s="120" t="s">
        <v>36</v>
      </c>
      <c r="L44" s="121"/>
      <c r="M44" s="121"/>
      <c r="N44" s="120" t="s">
        <v>25</v>
      </c>
      <c r="O44" s="120" t="s">
        <v>36</v>
      </c>
      <c r="P44" s="121"/>
      <c r="Q44" s="121"/>
      <c r="R44" s="121"/>
      <c r="S44" s="120" t="s">
        <v>1429</v>
      </c>
      <c r="T44" s="120"/>
      <c r="U44" s="120"/>
      <c r="V44" s="121"/>
    </row>
    <row r="45" spans="1:22" ht="14.25" customHeight="1">
      <c r="A45" s="118">
        <v>44</v>
      </c>
      <c r="B45" s="119" t="s">
        <v>1427</v>
      </c>
      <c r="C45" s="120" t="s">
        <v>423</v>
      </c>
      <c r="D45" s="120" t="s">
        <v>827</v>
      </c>
      <c r="E45" s="120" t="s">
        <v>1437</v>
      </c>
      <c r="F45" s="120" t="s">
        <v>22</v>
      </c>
      <c r="G45" s="121"/>
      <c r="H45" s="122">
        <v>-23.547999999999998</v>
      </c>
      <c r="I45" s="122">
        <v>-51.670999999999999</v>
      </c>
      <c r="J45" s="120" t="s">
        <v>136</v>
      </c>
      <c r="K45" s="120" t="s">
        <v>36</v>
      </c>
      <c r="L45" s="121"/>
      <c r="M45" s="121"/>
      <c r="N45" s="120" t="s">
        <v>25</v>
      </c>
      <c r="O45" s="120" t="s">
        <v>36</v>
      </c>
      <c r="P45" s="121"/>
      <c r="Q45" s="121"/>
      <c r="R45" s="121"/>
      <c r="S45" s="120" t="s">
        <v>1429</v>
      </c>
      <c r="T45" s="120"/>
      <c r="U45" s="120"/>
      <c r="V45" s="121"/>
    </row>
    <row r="46" spans="1:22" ht="14.25" customHeight="1">
      <c r="A46" s="118">
        <v>45</v>
      </c>
      <c r="B46" s="119" t="s">
        <v>1427</v>
      </c>
      <c r="C46" s="120" t="s">
        <v>423</v>
      </c>
      <c r="D46" s="120" t="s">
        <v>827</v>
      </c>
      <c r="E46" s="120" t="s">
        <v>1437</v>
      </c>
      <c r="F46" s="120" t="s">
        <v>22</v>
      </c>
      <c r="G46" s="121"/>
      <c r="H46" s="122">
        <v>-23.547999999999998</v>
      </c>
      <c r="I46" s="122">
        <v>-51.670999999999999</v>
      </c>
      <c r="J46" s="120" t="s">
        <v>136</v>
      </c>
      <c r="K46" s="120" t="s">
        <v>36</v>
      </c>
      <c r="L46" s="121"/>
      <c r="M46" s="121"/>
      <c r="N46" s="120" t="s">
        <v>25</v>
      </c>
      <c r="O46" s="120" t="s">
        <v>36</v>
      </c>
      <c r="P46" s="121"/>
      <c r="Q46" s="121"/>
      <c r="R46" s="121"/>
      <c r="S46" s="120" t="s">
        <v>1429</v>
      </c>
      <c r="T46" s="120"/>
      <c r="U46" s="120"/>
      <c r="V46" s="121"/>
    </row>
    <row r="47" spans="1:22" ht="14.25" customHeight="1">
      <c r="A47" s="118">
        <v>46</v>
      </c>
      <c r="B47" s="119" t="s">
        <v>1427</v>
      </c>
      <c r="C47" s="120" t="s">
        <v>423</v>
      </c>
      <c r="D47" s="120" t="s">
        <v>827</v>
      </c>
      <c r="E47" s="120" t="s">
        <v>1233</v>
      </c>
      <c r="F47" s="120" t="s">
        <v>22</v>
      </c>
      <c r="G47" s="121"/>
      <c r="H47" s="122">
        <v>-25.094999999999999</v>
      </c>
      <c r="I47" s="122">
        <v>-50.161999999999999</v>
      </c>
      <c r="J47" s="120" t="s">
        <v>136</v>
      </c>
      <c r="K47" s="120" t="s">
        <v>36</v>
      </c>
      <c r="L47" s="121"/>
      <c r="M47" s="121"/>
      <c r="N47" s="120" t="s">
        <v>25</v>
      </c>
      <c r="O47" s="120" t="s">
        <v>36</v>
      </c>
      <c r="P47" s="121"/>
      <c r="Q47" s="121"/>
      <c r="R47" s="121"/>
      <c r="S47" s="120" t="s">
        <v>1429</v>
      </c>
      <c r="T47" s="120"/>
      <c r="U47" s="120"/>
      <c r="V47" s="121"/>
    </row>
    <row r="48" spans="1:22" ht="14.25" customHeight="1">
      <c r="A48" s="118">
        <v>47</v>
      </c>
      <c r="B48" s="119" t="s">
        <v>1427</v>
      </c>
      <c r="C48" s="120" t="s">
        <v>423</v>
      </c>
      <c r="D48" s="120" t="s">
        <v>827</v>
      </c>
      <c r="E48" s="120" t="s">
        <v>1233</v>
      </c>
      <c r="F48" s="120" t="s">
        <v>22</v>
      </c>
      <c r="G48" s="121"/>
      <c r="H48" s="122">
        <v>-25.094999999999999</v>
      </c>
      <c r="I48" s="122">
        <v>-50.161999999999999</v>
      </c>
      <c r="J48" s="120" t="s">
        <v>136</v>
      </c>
      <c r="K48" s="120" t="s">
        <v>36</v>
      </c>
      <c r="L48" s="121"/>
      <c r="M48" s="121"/>
      <c r="N48" s="120" t="s">
        <v>25</v>
      </c>
      <c r="O48" s="120" t="s">
        <v>36</v>
      </c>
      <c r="P48" s="121"/>
      <c r="Q48" s="121"/>
      <c r="R48" s="121"/>
      <c r="S48" s="120" t="s">
        <v>1429</v>
      </c>
      <c r="T48" s="120"/>
      <c r="U48" s="120"/>
      <c r="V48" s="121"/>
    </row>
    <row r="49" spans="1:22" ht="14.25" customHeight="1">
      <c r="A49" s="118">
        <v>48</v>
      </c>
      <c r="B49" s="119" t="s">
        <v>1427</v>
      </c>
      <c r="C49" s="120" t="s">
        <v>423</v>
      </c>
      <c r="D49" s="120" t="s">
        <v>827</v>
      </c>
      <c r="E49" s="120" t="s">
        <v>1438</v>
      </c>
      <c r="F49" s="120" t="s">
        <v>22</v>
      </c>
      <c r="G49" s="121"/>
      <c r="H49" s="122">
        <v>-25.459</v>
      </c>
      <c r="I49" s="122">
        <v>-49.527999999999999</v>
      </c>
      <c r="J49" s="120" t="s">
        <v>136</v>
      </c>
      <c r="K49" s="120" t="s">
        <v>36</v>
      </c>
      <c r="L49" s="121"/>
      <c r="M49" s="121"/>
      <c r="N49" s="120" t="s">
        <v>25</v>
      </c>
      <c r="O49" s="120" t="s">
        <v>36</v>
      </c>
      <c r="P49" s="121"/>
      <c r="Q49" s="121"/>
      <c r="R49" s="121"/>
      <c r="S49" s="120" t="s">
        <v>1429</v>
      </c>
      <c r="T49" s="120"/>
      <c r="U49" s="120"/>
      <c r="V49" s="121"/>
    </row>
    <row r="50" spans="1:22" ht="14.25" customHeight="1">
      <c r="A50" s="118">
        <v>49</v>
      </c>
      <c r="B50" s="119" t="s">
        <v>1427</v>
      </c>
      <c r="C50" s="120" t="s">
        <v>423</v>
      </c>
      <c r="D50" s="120" t="s">
        <v>827</v>
      </c>
      <c r="E50" s="120" t="s">
        <v>1438</v>
      </c>
      <c r="F50" s="120" t="s">
        <v>22</v>
      </c>
      <c r="G50" s="121"/>
      <c r="H50" s="122">
        <v>-25.459</v>
      </c>
      <c r="I50" s="122">
        <v>-49.527999999999999</v>
      </c>
      <c r="J50" s="120" t="s">
        <v>136</v>
      </c>
      <c r="K50" s="120" t="s">
        <v>36</v>
      </c>
      <c r="L50" s="121"/>
      <c r="M50" s="121"/>
      <c r="N50" s="120" t="s">
        <v>25</v>
      </c>
      <c r="O50" s="120" t="s">
        <v>36</v>
      </c>
      <c r="P50" s="121"/>
      <c r="Q50" s="121"/>
      <c r="R50" s="121"/>
      <c r="S50" s="120" t="s">
        <v>1429</v>
      </c>
      <c r="T50" s="120"/>
      <c r="U50" s="120"/>
      <c r="V50" s="121"/>
    </row>
    <row r="51" spans="1:22" ht="14.25" customHeight="1">
      <c r="A51" s="118">
        <v>50</v>
      </c>
      <c r="B51" s="119" t="s">
        <v>1427</v>
      </c>
      <c r="C51" s="120" t="s">
        <v>423</v>
      </c>
      <c r="D51" s="120" t="s">
        <v>827</v>
      </c>
      <c r="E51" s="120" t="s">
        <v>1438</v>
      </c>
      <c r="F51" s="120" t="s">
        <v>22</v>
      </c>
      <c r="G51" s="121"/>
      <c r="H51" s="122">
        <v>-25.459</v>
      </c>
      <c r="I51" s="122">
        <v>-49.527999999999999</v>
      </c>
      <c r="J51" s="120" t="s">
        <v>136</v>
      </c>
      <c r="K51" s="120" t="s">
        <v>36</v>
      </c>
      <c r="L51" s="121"/>
      <c r="M51" s="121"/>
      <c r="N51" s="120" t="s">
        <v>25</v>
      </c>
      <c r="O51" s="120" t="s">
        <v>36</v>
      </c>
      <c r="P51" s="121"/>
      <c r="Q51" s="121"/>
      <c r="R51" s="121"/>
      <c r="S51" s="120" t="s">
        <v>1429</v>
      </c>
      <c r="T51" s="120"/>
      <c r="U51" s="120"/>
      <c r="V51" s="121"/>
    </row>
    <row r="52" spans="1:22" ht="14.25" customHeight="1">
      <c r="A52" s="118">
        <v>51</v>
      </c>
      <c r="B52" s="119" t="s">
        <v>1427</v>
      </c>
      <c r="C52" s="120" t="s">
        <v>423</v>
      </c>
      <c r="D52" s="120" t="s">
        <v>827</v>
      </c>
      <c r="E52" s="120" t="s">
        <v>1439</v>
      </c>
      <c r="F52" s="120" t="s">
        <v>22</v>
      </c>
      <c r="G52" s="121"/>
      <c r="H52" s="122">
        <v>-25.428000000000001</v>
      </c>
      <c r="I52" s="122">
        <v>-49.273000000000003</v>
      </c>
      <c r="J52" s="120" t="s">
        <v>136</v>
      </c>
      <c r="K52" s="120" t="s">
        <v>36</v>
      </c>
      <c r="L52" s="121"/>
      <c r="M52" s="121"/>
      <c r="N52" s="120" t="s">
        <v>25</v>
      </c>
      <c r="O52" s="120" t="s">
        <v>36</v>
      </c>
      <c r="P52" s="121"/>
      <c r="Q52" s="121"/>
      <c r="R52" s="121"/>
      <c r="S52" s="120" t="s">
        <v>1429</v>
      </c>
      <c r="T52" s="120"/>
      <c r="U52" s="120"/>
      <c r="V52" s="121"/>
    </row>
    <row r="53" spans="1:22" ht="14.25" customHeight="1">
      <c r="A53" s="118">
        <v>52</v>
      </c>
      <c r="B53" s="119" t="s">
        <v>1427</v>
      </c>
      <c r="C53" s="120" t="s">
        <v>423</v>
      </c>
      <c r="D53" s="120" t="s">
        <v>827</v>
      </c>
      <c r="E53" s="120" t="s">
        <v>1439</v>
      </c>
      <c r="F53" s="120" t="s">
        <v>22</v>
      </c>
      <c r="G53" s="121"/>
      <c r="H53" s="122">
        <v>-25.428000000000001</v>
      </c>
      <c r="I53" s="122">
        <v>-49.273000000000003</v>
      </c>
      <c r="J53" s="120" t="s">
        <v>136</v>
      </c>
      <c r="K53" s="120" t="s">
        <v>36</v>
      </c>
      <c r="L53" s="121"/>
      <c r="M53" s="121"/>
      <c r="N53" s="120" t="s">
        <v>25</v>
      </c>
      <c r="O53" s="120" t="s">
        <v>36</v>
      </c>
      <c r="P53" s="121"/>
      <c r="Q53" s="121"/>
      <c r="R53" s="121"/>
      <c r="S53" s="120" t="s">
        <v>1429</v>
      </c>
      <c r="T53" s="120"/>
      <c r="U53" s="120"/>
      <c r="V53" s="121"/>
    </row>
    <row r="54" spans="1:22" ht="14.25" customHeight="1">
      <c r="A54" s="118">
        <v>53</v>
      </c>
      <c r="B54" s="119" t="s">
        <v>1427</v>
      </c>
      <c r="C54" s="120" t="s">
        <v>423</v>
      </c>
      <c r="D54" s="120" t="s">
        <v>827</v>
      </c>
      <c r="E54" s="120" t="s">
        <v>1431</v>
      </c>
      <c r="F54" s="120" t="s">
        <v>22</v>
      </c>
      <c r="G54" s="121"/>
      <c r="H54" s="122">
        <v>-23.417999999999999</v>
      </c>
      <c r="I54" s="122">
        <v>-49.091000000000001</v>
      </c>
      <c r="J54" s="120" t="s">
        <v>136</v>
      </c>
      <c r="K54" s="120" t="s">
        <v>36</v>
      </c>
      <c r="L54" s="121"/>
      <c r="M54" s="121"/>
      <c r="N54" s="120" t="s">
        <v>25</v>
      </c>
      <c r="O54" s="120" t="s">
        <v>36</v>
      </c>
      <c r="P54" s="121"/>
      <c r="Q54" s="121"/>
      <c r="R54" s="121"/>
      <c r="S54" s="120" t="s">
        <v>1429</v>
      </c>
      <c r="T54" s="120"/>
      <c r="U54" s="120"/>
      <c r="V54" s="121"/>
    </row>
    <row r="55" spans="1:22" ht="14.25" customHeight="1">
      <c r="A55" s="118">
        <v>54</v>
      </c>
      <c r="B55" s="119" t="s">
        <v>1427</v>
      </c>
      <c r="C55" s="120" t="s">
        <v>423</v>
      </c>
      <c r="D55" s="120" t="s">
        <v>827</v>
      </c>
      <c r="E55" s="120" t="s">
        <v>1431</v>
      </c>
      <c r="F55" s="120" t="s">
        <v>22</v>
      </c>
      <c r="G55" s="121"/>
      <c r="H55" s="122">
        <v>-23.417999999999999</v>
      </c>
      <c r="I55" s="122">
        <v>-49.091000000000001</v>
      </c>
      <c r="J55" s="120" t="s">
        <v>136</v>
      </c>
      <c r="K55" s="120" t="s">
        <v>36</v>
      </c>
      <c r="L55" s="121"/>
      <c r="M55" s="121"/>
      <c r="N55" s="120" t="s">
        <v>25</v>
      </c>
      <c r="O55" s="120" t="s">
        <v>36</v>
      </c>
      <c r="P55" s="121"/>
      <c r="Q55" s="121"/>
      <c r="R55" s="121"/>
      <c r="S55" s="120" t="s">
        <v>1429</v>
      </c>
      <c r="T55" s="120"/>
      <c r="U55" s="120"/>
      <c r="V55" s="121"/>
    </row>
    <row r="56" spans="1:22" ht="14.25" customHeight="1">
      <c r="A56" s="118">
        <v>55</v>
      </c>
      <c r="B56" s="119" t="s">
        <v>1427</v>
      </c>
      <c r="C56" s="120" t="s">
        <v>423</v>
      </c>
      <c r="D56" s="120" t="s">
        <v>827</v>
      </c>
      <c r="E56" s="120" t="s">
        <v>1431</v>
      </c>
      <c r="F56" s="120" t="s">
        <v>22</v>
      </c>
      <c r="G56" s="121"/>
      <c r="H56" s="122">
        <v>-23.417999999999999</v>
      </c>
      <c r="I56" s="122">
        <v>-49.091000000000001</v>
      </c>
      <c r="J56" s="120" t="s">
        <v>136</v>
      </c>
      <c r="K56" s="120" t="s">
        <v>36</v>
      </c>
      <c r="L56" s="121"/>
      <c r="M56" s="121"/>
      <c r="N56" s="120" t="s">
        <v>25</v>
      </c>
      <c r="O56" s="120" t="s">
        <v>36</v>
      </c>
      <c r="P56" s="121"/>
      <c r="Q56" s="121"/>
      <c r="R56" s="121"/>
      <c r="S56" s="120" t="s">
        <v>1429</v>
      </c>
      <c r="T56" s="120"/>
      <c r="U56" s="120"/>
      <c r="V56" s="121"/>
    </row>
    <row r="57" spans="1:22" ht="14.25" customHeight="1">
      <c r="A57" s="118">
        <v>56</v>
      </c>
      <c r="B57" s="119" t="s">
        <v>1427</v>
      </c>
      <c r="C57" s="120" t="s">
        <v>423</v>
      </c>
      <c r="D57" s="120" t="s">
        <v>827</v>
      </c>
      <c r="E57" s="120" t="s">
        <v>425</v>
      </c>
      <c r="F57" s="120" t="s">
        <v>22</v>
      </c>
      <c r="G57" s="121"/>
      <c r="H57" s="122">
        <v>-27.663</v>
      </c>
      <c r="I57" s="122">
        <v>-53.314</v>
      </c>
      <c r="J57" s="120" t="s">
        <v>136</v>
      </c>
      <c r="K57" s="120" t="s">
        <v>36</v>
      </c>
      <c r="L57" s="121"/>
      <c r="M57" s="121"/>
      <c r="N57" s="120" t="s">
        <v>25</v>
      </c>
      <c r="O57" s="120" t="s">
        <v>36</v>
      </c>
      <c r="P57" s="121"/>
      <c r="Q57" s="121"/>
      <c r="R57" s="121"/>
      <c r="S57" s="120" t="s">
        <v>1429</v>
      </c>
      <c r="T57" s="120"/>
      <c r="U57" s="120"/>
      <c r="V57" s="121"/>
    </row>
    <row r="58" spans="1:22" ht="14.25" customHeight="1">
      <c r="A58" s="118">
        <v>57</v>
      </c>
      <c r="B58" s="119" t="s">
        <v>1427</v>
      </c>
      <c r="C58" s="120" t="s">
        <v>423</v>
      </c>
      <c r="D58" s="120" t="s">
        <v>827</v>
      </c>
      <c r="E58" s="120" t="s">
        <v>115</v>
      </c>
      <c r="F58" s="120" t="s">
        <v>22</v>
      </c>
      <c r="G58" s="121"/>
      <c r="H58" s="122">
        <v>-28.262</v>
      </c>
      <c r="I58" s="122">
        <v>-52.405999999999999</v>
      </c>
      <c r="J58" s="120" t="s">
        <v>136</v>
      </c>
      <c r="K58" s="120" t="s">
        <v>36</v>
      </c>
      <c r="L58" s="121"/>
      <c r="M58" s="121"/>
      <c r="N58" s="120" t="s">
        <v>25</v>
      </c>
      <c r="O58" s="120" t="s">
        <v>36</v>
      </c>
      <c r="P58" s="121"/>
      <c r="Q58" s="121"/>
      <c r="R58" s="121"/>
      <c r="S58" s="120" t="s">
        <v>1429</v>
      </c>
      <c r="T58" s="120"/>
      <c r="U58" s="120"/>
      <c r="V58" s="121"/>
    </row>
    <row r="59" spans="1:22" ht="14.25" customHeight="1">
      <c r="A59" s="118">
        <v>58</v>
      </c>
      <c r="B59" s="119" t="s">
        <v>1427</v>
      </c>
      <c r="C59" s="120" t="s">
        <v>423</v>
      </c>
      <c r="D59" s="120" t="s">
        <v>827</v>
      </c>
      <c r="E59" s="120" t="s">
        <v>115</v>
      </c>
      <c r="F59" s="120" t="s">
        <v>22</v>
      </c>
      <c r="G59" s="121"/>
      <c r="H59" s="122">
        <v>-28.262</v>
      </c>
      <c r="I59" s="122">
        <v>-52.405999999999999</v>
      </c>
      <c r="J59" s="120" t="s">
        <v>136</v>
      </c>
      <c r="K59" s="120" t="s">
        <v>36</v>
      </c>
      <c r="L59" s="121"/>
      <c r="M59" s="121"/>
      <c r="N59" s="120" t="s">
        <v>25</v>
      </c>
      <c r="O59" s="120" t="s">
        <v>36</v>
      </c>
      <c r="P59" s="121"/>
      <c r="Q59" s="121"/>
      <c r="R59" s="121"/>
      <c r="S59" s="120" t="s">
        <v>1429</v>
      </c>
      <c r="T59" s="120"/>
      <c r="U59" s="120"/>
      <c r="V59" s="121"/>
    </row>
    <row r="60" spans="1:22" ht="14.25" customHeight="1">
      <c r="A60" s="118">
        <v>59</v>
      </c>
      <c r="B60" s="119" t="s">
        <v>1427</v>
      </c>
      <c r="C60" s="120" t="s">
        <v>423</v>
      </c>
      <c r="D60" s="120" t="s">
        <v>827</v>
      </c>
      <c r="E60" s="120" t="s">
        <v>1434</v>
      </c>
      <c r="F60" s="120" t="s">
        <v>22</v>
      </c>
      <c r="G60" s="121"/>
      <c r="H60" s="122">
        <v>-28.561</v>
      </c>
      <c r="I60" s="122">
        <v>-51.976999999999997</v>
      </c>
      <c r="J60" s="120" t="s">
        <v>136</v>
      </c>
      <c r="K60" s="120" t="s">
        <v>36</v>
      </c>
      <c r="L60" s="121"/>
      <c r="M60" s="121"/>
      <c r="N60" s="120" t="s">
        <v>25</v>
      </c>
      <c r="O60" s="120" t="s">
        <v>36</v>
      </c>
      <c r="P60" s="121"/>
      <c r="Q60" s="121"/>
      <c r="R60" s="121"/>
      <c r="S60" s="120" t="s">
        <v>1429</v>
      </c>
      <c r="T60" s="120"/>
      <c r="U60" s="120"/>
      <c r="V60" s="121"/>
    </row>
    <row r="61" spans="1:22" ht="14.25" customHeight="1">
      <c r="A61" s="118">
        <v>60</v>
      </c>
      <c r="B61" s="119" t="s">
        <v>1427</v>
      </c>
      <c r="C61" s="120" t="s">
        <v>423</v>
      </c>
      <c r="D61" s="120" t="s">
        <v>827</v>
      </c>
      <c r="E61" s="120" t="s">
        <v>1434</v>
      </c>
      <c r="F61" s="120" t="s">
        <v>22</v>
      </c>
      <c r="G61" s="121"/>
      <c r="H61" s="122">
        <v>-28.561</v>
      </c>
      <c r="I61" s="122">
        <v>-51.976999999999997</v>
      </c>
      <c r="J61" s="120" t="s">
        <v>136</v>
      </c>
      <c r="K61" s="120" t="s">
        <v>36</v>
      </c>
      <c r="L61" s="121"/>
      <c r="M61" s="121"/>
      <c r="N61" s="120" t="s">
        <v>25</v>
      </c>
      <c r="O61" s="120" t="s">
        <v>36</v>
      </c>
      <c r="P61" s="121"/>
      <c r="Q61" s="121"/>
      <c r="R61" s="121"/>
      <c r="S61" s="120" t="s">
        <v>1429</v>
      </c>
      <c r="T61" s="120"/>
      <c r="U61" s="120"/>
      <c r="V61" s="121"/>
    </row>
    <row r="62" spans="1:22" ht="14.25" customHeight="1">
      <c r="A62" s="118">
        <v>61</v>
      </c>
      <c r="B62" s="119" t="s">
        <v>1427</v>
      </c>
      <c r="C62" s="120" t="s">
        <v>423</v>
      </c>
      <c r="D62" s="120" t="s">
        <v>827</v>
      </c>
      <c r="E62" s="120" t="s">
        <v>1434</v>
      </c>
      <c r="F62" s="120" t="s">
        <v>22</v>
      </c>
      <c r="G62" s="121"/>
      <c r="H62" s="122">
        <v>-28.561</v>
      </c>
      <c r="I62" s="122">
        <v>-51.976999999999997</v>
      </c>
      <c r="J62" s="120" t="s">
        <v>136</v>
      </c>
      <c r="K62" s="120" t="s">
        <v>36</v>
      </c>
      <c r="L62" s="121"/>
      <c r="M62" s="121"/>
      <c r="N62" s="120" t="s">
        <v>25</v>
      </c>
      <c r="O62" s="120" t="s">
        <v>36</v>
      </c>
      <c r="P62" s="121"/>
      <c r="Q62" s="121"/>
      <c r="R62" s="121"/>
      <c r="S62" s="120" t="s">
        <v>1429</v>
      </c>
      <c r="T62" s="120"/>
      <c r="U62" s="120"/>
      <c r="V62" s="121"/>
    </row>
    <row r="63" spans="1:22" ht="14.25" customHeight="1">
      <c r="A63" s="118">
        <v>62</v>
      </c>
      <c r="B63" s="119" t="s">
        <v>1427</v>
      </c>
      <c r="C63" s="120" t="s">
        <v>423</v>
      </c>
      <c r="D63" s="120" t="s">
        <v>827</v>
      </c>
      <c r="E63" s="120" t="s">
        <v>1434</v>
      </c>
      <c r="F63" s="120" t="s">
        <v>22</v>
      </c>
      <c r="G63" s="121"/>
      <c r="H63" s="122">
        <v>-28.561</v>
      </c>
      <c r="I63" s="122">
        <v>-51.976999999999997</v>
      </c>
      <c r="J63" s="120" t="s">
        <v>136</v>
      </c>
      <c r="K63" s="120" t="s">
        <v>36</v>
      </c>
      <c r="L63" s="121"/>
      <c r="M63" s="121"/>
      <c r="N63" s="120" t="s">
        <v>25</v>
      </c>
      <c r="O63" s="120" t="s">
        <v>36</v>
      </c>
      <c r="P63" s="121"/>
      <c r="Q63" s="121"/>
      <c r="R63" s="121"/>
      <c r="S63" s="120" t="s">
        <v>1429</v>
      </c>
      <c r="T63" s="120"/>
      <c r="U63" s="120"/>
      <c r="V63" s="121"/>
    </row>
    <row r="64" spans="1:22" ht="14.25" customHeight="1">
      <c r="A64" s="118">
        <v>63</v>
      </c>
      <c r="B64" s="119" t="s">
        <v>1427</v>
      </c>
      <c r="C64" s="120" t="s">
        <v>423</v>
      </c>
      <c r="D64" s="120" t="s">
        <v>827</v>
      </c>
      <c r="E64" s="120" t="s">
        <v>1434</v>
      </c>
      <c r="F64" s="120" t="s">
        <v>22</v>
      </c>
      <c r="G64" s="121"/>
      <c r="H64" s="122">
        <v>-28.561</v>
      </c>
      <c r="I64" s="122">
        <v>-51.976999999999997</v>
      </c>
      <c r="J64" s="120" t="s">
        <v>136</v>
      </c>
      <c r="K64" s="120" t="s">
        <v>36</v>
      </c>
      <c r="L64" s="121"/>
      <c r="M64" s="121"/>
      <c r="N64" s="120" t="s">
        <v>25</v>
      </c>
      <c r="O64" s="120" t="s">
        <v>36</v>
      </c>
      <c r="P64" s="121"/>
      <c r="Q64" s="121"/>
      <c r="R64" s="121"/>
      <c r="S64" s="120" t="s">
        <v>1429</v>
      </c>
      <c r="T64" s="120"/>
      <c r="U64" s="120"/>
      <c r="V64" s="121"/>
    </row>
    <row r="65" spans="1:22" ht="14.25" customHeight="1">
      <c r="A65" s="118">
        <v>64</v>
      </c>
      <c r="B65" s="119" t="s">
        <v>1427</v>
      </c>
      <c r="C65" s="120" t="s">
        <v>423</v>
      </c>
      <c r="D65" s="120" t="s">
        <v>827</v>
      </c>
      <c r="E65" s="120" t="s">
        <v>1434</v>
      </c>
      <c r="F65" s="120" t="s">
        <v>22</v>
      </c>
      <c r="G65" s="121"/>
      <c r="H65" s="122">
        <v>-28.561</v>
      </c>
      <c r="I65" s="122">
        <v>-51.976999999999997</v>
      </c>
      <c r="J65" s="120" t="s">
        <v>136</v>
      </c>
      <c r="K65" s="120" t="s">
        <v>36</v>
      </c>
      <c r="L65" s="121"/>
      <c r="M65" s="121"/>
      <c r="N65" s="120" t="s">
        <v>25</v>
      </c>
      <c r="O65" s="120" t="s">
        <v>36</v>
      </c>
      <c r="P65" s="121"/>
      <c r="Q65" s="121"/>
      <c r="R65" s="121"/>
      <c r="S65" s="120" t="s">
        <v>1429</v>
      </c>
      <c r="T65" s="120"/>
      <c r="U65" s="120"/>
      <c r="V65" s="121"/>
    </row>
    <row r="66" spans="1:22" ht="14.25" customHeight="1">
      <c r="A66" s="118">
        <v>65</v>
      </c>
      <c r="B66" s="119" t="s">
        <v>1427</v>
      </c>
      <c r="C66" s="120" t="s">
        <v>423</v>
      </c>
      <c r="D66" s="120" t="s">
        <v>827</v>
      </c>
      <c r="E66" s="120" t="s">
        <v>1440</v>
      </c>
      <c r="F66" s="120" t="s">
        <v>22</v>
      </c>
      <c r="G66" s="121"/>
      <c r="H66" s="122">
        <v>-30.082999999999998</v>
      </c>
      <c r="I66" s="122">
        <v>-51.615000000000002</v>
      </c>
      <c r="J66" s="120" t="s">
        <v>136</v>
      </c>
      <c r="K66" s="120" t="s">
        <v>36</v>
      </c>
      <c r="L66" s="121"/>
      <c r="M66" s="121"/>
      <c r="N66" s="120" t="s">
        <v>25</v>
      </c>
      <c r="O66" s="120" t="s">
        <v>36</v>
      </c>
      <c r="P66" s="121"/>
      <c r="Q66" s="121"/>
      <c r="R66" s="121"/>
      <c r="S66" s="120" t="s">
        <v>1429</v>
      </c>
      <c r="T66" s="120"/>
      <c r="U66" s="120"/>
      <c r="V66" s="121"/>
    </row>
    <row r="67" spans="1:22" ht="14.25" customHeight="1">
      <c r="A67" s="118">
        <v>66</v>
      </c>
      <c r="B67" s="119" t="s">
        <v>1427</v>
      </c>
      <c r="C67" s="120" t="s">
        <v>423</v>
      </c>
      <c r="D67" s="120" t="s">
        <v>827</v>
      </c>
      <c r="E67" s="120" t="s">
        <v>1440</v>
      </c>
      <c r="F67" s="120" t="s">
        <v>22</v>
      </c>
      <c r="G67" s="121"/>
      <c r="H67" s="122">
        <v>-30.082999999999998</v>
      </c>
      <c r="I67" s="122">
        <v>-51.615000000000002</v>
      </c>
      <c r="J67" s="120" t="s">
        <v>136</v>
      </c>
      <c r="K67" s="120" t="s">
        <v>36</v>
      </c>
      <c r="L67" s="121"/>
      <c r="M67" s="121"/>
      <c r="N67" s="120" t="s">
        <v>25</v>
      </c>
      <c r="O67" s="120" t="s">
        <v>36</v>
      </c>
      <c r="P67" s="121"/>
      <c r="Q67" s="121"/>
      <c r="R67" s="121"/>
      <c r="S67" s="120" t="s">
        <v>1429</v>
      </c>
      <c r="T67" s="120"/>
      <c r="U67" s="120"/>
      <c r="V67" s="121"/>
    </row>
    <row r="68" spans="1:22" ht="14.25" customHeight="1">
      <c r="A68" s="118">
        <v>67</v>
      </c>
      <c r="B68" s="119" t="s">
        <v>1427</v>
      </c>
      <c r="C68" s="120" t="s">
        <v>423</v>
      </c>
      <c r="D68" s="120" t="s">
        <v>827</v>
      </c>
      <c r="E68" s="120" t="s">
        <v>1441</v>
      </c>
      <c r="F68" s="120" t="s">
        <v>22</v>
      </c>
      <c r="G68" s="121"/>
      <c r="H68" s="122">
        <v>-29.167999999999999</v>
      </c>
      <c r="I68" s="122">
        <v>-51.179000000000002</v>
      </c>
      <c r="J68" s="120" t="s">
        <v>136</v>
      </c>
      <c r="K68" s="120" t="s">
        <v>36</v>
      </c>
      <c r="L68" s="121"/>
      <c r="M68" s="121"/>
      <c r="N68" s="120" t="s">
        <v>25</v>
      </c>
      <c r="O68" s="120" t="s">
        <v>36</v>
      </c>
      <c r="P68" s="121"/>
      <c r="Q68" s="121"/>
      <c r="R68" s="121"/>
      <c r="S68" s="120" t="s">
        <v>1429</v>
      </c>
      <c r="T68" s="120"/>
      <c r="U68" s="120"/>
      <c r="V68" s="121"/>
    </row>
    <row r="69" spans="1:22" ht="14.25" customHeight="1">
      <c r="A69" s="118">
        <v>68</v>
      </c>
      <c r="B69" s="119" t="s">
        <v>1427</v>
      </c>
      <c r="C69" s="120" t="s">
        <v>423</v>
      </c>
      <c r="D69" s="120" t="s">
        <v>827</v>
      </c>
      <c r="E69" s="120" t="s">
        <v>40</v>
      </c>
      <c r="F69" s="120" t="s">
        <v>22</v>
      </c>
      <c r="G69" s="121"/>
      <c r="H69" s="122">
        <v>-28.512</v>
      </c>
      <c r="I69" s="122">
        <v>-50.933999999999997</v>
      </c>
      <c r="J69" s="120" t="s">
        <v>136</v>
      </c>
      <c r="K69" s="120" t="s">
        <v>36</v>
      </c>
      <c r="L69" s="121"/>
      <c r="M69" s="121"/>
      <c r="N69" s="120" t="s">
        <v>25</v>
      </c>
      <c r="O69" s="120" t="s">
        <v>36</v>
      </c>
      <c r="P69" s="121"/>
      <c r="Q69" s="121"/>
      <c r="R69" s="121"/>
      <c r="S69" s="120" t="s">
        <v>1429</v>
      </c>
      <c r="T69" s="120"/>
      <c r="U69" s="120"/>
      <c r="V69" s="121"/>
    </row>
    <row r="70" spans="1:22" ht="14.25" customHeight="1">
      <c r="A70" s="118">
        <v>69</v>
      </c>
      <c r="B70" s="119" t="s">
        <v>1427</v>
      </c>
      <c r="C70" s="120" t="s">
        <v>423</v>
      </c>
      <c r="D70" s="120" t="s">
        <v>827</v>
      </c>
      <c r="E70" s="120" t="s">
        <v>1435</v>
      </c>
      <c r="F70" s="120" t="s">
        <v>22</v>
      </c>
      <c r="G70" s="121"/>
      <c r="H70" s="122">
        <v>-28.667000000000002</v>
      </c>
      <c r="I70" s="122">
        <v>-50.415999999999997</v>
      </c>
      <c r="J70" s="120" t="s">
        <v>136</v>
      </c>
      <c r="K70" s="120" t="s">
        <v>36</v>
      </c>
      <c r="L70" s="121"/>
      <c r="M70" s="121"/>
      <c r="N70" s="120" t="s">
        <v>25</v>
      </c>
      <c r="O70" s="120" t="s">
        <v>36</v>
      </c>
      <c r="P70" s="121"/>
      <c r="Q70" s="121"/>
      <c r="R70" s="121"/>
      <c r="S70" s="120" t="s">
        <v>1429</v>
      </c>
      <c r="T70" s="120"/>
      <c r="U70" s="120"/>
      <c r="V70" s="121"/>
    </row>
    <row r="71" spans="1:22" ht="14.25" customHeight="1">
      <c r="A71" s="118">
        <v>70</v>
      </c>
      <c r="B71" s="119" t="s">
        <v>1427</v>
      </c>
      <c r="C71" s="120" t="s">
        <v>423</v>
      </c>
      <c r="D71" s="120" t="s">
        <v>827</v>
      </c>
      <c r="E71" s="120" t="s">
        <v>1435</v>
      </c>
      <c r="F71" s="120" t="s">
        <v>22</v>
      </c>
      <c r="G71" s="121"/>
      <c r="H71" s="122">
        <v>-28.667000000000002</v>
      </c>
      <c r="I71" s="122">
        <v>-50.415999999999997</v>
      </c>
      <c r="J71" s="120" t="s">
        <v>136</v>
      </c>
      <c r="K71" s="120" t="s">
        <v>36</v>
      </c>
      <c r="L71" s="121"/>
      <c r="M71" s="121"/>
      <c r="N71" s="120" t="s">
        <v>25</v>
      </c>
      <c r="O71" s="120" t="s">
        <v>36</v>
      </c>
      <c r="P71" s="121"/>
      <c r="Q71" s="121"/>
      <c r="R71" s="121"/>
      <c r="S71" s="120" t="s">
        <v>1429</v>
      </c>
      <c r="T71" s="120"/>
      <c r="U71" s="120"/>
      <c r="V71" s="121"/>
    </row>
    <row r="72" spans="1:22" ht="14.25" customHeight="1">
      <c r="A72" s="118">
        <v>71</v>
      </c>
      <c r="B72" s="119" t="s">
        <v>1427</v>
      </c>
      <c r="C72" s="120" t="s">
        <v>423</v>
      </c>
      <c r="D72" s="120" t="s">
        <v>827</v>
      </c>
      <c r="E72" s="120" t="s">
        <v>1435</v>
      </c>
      <c r="F72" s="120" t="s">
        <v>22</v>
      </c>
      <c r="G72" s="121"/>
      <c r="H72" s="122">
        <v>-28.667000000000002</v>
      </c>
      <c r="I72" s="122">
        <v>-50.415999999999997</v>
      </c>
      <c r="J72" s="120" t="s">
        <v>136</v>
      </c>
      <c r="K72" s="120" t="s">
        <v>36</v>
      </c>
      <c r="L72" s="121"/>
      <c r="M72" s="121"/>
      <c r="N72" s="120" t="s">
        <v>25</v>
      </c>
      <c r="O72" s="120" t="s">
        <v>36</v>
      </c>
      <c r="P72" s="121"/>
      <c r="Q72" s="121"/>
      <c r="R72" s="121"/>
      <c r="S72" s="120" t="s">
        <v>1429</v>
      </c>
      <c r="T72" s="120"/>
      <c r="U72" s="120"/>
      <c r="V72" s="121"/>
    </row>
    <row r="73" spans="1:22" ht="14.25" customHeight="1">
      <c r="A73" s="118">
        <v>72</v>
      </c>
      <c r="B73" s="119" t="s">
        <v>1427</v>
      </c>
      <c r="C73" s="120" t="s">
        <v>423</v>
      </c>
      <c r="D73" s="120" t="s">
        <v>827</v>
      </c>
      <c r="E73" s="120" t="s">
        <v>1435</v>
      </c>
      <c r="F73" s="120" t="s">
        <v>22</v>
      </c>
      <c r="G73" s="121"/>
      <c r="H73" s="122">
        <v>-28.667000000000002</v>
      </c>
      <c r="I73" s="122">
        <v>-50.415999999999997</v>
      </c>
      <c r="J73" s="120" t="s">
        <v>136</v>
      </c>
      <c r="K73" s="120" t="s">
        <v>36</v>
      </c>
      <c r="L73" s="121"/>
      <c r="M73" s="121"/>
      <c r="N73" s="120" t="s">
        <v>25</v>
      </c>
      <c r="O73" s="120" t="s">
        <v>36</v>
      </c>
      <c r="P73" s="121"/>
      <c r="Q73" s="121"/>
      <c r="R73" s="121"/>
      <c r="S73" s="120" t="s">
        <v>1429</v>
      </c>
      <c r="T73" s="120"/>
      <c r="U73" s="120"/>
      <c r="V73" s="121"/>
    </row>
    <row r="74" spans="1:22" ht="14.25" customHeight="1">
      <c r="A74" s="118">
        <v>73</v>
      </c>
      <c r="B74" s="119" t="s">
        <v>1427</v>
      </c>
      <c r="C74" s="120" t="s">
        <v>423</v>
      </c>
      <c r="D74" s="120" t="s">
        <v>827</v>
      </c>
      <c r="E74" s="120" t="s">
        <v>1435</v>
      </c>
      <c r="F74" s="120" t="s">
        <v>22</v>
      </c>
      <c r="G74" s="121"/>
      <c r="H74" s="122">
        <v>-28.667000000000002</v>
      </c>
      <c r="I74" s="122">
        <v>-50.415999999999997</v>
      </c>
      <c r="J74" s="120" t="s">
        <v>136</v>
      </c>
      <c r="K74" s="120" t="s">
        <v>36</v>
      </c>
      <c r="L74" s="121"/>
      <c r="M74" s="121"/>
      <c r="N74" s="120" t="s">
        <v>25</v>
      </c>
      <c r="O74" s="120" t="s">
        <v>36</v>
      </c>
      <c r="P74" s="121"/>
      <c r="Q74" s="121"/>
      <c r="R74" s="121"/>
      <c r="S74" s="120" t="s">
        <v>1429</v>
      </c>
      <c r="T74" s="120"/>
      <c r="U74" s="120"/>
      <c r="V74" s="121"/>
    </row>
    <row r="75" spans="1:22" ht="14.25" customHeight="1">
      <c r="A75" s="118">
        <v>74</v>
      </c>
      <c r="B75" s="119" t="s">
        <v>1427</v>
      </c>
      <c r="C75" s="120" t="s">
        <v>423</v>
      </c>
      <c r="D75" s="120" t="s">
        <v>827</v>
      </c>
      <c r="E75" s="120" t="s">
        <v>1435</v>
      </c>
      <c r="F75" s="120" t="s">
        <v>22</v>
      </c>
      <c r="G75" s="121"/>
      <c r="H75" s="122">
        <v>-28.667000000000002</v>
      </c>
      <c r="I75" s="122">
        <v>-50.415999999999997</v>
      </c>
      <c r="J75" s="120" t="s">
        <v>136</v>
      </c>
      <c r="K75" s="120" t="s">
        <v>36</v>
      </c>
      <c r="L75" s="121"/>
      <c r="M75" s="121"/>
      <c r="N75" s="120" t="s">
        <v>25</v>
      </c>
      <c r="O75" s="120" t="s">
        <v>36</v>
      </c>
      <c r="P75" s="121"/>
      <c r="Q75" s="121"/>
      <c r="R75" s="121"/>
      <c r="S75" s="120" t="s">
        <v>1429</v>
      </c>
      <c r="T75" s="120"/>
      <c r="U75" s="120"/>
      <c r="V75" s="121"/>
    </row>
    <row r="76" spans="1:22" ht="14.25" customHeight="1">
      <c r="A76" s="118">
        <v>75</v>
      </c>
      <c r="B76" s="119" t="s">
        <v>1427</v>
      </c>
      <c r="C76" s="120" t="s">
        <v>423</v>
      </c>
      <c r="D76" s="120" t="s">
        <v>827</v>
      </c>
      <c r="E76" s="120" t="s">
        <v>1435</v>
      </c>
      <c r="F76" s="120" t="s">
        <v>22</v>
      </c>
      <c r="G76" s="121"/>
      <c r="H76" s="122">
        <v>-28.667000000000002</v>
      </c>
      <c r="I76" s="122">
        <v>-50.415999999999997</v>
      </c>
      <c r="J76" s="120" t="s">
        <v>136</v>
      </c>
      <c r="K76" s="120" t="s">
        <v>36</v>
      </c>
      <c r="L76" s="121"/>
      <c r="M76" s="121"/>
      <c r="N76" s="120" t="s">
        <v>25</v>
      </c>
      <c r="O76" s="120" t="s">
        <v>36</v>
      </c>
      <c r="P76" s="121"/>
      <c r="Q76" s="121"/>
      <c r="R76" s="121"/>
      <c r="S76" s="120" t="s">
        <v>1429</v>
      </c>
      <c r="T76" s="120"/>
      <c r="U76" s="120"/>
      <c r="V76" s="121"/>
    </row>
    <row r="77" spans="1:22" ht="14.25" customHeight="1">
      <c r="A77" s="118">
        <v>76</v>
      </c>
      <c r="B77" s="119" t="s">
        <v>1427</v>
      </c>
      <c r="C77" s="120" t="s">
        <v>423</v>
      </c>
      <c r="D77" s="120" t="s">
        <v>827</v>
      </c>
      <c r="E77" s="120" t="s">
        <v>1435</v>
      </c>
      <c r="F77" s="120" t="s">
        <v>22</v>
      </c>
      <c r="G77" s="121"/>
      <c r="H77" s="122">
        <v>-28.667000000000002</v>
      </c>
      <c r="I77" s="122">
        <v>-50.415999999999997</v>
      </c>
      <c r="J77" s="120" t="s">
        <v>136</v>
      </c>
      <c r="K77" s="120" t="s">
        <v>36</v>
      </c>
      <c r="L77" s="121"/>
      <c r="M77" s="121"/>
      <c r="N77" s="120" t="s">
        <v>25</v>
      </c>
      <c r="O77" s="120" t="s">
        <v>36</v>
      </c>
      <c r="P77" s="121"/>
      <c r="Q77" s="121"/>
      <c r="R77" s="121"/>
      <c r="S77" s="120" t="s">
        <v>1429</v>
      </c>
      <c r="T77" s="120"/>
      <c r="U77" s="120"/>
      <c r="V77" s="121"/>
    </row>
    <row r="78" spans="1:22" ht="14.25" customHeight="1">
      <c r="A78" s="118">
        <v>77</v>
      </c>
      <c r="B78" s="119" t="s">
        <v>1427</v>
      </c>
      <c r="C78" s="120" t="s">
        <v>423</v>
      </c>
      <c r="D78" s="120" t="s">
        <v>827</v>
      </c>
      <c r="E78" s="120" t="s">
        <v>1435</v>
      </c>
      <c r="F78" s="120" t="s">
        <v>22</v>
      </c>
      <c r="G78" s="121"/>
      <c r="H78" s="122">
        <v>-28.667000000000002</v>
      </c>
      <c r="I78" s="122">
        <v>-50.415999999999997</v>
      </c>
      <c r="J78" s="120" t="s">
        <v>136</v>
      </c>
      <c r="K78" s="120" t="s">
        <v>36</v>
      </c>
      <c r="L78" s="121"/>
      <c r="M78" s="121"/>
      <c r="N78" s="120" t="s">
        <v>25</v>
      </c>
      <c r="O78" s="120" t="s">
        <v>36</v>
      </c>
      <c r="P78" s="121"/>
      <c r="Q78" s="121"/>
      <c r="R78" s="121"/>
      <c r="S78" s="120" t="s">
        <v>1429</v>
      </c>
      <c r="T78" s="120"/>
      <c r="U78" s="120"/>
      <c r="V78" s="121"/>
    </row>
    <row r="79" spans="1:22" ht="14.25" customHeight="1">
      <c r="A79" s="118">
        <v>78</v>
      </c>
      <c r="B79" s="119" t="s">
        <v>1427</v>
      </c>
      <c r="C79" s="120" t="s">
        <v>423</v>
      </c>
      <c r="D79" s="120" t="s">
        <v>827</v>
      </c>
      <c r="E79" s="120" t="s">
        <v>1435</v>
      </c>
      <c r="F79" s="120" t="s">
        <v>22</v>
      </c>
      <c r="G79" s="121"/>
      <c r="H79" s="122">
        <v>-28.667000000000002</v>
      </c>
      <c r="I79" s="122">
        <v>-50.415999999999997</v>
      </c>
      <c r="J79" s="120" t="s">
        <v>136</v>
      </c>
      <c r="K79" s="120" t="s">
        <v>36</v>
      </c>
      <c r="L79" s="121"/>
      <c r="M79" s="121"/>
      <c r="N79" s="120" t="s">
        <v>25</v>
      </c>
      <c r="O79" s="120" t="s">
        <v>36</v>
      </c>
      <c r="P79" s="121"/>
      <c r="Q79" s="121"/>
      <c r="R79" s="121"/>
      <c r="S79" s="120" t="s">
        <v>1429</v>
      </c>
      <c r="T79" s="120"/>
      <c r="U79" s="120"/>
      <c r="V79" s="121"/>
    </row>
    <row r="80" spans="1:22" ht="14.25" customHeight="1">
      <c r="A80" s="118">
        <v>79</v>
      </c>
      <c r="B80" s="119" t="s">
        <v>1427</v>
      </c>
      <c r="C80" s="120" t="s">
        <v>423</v>
      </c>
      <c r="D80" s="120" t="s">
        <v>827</v>
      </c>
      <c r="E80" s="120" t="s">
        <v>1435</v>
      </c>
      <c r="F80" s="120" t="s">
        <v>22</v>
      </c>
      <c r="G80" s="121"/>
      <c r="H80" s="122">
        <v>-28.667000000000002</v>
      </c>
      <c r="I80" s="122">
        <v>-50.415999999999997</v>
      </c>
      <c r="J80" s="120" t="s">
        <v>136</v>
      </c>
      <c r="K80" s="120" t="s">
        <v>36</v>
      </c>
      <c r="L80" s="121"/>
      <c r="M80" s="121"/>
      <c r="N80" s="120" t="s">
        <v>25</v>
      </c>
      <c r="O80" s="120" t="s">
        <v>36</v>
      </c>
      <c r="P80" s="121"/>
      <c r="Q80" s="121"/>
      <c r="R80" s="121"/>
      <c r="S80" s="120" t="s">
        <v>1429</v>
      </c>
      <c r="T80" s="120"/>
      <c r="U80" s="120"/>
      <c r="V80" s="121"/>
    </row>
    <row r="81" spans="1:22" ht="14.25" customHeight="1">
      <c r="A81" s="118">
        <v>80</v>
      </c>
      <c r="B81" s="119" t="s">
        <v>1427</v>
      </c>
      <c r="C81" s="120" t="s">
        <v>423</v>
      </c>
      <c r="D81" s="120" t="s">
        <v>827</v>
      </c>
      <c r="E81" s="120" t="s">
        <v>1435</v>
      </c>
      <c r="F81" s="120" t="s">
        <v>22</v>
      </c>
      <c r="G81" s="121"/>
      <c r="H81" s="122">
        <v>-28.667000000000002</v>
      </c>
      <c r="I81" s="122">
        <v>-50.415999999999997</v>
      </c>
      <c r="J81" s="120" t="s">
        <v>136</v>
      </c>
      <c r="K81" s="120" t="s">
        <v>36</v>
      </c>
      <c r="L81" s="121"/>
      <c r="M81" s="121"/>
      <c r="N81" s="120" t="s">
        <v>25</v>
      </c>
      <c r="O81" s="120" t="s">
        <v>36</v>
      </c>
      <c r="P81" s="121"/>
      <c r="Q81" s="121"/>
      <c r="R81" s="121"/>
      <c r="S81" s="120" t="s">
        <v>1429</v>
      </c>
      <c r="T81" s="120"/>
      <c r="U81" s="120"/>
      <c r="V81" s="121"/>
    </row>
    <row r="82" spans="1:22" ht="14.25" customHeight="1">
      <c r="A82" s="118">
        <v>81</v>
      </c>
      <c r="B82" s="119" t="s">
        <v>1427</v>
      </c>
      <c r="C82" s="120" t="s">
        <v>423</v>
      </c>
      <c r="D82" s="120" t="s">
        <v>827</v>
      </c>
      <c r="E82" s="120" t="s">
        <v>1435</v>
      </c>
      <c r="F82" s="120" t="s">
        <v>22</v>
      </c>
      <c r="G82" s="121"/>
      <c r="H82" s="122">
        <v>-28.667000000000002</v>
      </c>
      <c r="I82" s="122">
        <v>-50.415999999999997</v>
      </c>
      <c r="J82" s="120" t="s">
        <v>136</v>
      </c>
      <c r="K82" s="120" t="s">
        <v>36</v>
      </c>
      <c r="L82" s="121"/>
      <c r="M82" s="121"/>
      <c r="N82" s="120" t="s">
        <v>25</v>
      </c>
      <c r="O82" s="120" t="s">
        <v>36</v>
      </c>
      <c r="P82" s="121"/>
      <c r="Q82" s="121"/>
      <c r="R82" s="121"/>
      <c r="S82" s="120" t="s">
        <v>1429</v>
      </c>
      <c r="T82" s="120"/>
      <c r="U82" s="120"/>
      <c r="V82" s="121"/>
    </row>
    <row r="83" spans="1:22" ht="14.25" customHeight="1">
      <c r="A83" s="118">
        <v>82</v>
      </c>
      <c r="B83" s="119" t="s">
        <v>1427</v>
      </c>
      <c r="C83" s="120" t="s">
        <v>423</v>
      </c>
      <c r="D83" s="120" t="s">
        <v>827</v>
      </c>
      <c r="E83" s="120" t="s">
        <v>1435</v>
      </c>
      <c r="F83" s="120" t="s">
        <v>22</v>
      </c>
      <c r="G83" s="121"/>
      <c r="H83" s="122">
        <v>-28.667000000000002</v>
      </c>
      <c r="I83" s="122">
        <v>-50.415999999999997</v>
      </c>
      <c r="J83" s="120" t="s">
        <v>136</v>
      </c>
      <c r="K83" s="120" t="s">
        <v>36</v>
      </c>
      <c r="L83" s="121"/>
      <c r="M83" s="121"/>
      <c r="N83" s="120" t="s">
        <v>25</v>
      </c>
      <c r="O83" s="120" t="s">
        <v>36</v>
      </c>
      <c r="P83" s="121"/>
      <c r="Q83" s="121"/>
      <c r="R83" s="121"/>
      <c r="S83" s="120" t="s">
        <v>1429</v>
      </c>
      <c r="T83" s="120"/>
      <c r="U83" s="120"/>
      <c r="V83" s="121"/>
    </row>
    <row r="84" spans="1:22" ht="14.25" customHeight="1">
      <c r="A84" s="118">
        <v>83</v>
      </c>
      <c r="B84" s="119" t="s">
        <v>1427</v>
      </c>
      <c r="C84" s="120" t="s">
        <v>423</v>
      </c>
      <c r="D84" s="120" t="s">
        <v>827</v>
      </c>
      <c r="E84" s="120" t="s">
        <v>1435</v>
      </c>
      <c r="F84" s="120" t="s">
        <v>22</v>
      </c>
      <c r="G84" s="121"/>
      <c r="H84" s="122">
        <v>-28.667000000000002</v>
      </c>
      <c r="I84" s="122">
        <v>-50.415999999999997</v>
      </c>
      <c r="J84" s="120" t="s">
        <v>136</v>
      </c>
      <c r="K84" s="120" t="s">
        <v>36</v>
      </c>
      <c r="L84" s="121"/>
      <c r="M84" s="121"/>
      <c r="N84" s="120" t="s">
        <v>25</v>
      </c>
      <c r="O84" s="120" t="s">
        <v>36</v>
      </c>
      <c r="P84" s="121"/>
      <c r="Q84" s="121"/>
      <c r="R84" s="121"/>
      <c r="S84" s="120" t="s">
        <v>1429</v>
      </c>
      <c r="T84" s="120"/>
      <c r="U84" s="120"/>
      <c r="V84" s="121"/>
    </row>
    <row r="85" spans="1:22" ht="14.25" customHeight="1">
      <c r="A85" s="118">
        <v>84</v>
      </c>
      <c r="B85" s="119" t="s">
        <v>1427</v>
      </c>
      <c r="C85" s="120" t="s">
        <v>423</v>
      </c>
      <c r="D85" s="120" t="s">
        <v>827</v>
      </c>
      <c r="E85" s="120" t="s">
        <v>1435</v>
      </c>
      <c r="F85" s="120" t="s">
        <v>22</v>
      </c>
      <c r="G85" s="121"/>
      <c r="H85" s="122">
        <v>-28.667000000000002</v>
      </c>
      <c r="I85" s="122">
        <v>-50.415999999999997</v>
      </c>
      <c r="J85" s="120" t="s">
        <v>136</v>
      </c>
      <c r="K85" s="120" t="s">
        <v>36</v>
      </c>
      <c r="L85" s="121"/>
      <c r="M85" s="121"/>
      <c r="N85" s="120" t="s">
        <v>25</v>
      </c>
      <c r="O85" s="120" t="s">
        <v>36</v>
      </c>
      <c r="P85" s="121"/>
      <c r="Q85" s="121"/>
      <c r="R85" s="121"/>
      <c r="S85" s="120" t="s">
        <v>1429</v>
      </c>
      <c r="T85" s="120"/>
      <c r="U85" s="120"/>
      <c r="V85" s="121"/>
    </row>
    <row r="86" spans="1:22" ht="14.25" customHeight="1">
      <c r="A86" s="118">
        <v>85</v>
      </c>
      <c r="B86" s="119" t="s">
        <v>1427</v>
      </c>
      <c r="C86" s="120" t="s">
        <v>423</v>
      </c>
      <c r="D86" s="120" t="s">
        <v>827</v>
      </c>
      <c r="E86" s="120" t="s">
        <v>1435</v>
      </c>
      <c r="F86" s="120" t="s">
        <v>22</v>
      </c>
      <c r="G86" s="121"/>
      <c r="H86" s="122">
        <v>-28.667000000000002</v>
      </c>
      <c r="I86" s="122">
        <v>-50.415999999999997</v>
      </c>
      <c r="J86" s="120" t="s">
        <v>136</v>
      </c>
      <c r="K86" s="120" t="s">
        <v>36</v>
      </c>
      <c r="L86" s="121"/>
      <c r="M86" s="121"/>
      <c r="N86" s="120" t="s">
        <v>25</v>
      </c>
      <c r="O86" s="120" t="s">
        <v>36</v>
      </c>
      <c r="P86" s="121"/>
      <c r="Q86" s="121"/>
      <c r="R86" s="121"/>
      <c r="S86" s="120" t="s">
        <v>1429</v>
      </c>
      <c r="T86" s="120"/>
      <c r="U86" s="120"/>
      <c r="V86" s="121"/>
    </row>
    <row r="87" spans="1:22" ht="14.25" customHeight="1">
      <c r="A87" s="118">
        <v>86</v>
      </c>
      <c r="B87" s="119" t="s">
        <v>1427</v>
      </c>
      <c r="C87" s="120" t="s">
        <v>423</v>
      </c>
      <c r="D87" s="120" t="s">
        <v>827</v>
      </c>
      <c r="E87" s="120" t="s">
        <v>1435</v>
      </c>
      <c r="F87" s="120" t="s">
        <v>22</v>
      </c>
      <c r="G87" s="121"/>
      <c r="H87" s="122">
        <v>-28.667000000000002</v>
      </c>
      <c r="I87" s="122">
        <v>-50.415999999999997</v>
      </c>
      <c r="J87" s="120" t="s">
        <v>136</v>
      </c>
      <c r="K87" s="120" t="s">
        <v>36</v>
      </c>
      <c r="L87" s="121"/>
      <c r="M87" s="121"/>
      <c r="N87" s="120" t="s">
        <v>25</v>
      </c>
      <c r="O87" s="120" t="s">
        <v>36</v>
      </c>
      <c r="P87" s="121"/>
      <c r="Q87" s="121"/>
      <c r="R87" s="121"/>
      <c r="S87" s="120" t="s">
        <v>1429</v>
      </c>
      <c r="T87" s="120"/>
      <c r="U87" s="120"/>
      <c r="V87" s="121"/>
    </row>
    <row r="88" spans="1:22" ht="14.25" customHeight="1">
      <c r="A88" s="118">
        <v>87</v>
      </c>
      <c r="B88" s="119" t="s">
        <v>1427</v>
      </c>
      <c r="C88" s="120" t="s">
        <v>423</v>
      </c>
      <c r="D88" s="120" t="s">
        <v>827</v>
      </c>
      <c r="E88" s="120" t="s">
        <v>1435</v>
      </c>
      <c r="F88" s="120" t="s">
        <v>22</v>
      </c>
      <c r="G88" s="121"/>
      <c r="H88" s="122">
        <v>-28.667000000000002</v>
      </c>
      <c r="I88" s="122">
        <v>-50.415999999999997</v>
      </c>
      <c r="J88" s="120" t="s">
        <v>136</v>
      </c>
      <c r="K88" s="120" t="s">
        <v>36</v>
      </c>
      <c r="L88" s="121"/>
      <c r="M88" s="121"/>
      <c r="N88" s="120" t="s">
        <v>25</v>
      </c>
      <c r="O88" s="120" t="s">
        <v>36</v>
      </c>
      <c r="P88" s="121"/>
      <c r="Q88" s="121"/>
      <c r="R88" s="121"/>
      <c r="S88" s="120" t="s">
        <v>1429</v>
      </c>
      <c r="T88" s="120"/>
      <c r="U88" s="120"/>
      <c r="V88" s="121"/>
    </row>
    <row r="89" spans="1:22" ht="14.25" customHeight="1">
      <c r="A89" s="118">
        <v>88</v>
      </c>
      <c r="B89" s="119" t="s">
        <v>1427</v>
      </c>
      <c r="C89" s="120" t="s">
        <v>423</v>
      </c>
      <c r="D89" s="120" t="s">
        <v>827</v>
      </c>
      <c r="E89" s="120" t="s">
        <v>1435</v>
      </c>
      <c r="F89" s="120" t="s">
        <v>22</v>
      </c>
      <c r="G89" s="121"/>
      <c r="H89" s="122">
        <v>-28.667000000000002</v>
      </c>
      <c r="I89" s="122">
        <v>-50.415999999999997</v>
      </c>
      <c r="J89" s="120" t="s">
        <v>136</v>
      </c>
      <c r="K89" s="120" t="s">
        <v>36</v>
      </c>
      <c r="L89" s="121"/>
      <c r="M89" s="121"/>
      <c r="N89" s="120" t="s">
        <v>25</v>
      </c>
      <c r="O89" s="120" t="s">
        <v>36</v>
      </c>
      <c r="P89" s="121"/>
      <c r="Q89" s="121"/>
      <c r="R89" s="121"/>
      <c r="S89" s="120" t="s">
        <v>1429</v>
      </c>
      <c r="T89" s="120"/>
      <c r="U89" s="120"/>
      <c r="V89" s="121"/>
    </row>
    <row r="90" spans="1:22" ht="14.25" customHeight="1">
      <c r="A90" s="118">
        <v>89</v>
      </c>
      <c r="B90" s="119" t="s">
        <v>1427</v>
      </c>
      <c r="C90" s="120" t="s">
        <v>423</v>
      </c>
      <c r="D90" s="120" t="s">
        <v>827</v>
      </c>
      <c r="E90" s="120" t="s">
        <v>1435</v>
      </c>
      <c r="F90" s="120" t="s">
        <v>22</v>
      </c>
      <c r="G90" s="121"/>
      <c r="H90" s="122">
        <v>-28.667000000000002</v>
      </c>
      <c r="I90" s="122">
        <v>-50.415999999999997</v>
      </c>
      <c r="J90" s="120" t="s">
        <v>136</v>
      </c>
      <c r="K90" s="120" t="s">
        <v>36</v>
      </c>
      <c r="L90" s="121"/>
      <c r="M90" s="121"/>
      <c r="N90" s="120" t="s">
        <v>25</v>
      </c>
      <c r="O90" s="120" t="s">
        <v>36</v>
      </c>
      <c r="P90" s="121"/>
      <c r="Q90" s="121"/>
      <c r="R90" s="121"/>
      <c r="S90" s="120" t="s">
        <v>1429</v>
      </c>
      <c r="T90" s="120"/>
      <c r="U90" s="120"/>
      <c r="V90" s="121"/>
    </row>
    <row r="91" spans="1:22" ht="14.25" customHeight="1">
      <c r="A91" s="118">
        <v>90</v>
      </c>
      <c r="B91" s="119" t="s">
        <v>1427</v>
      </c>
      <c r="C91" s="120" t="s">
        <v>423</v>
      </c>
      <c r="D91" s="120" t="s">
        <v>827</v>
      </c>
      <c r="E91" s="120" t="s">
        <v>1435</v>
      </c>
      <c r="F91" s="120" t="s">
        <v>22</v>
      </c>
      <c r="G91" s="121"/>
      <c r="H91" s="122">
        <v>-28.667000000000002</v>
      </c>
      <c r="I91" s="122">
        <v>-50.415999999999997</v>
      </c>
      <c r="J91" s="120" t="s">
        <v>136</v>
      </c>
      <c r="K91" s="120" t="s">
        <v>36</v>
      </c>
      <c r="L91" s="121"/>
      <c r="M91" s="121"/>
      <c r="N91" s="120" t="s">
        <v>25</v>
      </c>
      <c r="O91" s="120" t="s">
        <v>36</v>
      </c>
      <c r="P91" s="121"/>
      <c r="Q91" s="121"/>
      <c r="R91" s="121"/>
      <c r="S91" s="120" t="s">
        <v>1429</v>
      </c>
      <c r="T91" s="120"/>
      <c r="U91" s="120"/>
      <c r="V91" s="121"/>
    </row>
    <row r="92" spans="1:22" ht="14.25" customHeight="1">
      <c r="A92" s="118">
        <v>91</v>
      </c>
      <c r="B92" s="119" t="s">
        <v>1427</v>
      </c>
      <c r="C92" s="120" t="s">
        <v>423</v>
      </c>
      <c r="D92" s="120" t="s">
        <v>827</v>
      </c>
      <c r="E92" s="120" t="s">
        <v>1435</v>
      </c>
      <c r="F92" s="120" t="s">
        <v>22</v>
      </c>
      <c r="G92" s="121"/>
      <c r="H92" s="122">
        <v>-28.667000000000002</v>
      </c>
      <c r="I92" s="122">
        <v>-50.415999999999997</v>
      </c>
      <c r="J92" s="120" t="s">
        <v>136</v>
      </c>
      <c r="K92" s="120" t="s">
        <v>36</v>
      </c>
      <c r="L92" s="121"/>
      <c r="M92" s="121"/>
      <c r="N92" s="120" t="s">
        <v>25</v>
      </c>
      <c r="O92" s="120" t="s">
        <v>36</v>
      </c>
      <c r="P92" s="121"/>
      <c r="Q92" s="121"/>
      <c r="R92" s="121"/>
      <c r="S92" s="120" t="s">
        <v>1429</v>
      </c>
      <c r="T92" s="120"/>
      <c r="U92" s="120"/>
      <c r="V92" s="121"/>
    </row>
    <row r="93" spans="1:22" ht="14.25" customHeight="1">
      <c r="A93" s="118">
        <v>92</v>
      </c>
      <c r="B93" s="119" t="s">
        <v>1427</v>
      </c>
      <c r="C93" s="120" t="s">
        <v>423</v>
      </c>
      <c r="D93" s="120" t="s">
        <v>827</v>
      </c>
      <c r="E93" s="120" t="s">
        <v>1435</v>
      </c>
      <c r="F93" s="120" t="s">
        <v>22</v>
      </c>
      <c r="G93" s="121"/>
      <c r="H93" s="122">
        <v>-28.667000000000002</v>
      </c>
      <c r="I93" s="122">
        <v>-50.415999999999997</v>
      </c>
      <c r="J93" s="120" t="s">
        <v>136</v>
      </c>
      <c r="K93" s="120" t="s">
        <v>36</v>
      </c>
      <c r="L93" s="121"/>
      <c r="M93" s="121"/>
      <c r="N93" s="120" t="s">
        <v>25</v>
      </c>
      <c r="O93" s="120" t="s">
        <v>36</v>
      </c>
      <c r="P93" s="121"/>
      <c r="Q93" s="121"/>
      <c r="R93" s="121"/>
      <c r="S93" s="120" t="s">
        <v>1429</v>
      </c>
      <c r="T93" s="120"/>
      <c r="U93" s="120"/>
      <c r="V93" s="121"/>
    </row>
    <row r="94" spans="1:22" ht="14.25" customHeight="1">
      <c r="A94" s="118">
        <v>93</v>
      </c>
      <c r="B94" s="119" t="s">
        <v>1427</v>
      </c>
      <c r="C94" s="120" t="s">
        <v>423</v>
      </c>
      <c r="D94" s="120" t="s">
        <v>827</v>
      </c>
      <c r="E94" s="120" t="s">
        <v>1435</v>
      </c>
      <c r="F94" s="120" t="s">
        <v>22</v>
      </c>
      <c r="G94" s="121"/>
      <c r="H94" s="122">
        <v>-28.667000000000002</v>
      </c>
      <c r="I94" s="122">
        <v>-50.415999999999997</v>
      </c>
      <c r="J94" s="120" t="s">
        <v>136</v>
      </c>
      <c r="K94" s="120" t="s">
        <v>36</v>
      </c>
      <c r="L94" s="121"/>
      <c r="M94" s="121"/>
      <c r="N94" s="120" t="s">
        <v>25</v>
      </c>
      <c r="O94" s="120" t="s">
        <v>36</v>
      </c>
      <c r="P94" s="121"/>
      <c r="Q94" s="121"/>
      <c r="R94" s="121"/>
      <c r="S94" s="120" t="s">
        <v>1429</v>
      </c>
      <c r="T94" s="120"/>
      <c r="U94" s="120"/>
      <c r="V94" s="121"/>
    </row>
    <row r="95" spans="1:22" ht="14.25" customHeight="1">
      <c r="A95" s="118">
        <v>94</v>
      </c>
      <c r="B95" s="119" t="s">
        <v>1427</v>
      </c>
      <c r="C95" s="120" t="s">
        <v>423</v>
      </c>
      <c r="D95" s="120" t="s">
        <v>827</v>
      </c>
      <c r="E95" s="120" t="s">
        <v>1435</v>
      </c>
      <c r="F95" s="120" t="s">
        <v>22</v>
      </c>
      <c r="G95" s="121"/>
      <c r="H95" s="122">
        <v>-28.667000000000002</v>
      </c>
      <c r="I95" s="122">
        <v>-50.415999999999997</v>
      </c>
      <c r="J95" s="120" t="s">
        <v>136</v>
      </c>
      <c r="K95" s="120" t="s">
        <v>36</v>
      </c>
      <c r="L95" s="121"/>
      <c r="M95" s="121"/>
      <c r="N95" s="120" t="s">
        <v>25</v>
      </c>
      <c r="O95" s="120" t="s">
        <v>36</v>
      </c>
      <c r="P95" s="121"/>
      <c r="Q95" s="121"/>
      <c r="R95" s="121"/>
      <c r="S95" s="120" t="s">
        <v>1429</v>
      </c>
      <c r="T95" s="120"/>
      <c r="U95" s="120"/>
      <c r="V95" s="121"/>
    </row>
    <row r="96" spans="1:22" ht="14.25" customHeight="1">
      <c r="A96" s="118">
        <v>95</v>
      </c>
      <c r="B96" s="119" t="s">
        <v>1427</v>
      </c>
      <c r="C96" s="120" t="s">
        <v>423</v>
      </c>
      <c r="D96" s="120" t="s">
        <v>827</v>
      </c>
      <c r="E96" s="120" t="s">
        <v>1442</v>
      </c>
      <c r="F96" s="120" t="s">
        <v>22</v>
      </c>
      <c r="G96" s="121"/>
      <c r="H96" s="122">
        <v>-23.452000000000002</v>
      </c>
      <c r="I96" s="122">
        <v>-49.408999999999999</v>
      </c>
      <c r="J96" s="120" t="s">
        <v>136</v>
      </c>
      <c r="K96" s="120" t="s">
        <v>36</v>
      </c>
      <c r="L96" s="121"/>
      <c r="M96" s="121"/>
      <c r="N96" s="120" t="s">
        <v>25</v>
      </c>
      <c r="O96" s="120" t="s">
        <v>36</v>
      </c>
      <c r="P96" s="121"/>
      <c r="Q96" s="121"/>
      <c r="R96" s="121"/>
      <c r="S96" s="120" t="s">
        <v>1429</v>
      </c>
      <c r="T96" s="120"/>
      <c r="U96" s="120"/>
      <c r="V96" s="121"/>
    </row>
    <row r="97" spans="1:22" ht="14.25" customHeight="1">
      <c r="A97" s="118">
        <v>96</v>
      </c>
      <c r="B97" s="119" t="s">
        <v>1427</v>
      </c>
      <c r="C97" s="120" t="s">
        <v>423</v>
      </c>
      <c r="D97" s="120" t="s">
        <v>827</v>
      </c>
      <c r="E97" s="120" t="s">
        <v>1442</v>
      </c>
      <c r="F97" s="120" t="s">
        <v>22</v>
      </c>
      <c r="G97" s="121"/>
      <c r="H97" s="122">
        <v>-23.452000000000002</v>
      </c>
      <c r="I97" s="122">
        <v>-49.408999999999999</v>
      </c>
      <c r="J97" s="120" t="s">
        <v>136</v>
      </c>
      <c r="K97" s="120" t="s">
        <v>36</v>
      </c>
      <c r="L97" s="121"/>
      <c r="M97" s="121"/>
      <c r="N97" s="120" t="s">
        <v>25</v>
      </c>
      <c r="O97" s="120" t="s">
        <v>36</v>
      </c>
      <c r="P97" s="121"/>
      <c r="Q97" s="121"/>
      <c r="R97" s="121"/>
      <c r="S97" s="120" t="s">
        <v>1429</v>
      </c>
      <c r="T97" s="120"/>
      <c r="U97" s="120"/>
      <c r="V97" s="121"/>
    </row>
    <row r="98" spans="1:22" ht="14.25" customHeight="1">
      <c r="A98" s="118">
        <v>97</v>
      </c>
      <c r="B98" s="119" t="s">
        <v>1427</v>
      </c>
      <c r="C98" s="120" t="s">
        <v>423</v>
      </c>
      <c r="D98" s="120" t="s">
        <v>827</v>
      </c>
      <c r="E98" s="120" t="s">
        <v>1442</v>
      </c>
      <c r="F98" s="120" t="s">
        <v>22</v>
      </c>
      <c r="G98" s="121"/>
      <c r="H98" s="122">
        <v>-23.452000000000002</v>
      </c>
      <c r="I98" s="122">
        <v>-49.408999999999999</v>
      </c>
      <c r="J98" s="120" t="s">
        <v>136</v>
      </c>
      <c r="K98" s="120" t="s">
        <v>36</v>
      </c>
      <c r="L98" s="121"/>
      <c r="M98" s="121"/>
      <c r="N98" s="120" t="s">
        <v>25</v>
      </c>
      <c r="O98" s="120" t="s">
        <v>36</v>
      </c>
      <c r="P98" s="121"/>
      <c r="Q98" s="121"/>
      <c r="R98" s="121"/>
      <c r="S98" s="120" t="s">
        <v>1429</v>
      </c>
      <c r="T98" s="120"/>
      <c r="U98" s="120"/>
      <c r="V98" s="121"/>
    </row>
    <row r="99" spans="1:22" ht="14.25" customHeight="1">
      <c r="A99" s="118">
        <v>98</v>
      </c>
      <c r="B99" s="119" t="s">
        <v>1427</v>
      </c>
      <c r="C99" s="120" t="s">
        <v>423</v>
      </c>
      <c r="D99" s="120" t="s">
        <v>827</v>
      </c>
      <c r="E99" s="120" t="s">
        <v>1443</v>
      </c>
      <c r="F99" s="120" t="s">
        <v>22</v>
      </c>
      <c r="G99" s="121"/>
      <c r="H99" s="122">
        <v>-23.417999999999999</v>
      </c>
      <c r="I99" s="122">
        <v>-49.091000000000001</v>
      </c>
      <c r="J99" s="120" t="s">
        <v>136</v>
      </c>
      <c r="K99" s="120" t="s">
        <v>36</v>
      </c>
      <c r="L99" s="121"/>
      <c r="M99" s="121"/>
      <c r="N99" s="120" t="s">
        <v>25</v>
      </c>
      <c r="O99" s="120" t="s">
        <v>36</v>
      </c>
      <c r="P99" s="121"/>
      <c r="Q99" s="121"/>
      <c r="R99" s="121"/>
      <c r="S99" s="120" t="s">
        <v>1429</v>
      </c>
      <c r="T99" s="120"/>
      <c r="U99" s="120"/>
      <c r="V99" s="121"/>
    </row>
    <row r="100" spans="1:22" ht="14.25" customHeight="1">
      <c r="A100" s="118">
        <v>99</v>
      </c>
      <c r="B100" s="119" t="s">
        <v>1427</v>
      </c>
      <c r="C100" s="120" t="s">
        <v>423</v>
      </c>
      <c r="D100" s="120" t="s">
        <v>827</v>
      </c>
      <c r="E100" s="120" t="s">
        <v>1443</v>
      </c>
      <c r="F100" s="120" t="s">
        <v>22</v>
      </c>
      <c r="G100" s="121"/>
      <c r="H100" s="122">
        <v>-23.417999999999999</v>
      </c>
      <c r="I100" s="122">
        <v>-49.091000000000001</v>
      </c>
      <c r="J100" s="120" t="s">
        <v>136</v>
      </c>
      <c r="K100" s="120" t="s">
        <v>36</v>
      </c>
      <c r="L100" s="121"/>
      <c r="M100" s="121"/>
      <c r="N100" s="120" t="s">
        <v>25</v>
      </c>
      <c r="O100" s="120" t="s">
        <v>36</v>
      </c>
      <c r="P100" s="121"/>
      <c r="Q100" s="121"/>
      <c r="R100" s="121"/>
      <c r="S100" s="120" t="s">
        <v>1429</v>
      </c>
      <c r="T100" s="120"/>
      <c r="U100" s="120"/>
      <c r="V100" s="121"/>
    </row>
    <row r="101" spans="1:22" ht="14.25" customHeight="1">
      <c r="A101" s="118">
        <v>100</v>
      </c>
      <c r="B101" s="119" t="s">
        <v>1427</v>
      </c>
      <c r="C101" s="120" t="s">
        <v>423</v>
      </c>
      <c r="D101" s="120" t="s">
        <v>827</v>
      </c>
      <c r="E101" s="120" t="s">
        <v>1443</v>
      </c>
      <c r="F101" s="120" t="s">
        <v>22</v>
      </c>
      <c r="G101" s="121"/>
      <c r="H101" s="122">
        <v>-23.417999999999999</v>
      </c>
      <c r="I101" s="122">
        <v>-49.091000000000001</v>
      </c>
      <c r="J101" s="120" t="s">
        <v>136</v>
      </c>
      <c r="K101" s="120" t="s">
        <v>36</v>
      </c>
      <c r="L101" s="121"/>
      <c r="M101" s="121"/>
      <c r="N101" s="120" t="s">
        <v>25</v>
      </c>
      <c r="O101" s="120" t="s">
        <v>36</v>
      </c>
      <c r="P101" s="121"/>
      <c r="Q101" s="121"/>
      <c r="R101" s="121"/>
      <c r="S101" s="120" t="s">
        <v>1429</v>
      </c>
      <c r="T101" s="120"/>
      <c r="U101" s="120"/>
      <c r="V101" s="121"/>
    </row>
    <row r="102" spans="1:22" ht="14.25" customHeight="1">
      <c r="A102" s="118">
        <v>101</v>
      </c>
      <c r="B102" s="119" t="s">
        <v>1427</v>
      </c>
      <c r="C102" s="120" t="s">
        <v>423</v>
      </c>
      <c r="D102" s="120" t="s">
        <v>827</v>
      </c>
      <c r="E102" s="120" t="s">
        <v>1443</v>
      </c>
      <c r="F102" s="120" t="s">
        <v>22</v>
      </c>
      <c r="G102" s="121"/>
      <c r="H102" s="122">
        <v>-23.417999999999999</v>
      </c>
      <c r="I102" s="122">
        <v>-49.091000000000001</v>
      </c>
      <c r="J102" s="120" t="s">
        <v>136</v>
      </c>
      <c r="K102" s="120" t="s">
        <v>36</v>
      </c>
      <c r="L102" s="121"/>
      <c r="M102" s="121"/>
      <c r="N102" s="120" t="s">
        <v>25</v>
      </c>
      <c r="O102" s="120" t="s">
        <v>36</v>
      </c>
      <c r="P102" s="121"/>
      <c r="Q102" s="121"/>
      <c r="R102" s="121"/>
      <c r="S102" s="120" t="s">
        <v>1429</v>
      </c>
      <c r="T102" s="120"/>
      <c r="U102" s="120"/>
      <c r="V102" s="121"/>
    </row>
    <row r="103" spans="1:22" ht="14.25" customHeight="1">
      <c r="A103" s="118">
        <v>102</v>
      </c>
      <c r="B103" s="119" t="s">
        <v>1427</v>
      </c>
      <c r="C103" s="120" t="s">
        <v>423</v>
      </c>
      <c r="D103" s="120" t="s">
        <v>827</v>
      </c>
      <c r="E103" s="120" t="s">
        <v>1436</v>
      </c>
      <c r="F103" s="120" t="s">
        <v>22</v>
      </c>
      <c r="G103" s="121"/>
      <c r="H103" s="122">
        <v>-23.388999999999999</v>
      </c>
      <c r="I103" s="122">
        <v>-48.722999999999999</v>
      </c>
      <c r="J103" s="120" t="s">
        <v>136</v>
      </c>
      <c r="K103" s="120" t="s">
        <v>36</v>
      </c>
      <c r="L103" s="121"/>
      <c r="M103" s="121"/>
      <c r="N103" s="120" t="s">
        <v>25</v>
      </c>
      <c r="O103" s="120" t="s">
        <v>36</v>
      </c>
      <c r="P103" s="121"/>
      <c r="Q103" s="121"/>
      <c r="R103" s="121"/>
      <c r="S103" s="120" t="s">
        <v>1429</v>
      </c>
      <c r="T103" s="120"/>
      <c r="U103" s="120"/>
      <c r="V103" s="121"/>
    </row>
    <row r="104" spans="1:22" ht="14.25" customHeight="1">
      <c r="A104" s="118">
        <v>103</v>
      </c>
      <c r="B104" s="119" t="s">
        <v>1427</v>
      </c>
      <c r="C104" s="120" t="s">
        <v>423</v>
      </c>
      <c r="D104" s="120" t="s">
        <v>827</v>
      </c>
      <c r="E104" s="120" t="s">
        <v>1436</v>
      </c>
      <c r="F104" s="120" t="s">
        <v>22</v>
      </c>
      <c r="G104" s="121"/>
      <c r="H104" s="122">
        <v>-23.388999999999999</v>
      </c>
      <c r="I104" s="122">
        <v>-48.722999999999999</v>
      </c>
      <c r="J104" s="120" t="s">
        <v>136</v>
      </c>
      <c r="K104" s="120" t="s">
        <v>36</v>
      </c>
      <c r="L104" s="121"/>
      <c r="M104" s="121"/>
      <c r="N104" s="120" t="s">
        <v>25</v>
      </c>
      <c r="O104" s="120" t="s">
        <v>36</v>
      </c>
      <c r="P104" s="121"/>
      <c r="Q104" s="121"/>
      <c r="R104" s="121"/>
      <c r="S104" s="120" t="s">
        <v>1429</v>
      </c>
      <c r="T104" s="120"/>
      <c r="U104" s="120"/>
      <c r="V104" s="121"/>
    </row>
    <row r="105" spans="1:22" ht="14.25" customHeight="1">
      <c r="A105" s="118">
        <v>104</v>
      </c>
      <c r="B105" s="119" t="s">
        <v>1427</v>
      </c>
      <c r="C105" s="120" t="s">
        <v>423</v>
      </c>
      <c r="D105" s="120" t="s">
        <v>827</v>
      </c>
      <c r="E105" s="120" t="s">
        <v>1444</v>
      </c>
      <c r="F105" s="120" t="s">
        <v>22</v>
      </c>
      <c r="G105" s="121"/>
      <c r="H105" s="122">
        <v>-23.591999999999999</v>
      </c>
      <c r="I105" s="122">
        <v>-48.052999999999997</v>
      </c>
      <c r="J105" s="120" t="s">
        <v>136</v>
      </c>
      <c r="K105" s="120" t="s">
        <v>36</v>
      </c>
      <c r="L105" s="121"/>
      <c r="M105" s="121"/>
      <c r="N105" s="120" t="s">
        <v>25</v>
      </c>
      <c r="O105" s="120" t="s">
        <v>36</v>
      </c>
      <c r="P105" s="121"/>
      <c r="Q105" s="121"/>
      <c r="R105" s="121"/>
      <c r="S105" s="120" t="s">
        <v>1429</v>
      </c>
      <c r="T105" s="120"/>
      <c r="U105" s="120"/>
      <c r="V105" s="121"/>
    </row>
    <row r="106" spans="1:22" ht="14.25" customHeight="1">
      <c r="A106" s="118">
        <v>105</v>
      </c>
      <c r="B106" s="119" t="s">
        <v>1427</v>
      </c>
      <c r="C106" s="120" t="s">
        <v>423</v>
      </c>
      <c r="D106" s="120" t="s">
        <v>827</v>
      </c>
      <c r="E106" s="120" t="s">
        <v>1445</v>
      </c>
      <c r="F106" s="120" t="s">
        <v>22</v>
      </c>
      <c r="G106" s="121"/>
      <c r="H106" s="122">
        <v>-23.550999999999998</v>
      </c>
      <c r="I106" s="122">
        <v>-47.899000000000001</v>
      </c>
      <c r="J106" s="120" t="s">
        <v>136</v>
      </c>
      <c r="K106" s="120" t="s">
        <v>36</v>
      </c>
      <c r="L106" s="121"/>
      <c r="M106" s="121"/>
      <c r="N106" s="120" t="s">
        <v>25</v>
      </c>
      <c r="O106" s="120" t="s">
        <v>36</v>
      </c>
      <c r="P106" s="121"/>
      <c r="Q106" s="121"/>
      <c r="R106" s="121"/>
      <c r="S106" s="120" t="s">
        <v>1429</v>
      </c>
      <c r="T106" s="120"/>
      <c r="U106" s="120"/>
      <c r="V106" s="121"/>
    </row>
    <row r="107" spans="1:22" ht="14.25" customHeight="1">
      <c r="A107" s="118">
        <v>106</v>
      </c>
      <c r="B107" s="119" t="s">
        <v>1427</v>
      </c>
      <c r="C107" s="120" t="s">
        <v>423</v>
      </c>
      <c r="D107" s="120" t="s">
        <v>827</v>
      </c>
      <c r="E107" s="120" t="s">
        <v>1446</v>
      </c>
      <c r="F107" s="120" t="s">
        <v>22</v>
      </c>
      <c r="G107" s="121"/>
      <c r="H107" s="122">
        <v>-27.096</v>
      </c>
      <c r="I107" s="122">
        <v>-52.618000000000002</v>
      </c>
      <c r="J107" s="120" t="s">
        <v>136</v>
      </c>
      <c r="K107" s="120" t="s">
        <v>36</v>
      </c>
      <c r="L107" s="121"/>
      <c r="M107" s="121"/>
      <c r="N107" s="120" t="s">
        <v>25</v>
      </c>
      <c r="O107" s="120" t="s">
        <v>36</v>
      </c>
      <c r="P107" s="121"/>
      <c r="Q107" s="121"/>
      <c r="R107" s="121"/>
      <c r="S107" s="120" t="s">
        <v>1429</v>
      </c>
      <c r="T107" s="120"/>
      <c r="U107" s="120"/>
      <c r="V107" s="121"/>
    </row>
    <row r="108" spans="1:22" ht="14.25" customHeight="1">
      <c r="A108" s="118">
        <v>107</v>
      </c>
      <c r="B108" s="119" t="s">
        <v>1427</v>
      </c>
      <c r="C108" s="120" t="s">
        <v>423</v>
      </c>
      <c r="D108" s="120" t="s">
        <v>827</v>
      </c>
      <c r="E108" s="120" t="s">
        <v>1446</v>
      </c>
      <c r="F108" s="120" t="s">
        <v>22</v>
      </c>
      <c r="G108" s="121"/>
      <c r="H108" s="122">
        <v>-27.096</v>
      </c>
      <c r="I108" s="122">
        <v>-52.618000000000002</v>
      </c>
      <c r="J108" s="120" t="s">
        <v>136</v>
      </c>
      <c r="K108" s="120" t="s">
        <v>36</v>
      </c>
      <c r="L108" s="121"/>
      <c r="M108" s="121"/>
      <c r="N108" s="120" t="s">
        <v>25</v>
      </c>
      <c r="O108" s="120" t="s">
        <v>36</v>
      </c>
      <c r="P108" s="121"/>
      <c r="Q108" s="121"/>
      <c r="R108" s="121"/>
      <c r="S108" s="120" t="s">
        <v>1429</v>
      </c>
      <c r="T108" s="120"/>
      <c r="U108" s="120"/>
      <c r="V108" s="121"/>
    </row>
    <row r="109" spans="1:22" ht="14.25" customHeight="1">
      <c r="A109" s="118">
        <v>108</v>
      </c>
      <c r="B109" s="119" t="s">
        <v>1427</v>
      </c>
      <c r="C109" s="120" t="s">
        <v>423</v>
      </c>
      <c r="D109" s="120" t="s">
        <v>827</v>
      </c>
      <c r="E109" s="120" t="s">
        <v>1447</v>
      </c>
      <c r="F109" s="120" t="s">
        <v>22</v>
      </c>
      <c r="G109" s="121"/>
      <c r="H109" s="122">
        <v>-26.734000000000002</v>
      </c>
      <c r="I109" s="122">
        <v>-52.393000000000001</v>
      </c>
      <c r="J109" s="120" t="s">
        <v>136</v>
      </c>
      <c r="K109" s="120" t="s">
        <v>36</v>
      </c>
      <c r="L109" s="121"/>
      <c r="M109" s="121"/>
      <c r="N109" s="120" t="s">
        <v>25</v>
      </c>
      <c r="O109" s="120" t="s">
        <v>36</v>
      </c>
      <c r="P109" s="121"/>
      <c r="Q109" s="121"/>
      <c r="R109" s="121"/>
      <c r="S109" s="120" t="s">
        <v>1429</v>
      </c>
      <c r="T109" s="120"/>
      <c r="U109" s="120"/>
      <c r="V109" s="121"/>
    </row>
    <row r="110" spans="1:22" ht="14.25" customHeight="1">
      <c r="A110" s="118">
        <v>109</v>
      </c>
      <c r="B110" s="119" t="s">
        <v>1427</v>
      </c>
      <c r="C110" s="120" t="s">
        <v>423</v>
      </c>
      <c r="D110" s="120" t="s">
        <v>827</v>
      </c>
      <c r="E110" s="120" t="s">
        <v>1448</v>
      </c>
      <c r="F110" s="120" t="s">
        <v>22</v>
      </c>
      <c r="G110" s="121"/>
      <c r="H110" s="122">
        <v>-26.565999999999999</v>
      </c>
      <c r="I110" s="122">
        <v>-52.326999999999998</v>
      </c>
      <c r="J110" s="120" t="s">
        <v>136</v>
      </c>
      <c r="K110" s="120" t="s">
        <v>36</v>
      </c>
      <c r="L110" s="121"/>
      <c r="M110" s="121"/>
      <c r="N110" s="120" t="s">
        <v>25</v>
      </c>
      <c r="O110" s="120" t="s">
        <v>36</v>
      </c>
      <c r="P110" s="121"/>
      <c r="Q110" s="121"/>
      <c r="R110" s="121"/>
      <c r="S110" s="120" t="s">
        <v>1429</v>
      </c>
      <c r="T110" s="120"/>
      <c r="U110" s="120"/>
      <c r="V110" s="121"/>
    </row>
    <row r="111" spans="1:22" ht="14.25" customHeight="1">
      <c r="A111" s="118">
        <v>110</v>
      </c>
      <c r="B111" s="119" t="s">
        <v>1427</v>
      </c>
      <c r="C111" s="120" t="s">
        <v>423</v>
      </c>
      <c r="D111" s="120" t="s">
        <v>827</v>
      </c>
      <c r="E111" s="120" t="s">
        <v>1448</v>
      </c>
      <c r="F111" s="120" t="s">
        <v>22</v>
      </c>
      <c r="G111" s="121"/>
      <c r="H111" s="122">
        <v>-26.565999999999999</v>
      </c>
      <c r="I111" s="122">
        <v>-52.326999999999998</v>
      </c>
      <c r="J111" s="120" t="s">
        <v>136</v>
      </c>
      <c r="K111" s="120" t="s">
        <v>36</v>
      </c>
      <c r="L111" s="121"/>
      <c r="M111" s="121"/>
      <c r="N111" s="120" t="s">
        <v>25</v>
      </c>
      <c r="O111" s="120" t="s">
        <v>36</v>
      </c>
      <c r="P111" s="121"/>
      <c r="Q111" s="121"/>
      <c r="R111" s="121"/>
      <c r="S111" s="120" t="s">
        <v>1429</v>
      </c>
      <c r="T111" s="120"/>
      <c r="U111" s="120"/>
      <c r="V111" s="121"/>
    </row>
    <row r="112" spans="1:22" ht="14.25" customHeight="1">
      <c r="A112" s="118">
        <v>111</v>
      </c>
      <c r="B112" s="119" t="s">
        <v>1427</v>
      </c>
      <c r="C112" s="120" t="s">
        <v>1449</v>
      </c>
      <c r="D112" s="120" t="s">
        <v>827</v>
      </c>
      <c r="E112" s="120" t="s">
        <v>1233</v>
      </c>
      <c r="F112" s="120" t="s">
        <v>22</v>
      </c>
      <c r="G112" s="122">
        <v>2012</v>
      </c>
      <c r="H112" s="122">
        <v>-25.094999999999999</v>
      </c>
      <c r="I112" s="122">
        <v>-50.161999999999999</v>
      </c>
      <c r="J112" s="120" t="s">
        <v>49</v>
      </c>
      <c r="K112" s="120" t="s">
        <v>36</v>
      </c>
      <c r="L112" s="121"/>
      <c r="M112" s="121"/>
      <c r="N112" s="120" t="s">
        <v>29</v>
      </c>
      <c r="O112" s="120" t="s">
        <v>36</v>
      </c>
      <c r="P112" s="121"/>
      <c r="Q112" s="121"/>
      <c r="R112" s="121"/>
      <c r="S112" s="120" t="s">
        <v>1429</v>
      </c>
      <c r="T112" s="120"/>
      <c r="U112" s="120"/>
      <c r="V112" s="121"/>
    </row>
    <row r="113" spans="1:22" ht="14.25" customHeight="1">
      <c r="A113" s="118">
        <v>112</v>
      </c>
      <c r="B113" s="119" t="s">
        <v>1427</v>
      </c>
      <c r="C113" s="120" t="s">
        <v>1449</v>
      </c>
      <c r="D113" s="120" t="s">
        <v>827</v>
      </c>
      <c r="E113" s="120" t="s">
        <v>1233</v>
      </c>
      <c r="F113" s="120" t="s">
        <v>22</v>
      </c>
      <c r="G113" s="122">
        <v>2012</v>
      </c>
      <c r="H113" s="122">
        <v>-25.094999999999999</v>
      </c>
      <c r="I113" s="122">
        <v>-50.161999999999999</v>
      </c>
      <c r="J113" s="120" t="s">
        <v>49</v>
      </c>
      <c r="K113" s="120" t="s">
        <v>36</v>
      </c>
      <c r="L113" s="121"/>
      <c r="M113" s="121"/>
      <c r="N113" s="120" t="s">
        <v>29</v>
      </c>
      <c r="O113" s="120" t="s">
        <v>36</v>
      </c>
      <c r="P113" s="121"/>
      <c r="Q113" s="121"/>
      <c r="R113" s="121"/>
      <c r="S113" s="120" t="s">
        <v>1429</v>
      </c>
      <c r="T113" s="120"/>
      <c r="U113" s="120"/>
      <c r="V113" s="121"/>
    </row>
    <row r="114" spans="1:22" ht="14.25" customHeight="1">
      <c r="A114" s="118">
        <v>113</v>
      </c>
      <c r="B114" s="119" t="s">
        <v>1427</v>
      </c>
      <c r="C114" s="120" t="s">
        <v>1449</v>
      </c>
      <c r="D114" s="120" t="s">
        <v>827</v>
      </c>
      <c r="E114" s="120" t="s">
        <v>1450</v>
      </c>
      <c r="F114" s="120" t="s">
        <v>22</v>
      </c>
      <c r="G114" s="122">
        <v>2012</v>
      </c>
      <c r="H114" s="122">
        <v>-24.888999999999999</v>
      </c>
      <c r="I114" s="122">
        <v>-50.148000000000003</v>
      </c>
      <c r="J114" s="120" t="s">
        <v>49</v>
      </c>
      <c r="K114" s="120" t="s">
        <v>36</v>
      </c>
      <c r="L114" s="121"/>
      <c r="M114" s="121"/>
      <c r="N114" s="120" t="s">
        <v>29</v>
      </c>
      <c r="O114" s="120" t="s">
        <v>36</v>
      </c>
      <c r="P114" s="121"/>
      <c r="Q114" s="121"/>
      <c r="R114" s="121"/>
      <c r="S114" s="120" t="s">
        <v>1429</v>
      </c>
      <c r="T114" s="120"/>
      <c r="U114" s="120"/>
      <c r="V114" s="121"/>
    </row>
    <row r="115" spans="1:22" ht="14.25" customHeight="1">
      <c r="A115" s="118">
        <v>114</v>
      </c>
      <c r="B115" s="119" t="s">
        <v>1427</v>
      </c>
      <c r="C115" s="120" t="s">
        <v>1449</v>
      </c>
      <c r="D115" s="120" t="s">
        <v>827</v>
      </c>
      <c r="E115" s="120" t="s">
        <v>1132</v>
      </c>
      <c r="F115" s="120" t="s">
        <v>22</v>
      </c>
      <c r="G115" s="122">
        <v>2012</v>
      </c>
      <c r="H115" s="122">
        <v>-23.411000000000001</v>
      </c>
      <c r="I115" s="122">
        <v>-51.966000000000001</v>
      </c>
      <c r="J115" s="120" t="s">
        <v>136</v>
      </c>
      <c r="K115" s="120" t="s">
        <v>36</v>
      </c>
      <c r="L115" s="121"/>
      <c r="M115" s="121"/>
      <c r="N115" s="120" t="s">
        <v>25</v>
      </c>
      <c r="O115" s="120" t="s">
        <v>36</v>
      </c>
      <c r="P115" s="121"/>
      <c r="Q115" s="121"/>
      <c r="R115" s="121"/>
      <c r="S115" s="120" t="s">
        <v>1429</v>
      </c>
      <c r="T115" s="120"/>
      <c r="U115" s="120"/>
      <c r="V115" s="121"/>
    </row>
    <row r="116" spans="1:22" ht="14.25" customHeight="1">
      <c r="A116" s="118">
        <v>115</v>
      </c>
      <c r="B116" s="119" t="s">
        <v>1427</v>
      </c>
      <c r="C116" s="120" t="s">
        <v>1449</v>
      </c>
      <c r="D116" s="120" t="s">
        <v>827</v>
      </c>
      <c r="E116" s="120" t="s">
        <v>1132</v>
      </c>
      <c r="F116" s="120" t="s">
        <v>22</v>
      </c>
      <c r="G116" s="122">
        <v>2012</v>
      </c>
      <c r="H116" s="122">
        <v>-23.411000000000001</v>
      </c>
      <c r="I116" s="122">
        <v>-51.966000000000001</v>
      </c>
      <c r="J116" s="120" t="s">
        <v>136</v>
      </c>
      <c r="K116" s="120" t="s">
        <v>36</v>
      </c>
      <c r="L116" s="121"/>
      <c r="M116" s="121"/>
      <c r="N116" s="120" t="s">
        <v>25</v>
      </c>
      <c r="O116" s="120" t="s">
        <v>36</v>
      </c>
      <c r="P116" s="121"/>
      <c r="Q116" s="121"/>
      <c r="R116" s="121"/>
      <c r="S116" s="120" t="s">
        <v>1429</v>
      </c>
      <c r="T116" s="120"/>
      <c r="U116" s="120"/>
      <c r="V116" s="121"/>
    </row>
    <row r="117" spans="1:22" ht="14.25" customHeight="1">
      <c r="A117" s="118">
        <v>116</v>
      </c>
      <c r="B117" s="119" t="s">
        <v>1427</v>
      </c>
      <c r="C117" s="120" t="s">
        <v>1449</v>
      </c>
      <c r="D117" s="120" t="s">
        <v>827</v>
      </c>
      <c r="E117" s="120" t="s">
        <v>1132</v>
      </c>
      <c r="F117" s="120" t="s">
        <v>22</v>
      </c>
      <c r="G117" s="122">
        <v>2012</v>
      </c>
      <c r="H117" s="122">
        <v>-23.411000000000001</v>
      </c>
      <c r="I117" s="122">
        <v>-51.966000000000001</v>
      </c>
      <c r="J117" s="120" t="s">
        <v>136</v>
      </c>
      <c r="K117" s="120" t="s">
        <v>36</v>
      </c>
      <c r="L117" s="121"/>
      <c r="M117" s="121"/>
      <c r="N117" s="120" t="s">
        <v>25</v>
      </c>
      <c r="O117" s="120" t="s">
        <v>36</v>
      </c>
      <c r="P117" s="121"/>
      <c r="Q117" s="121"/>
      <c r="R117" s="121"/>
      <c r="S117" s="120" t="s">
        <v>1429</v>
      </c>
      <c r="T117" s="120"/>
      <c r="U117" s="120"/>
      <c r="V117" s="121"/>
    </row>
    <row r="118" spans="1:22" ht="14.25" customHeight="1">
      <c r="A118" s="118">
        <v>117</v>
      </c>
      <c r="B118" s="119" t="s">
        <v>1427</v>
      </c>
      <c r="C118" s="120" t="s">
        <v>1449</v>
      </c>
      <c r="D118" s="120" t="s">
        <v>827</v>
      </c>
      <c r="E118" s="120" t="s">
        <v>1132</v>
      </c>
      <c r="F118" s="120" t="s">
        <v>22</v>
      </c>
      <c r="G118" s="122">
        <v>2012</v>
      </c>
      <c r="H118" s="122">
        <v>-23.411000000000001</v>
      </c>
      <c r="I118" s="122">
        <v>-51.966000000000001</v>
      </c>
      <c r="J118" s="120" t="s">
        <v>136</v>
      </c>
      <c r="K118" s="120" t="s">
        <v>36</v>
      </c>
      <c r="L118" s="121"/>
      <c r="M118" s="121"/>
      <c r="N118" s="120" t="s">
        <v>25</v>
      </c>
      <c r="O118" s="120" t="s">
        <v>36</v>
      </c>
      <c r="P118" s="121"/>
      <c r="Q118" s="121"/>
      <c r="R118" s="121"/>
      <c r="S118" s="120" t="s">
        <v>1429</v>
      </c>
      <c r="T118" s="120"/>
      <c r="U118" s="120"/>
      <c r="V118" s="121"/>
    </row>
    <row r="119" spans="1:22" ht="14.25" customHeight="1">
      <c r="A119" s="118">
        <v>118</v>
      </c>
      <c r="B119" s="119" t="s">
        <v>1427</v>
      </c>
      <c r="C119" s="120" t="s">
        <v>1449</v>
      </c>
      <c r="D119" s="120" t="s">
        <v>827</v>
      </c>
      <c r="E119" s="120" t="s">
        <v>1132</v>
      </c>
      <c r="F119" s="120" t="s">
        <v>22</v>
      </c>
      <c r="G119" s="122">
        <v>2012</v>
      </c>
      <c r="H119" s="122">
        <v>-23.411000000000001</v>
      </c>
      <c r="I119" s="122">
        <v>-51.966000000000001</v>
      </c>
      <c r="J119" s="120" t="s">
        <v>136</v>
      </c>
      <c r="K119" s="120" t="s">
        <v>36</v>
      </c>
      <c r="L119" s="121"/>
      <c r="M119" s="121"/>
      <c r="N119" s="120" t="s">
        <v>25</v>
      </c>
      <c r="O119" s="120" t="s">
        <v>36</v>
      </c>
      <c r="P119" s="121"/>
      <c r="Q119" s="121"/>
      <c r="R119" s="121"/>
      <c r="S119" s="120" t="s">
        <v>1429</v>
      </c>
      <c r="T119" s="120"/>
      <c r="U119" s="120"/>
      <c r="V119" s="121"/>
    </row>
    <row r="120" spans="1:22" ht="14.25" customHeight="1">
      <c r="A120" s="118">
        <v>119</v>
      </c>
      <c r="B120" s="119" t="s">
        <v>1427</v>
      </c>
      <c r="C120" s="120" t="s">
        <v>1449</v>
      </c>
      <c r="D120" s="120" t="s">
        <v>827</v>
      </c>
      <c r="E120" s="120" t="s">
        <v>1132</v>
      </c>
      <c r="F120" s="120" t="s">
        <v>22</v>
      </c>
      <c r="G120" s="122">
        <v>2012</v>
      </c>
      <c r="H120" s="122">
        <v>-23.411000000000001</v>
      </c>
      <c r="I120" s="122">
        <v>-51.966000000000001</v>
      </c>
      <c r="J120" s="120" t="s">
        <v>136</v>
      </c>
      <c r="K120" s="120" t="s">
        <v>36</v>
      </c>
      <c r="L120" s="121"/>
      <c r="M120" s="121"/>
      <c r="N120" s="120" t="s">
        <v>25</v>
      </c>
      <c r="O120" s="120" t="s">
        <v>36</v>
      </c>
      <c r="P120" s="121"/>
      <c r="Q120" s="121"/>
      <c r="R120" s="121"/>
      <c r="S120" s="120" t="s">
        <v>1429</v>
      </c>
      <c r="T120" s="120"/>
      <c r="U120" s="120"/>
      <c r="V120" s="121"/>
    </row>
    <row r="121" spans="1:22" ht="14.25" customHeight="1">
      <c r="A121" s="118">
        <v>120</v>
      </c>
      <c r="B121" s="119" t="s">
        <v>1427</v>
      </c>
      <c r="C121" s="120" t="s">
        <v>1449</v>
      </c>
      <c r="D121" s="120" t="s">
        <v>827</v>
      </c>
      <c r="E121" s="120" t="s">
        <v>1132</v>
      </c>
      <c r="F121" s="120" t="s">
        <v>22</v>
      </c>
      <c r="G121" s="122">
        <v>2012</v>
      </c>
      <c r="H121" s="122">
        <v>-23.411000000000001</v>
      </c>
      <c r="I121" s="122">
        <v>-51.966000000000001</v>
      </c>
      <c r="J121" s="120" t="s">
        <v>136</v>
      </c>
      <c r="K121" s="120" t="s">
        <v>36</v>
      </c>
      <c r="L121" s="121"/>
      <c r="M121" s="121"/>
      <c r="N121" s="120" t="s">
        <v>25</v>
      </c>
      <c r="O121" s="120" t="s">
        <v>36</v>
      </c>
      <c r="P121" s="121"/>
      <c r="Q121" s="121"/>
      <c r="R121" s="121"/>
      <c r="S121" s="120" t="s">
        <v>1429</v>
      </c>
      <c r="T121" s="120"/>
      <c r="U121" s="120"/>
      <c r="V121" s="121"/>
    </row>
    <row r="122" spans="1:22" ht="14.25" customHeight="1">
      <c r="A122" s="118">
        <v>121</v>
      </c>
      <c r="B122" s="119" t="s">
        <v>1427</v>
      </c>
      <c r="C122" s="120" t="s">
        <v>1449</v>
      </c>
      <c r="D122" s="120" t="s">
        <v>827</v>
      </c>
      <c r="E122" s="120" t="s">
        <v>1132</v>
      </c>
      <c r="F122" s="120" t="s">
        <v>22</v>
      </c>
      <c r="G122" s="122">
        <v>2012</v>
      </c>
      <c r="H122" s="122">
        <v>-23.411000000000001</v>
      </c>
      <c r="I122" s="122">
        <v>-51.966000000000001</v>
      </c>
      <c r="J122" s="120" t="s">
        <v>136</v>
      </c>
      <c r="K122" s="120" t="s">
        <v>36</v>
      </c>
      <c r="L122" s="121"/>
      <c r="M122" s="121"/>
      <c r="N122" s="120" t="s">
        <v>25</v>
      </c>
      <c r="O122" s="120" t="s">
        <v>36</v>
      </c>
      <c r="P122" s="121"/>
      <c r="Q122" s="121"/>
      <c r="R122" s="121"/>
      <c r="S122" s="120" t="s">
        <v>1429</v>
      </c>
      <c r="T122" s="120"/>
      <c r="U122" s="120"/>
      <c r="V122" s="121"/>
    </row>
    <row r="123" spans="1:22" ht="14.25" customHeight="1">
      <c r="A123" s="118">
        <v>122</v>
      </c>
      <c r="B123" s="119" t="s">
        <v>1427</v>
      </c>
      <c r="C123" s="120" t="s">
        <v>1449</v>
      </c>
      <c r="D123" s="120" t="s">
        <v>827</v>
      </c>
      <c r="E123" s="120" t="s">
        <v>1132</v>
      </c>
      <c r="F123" s="120" t="s">
        <v>22</v>
      </c>
      <c r="G123" s="122">
        <v>2012</v>
      </c>
      <c r="H123" s="122">
        <v>-23.411000000000001</v>
      </c>
      <c r="I123" s="122">
        <v>-51.966000000000001</v>
      </c>
      <c r="J123" s="120" t="s">
        <v>136</v>
      </c>
      <c r="K123" s="120" t="s">
        <v>36</v>
      </c>
      <c r="L123" s="121"/>
      <c r="M123" s="121"/>
      <c r="N123" s="120" t="s">
        <v>25</v>
      </c>
      <c r="O123" s="120" t="s">
        <v>36</v>
      </c>
      <c r="P123" s="121"/>
      <c r="Q123" s="121"/>
      <c r="R123" s="121"/>
      <c r="S123" s="120" t="s">
        <v>1429</v>
      </c>
      <c r="T123" s="120"/>
      <c r="U123" s="120"/>
      <c r="V123" s="121"/>
    </row>
    <row r="124" spans="1:22" ht="14.25" customHeight="1">
      <c r="A124" s="118">
        <v>123</v>
      </c>
      <c r="B124" s="119" t="s">
        <v>1427</v>
      </c>
      <c r="C124" s="120" t="s">
        <v>1449</v>
      </c>
      <c r="D124" s="120" t="s">
        <v>827</v>
      </c>
      <c r="E124" s="120" t="s">
        <v>1132</v>
      </c>
      <c r="F124" s="120" t="s">
        <v>22</v>
      </c>
      <c r="G124" s="122">
        <v>2012</v>
      </c>
      <c r="H124" s="122">
        <v>-23.411000000000001</v>
      </c>
      <c r="I124" s="122">
        <v>-51.966000000000001</v>
      </c>
      <c r="J124" s="120" t="s">
        <v>136</v>
      </c>
      <c r="K124" s="120" t="s">
        <v>36</v>
      </c>
      <c r="L124" s="121"/>
      <c r="M124" s="121"/>
      <c r="N124" s="120" t="s">
        <v>25</v>
      </c>
      <c r="O124" s="120" t="s">
        <v>36</v>
      </c>
      <c r="P124" s="121"/>
      <c r="Q124" s="121"/>
      <c r="R124" s="121"/>
      <c r="S124" s="120" t="s">
        <v>1429</v>
      </c>
      <c r="T124" s="120"/>
      <c r="U124" s="120"/>
      <c r="V124" s="121"/>
    </row>
    <row r="125" spans="1:22" ht="14.25" customHeight="1">
      <c r="A125" s="118">
        <v>124</v>
      </c>
      <c r="B125" s="119" t="s">
        <v>1427</v>
      </c>
      <c r="C125" s="120" t="s">
        <v>1449</v>
      </c>
      <c r="D125" s="120" t="s">
        <v>827</v>
      </c>
      <c r="E125" s="120" t="s">
        <v>1132</v>
      </c>
      <c r="F125" s="120" t="s">
        <v>22</v>
      </c>
      <c r="G125" s="122">
        <v>2012</v>
      </c>
      <c r="H125" s="122">
        <v>-23.411000000000001</v>
      </c>
      <c r="I125" s="122">
        <v>-51.966000000000001</v>
      </c>
      <c r="J125" s="120" t="s">
        <v>136</v>
      </c>
      <c r="K125" s="120" t="s">
        <v>36</v>
      </c>
      <c r="L125" s="121"/>
      <c r="M125" s="121"/>
      <c r="N125" s="120" t="s">
        <v>25</v>
      </c>
      <c r="O125" s="120" t="s">
        <v>36</v>
      </c>
      <c r="P125" s="121"/>
      <c r="Q125" s="121"/>
      <c r="R125" s="121"/>
      <c r="S125" s="120" t="s">
        <v>1429</v>
      </c>
      <c r="T125" s="120"/>
      <c r="U125" s="120"/>
      <c r="V125" s="121"/>
    </row>
    <row r="126" spans="1:22" ht="14.25" customHeight="1">
      <c r="A126" s="118">
        <v>125</v>
      </c>
      <c r="B126" s="119" t="s">
        <v>1427</v>
      </c>
      <c r="C126" s="120" t="s">
        <v>1449</v>
      </c>
      <c r="D126" s="120" t="s">
        <v>827</v>
      </c>
      <c r="E126" s="120" t="s">
        <v>1132</v>
      </c>
      <c r="F126" s="120" t="s">
        <v>22</v>
      </c>
      <c r="G126" s="122">
        <v>2012</v>
      </c>
      <c r="H126" s="122">
        <v>-23.411000000000001</v>
      </c>
      <c r="I126" s="122">
        <v>-51.966000000000001</v>
      </c>
      <c r="J126" s="120" t="s">
        <v>136</v>
      </c>
      <c r="K126" s="120" t="s">
        <v>36</v>
      </c>
      <c r="L126" s="121"/>
      <c r="M126" s="121"/>
      <c r="N126" s="120" t="s">
        <v>25</v>
      </c>
      <c r="O126" s="120" t="s">
        <v>36</v>
      </c>
      <c r="P126" s="121"/>
      <c r="Q126" s="121"/>
      <c r="R126" s="121"/>
      <c r="S126" s="120" t="s">
        <v>1429</v>
      </c>
      <c r="T126" s="120"/>
      <c r="U126" s="120"/>
      <c r="V126" s="121"/>
    </row>
    <row r="127" spans="1:22" ht="14.25" customHeight="1">
      <c r="A127" s="118">
        <v>126</v>
      </c>
      <c r="B127" s="119" t="s">
        <v>1427</v>
      </c>
      <c r="C127" s="120" t="s">
        <v>1449</v>
      </c>
      <c r="D127" s="120" t="s">
        <v>827</v>
      </c>
      <c r="E127" s="120" t="s">
        <v>1132</v>
      </c>
      <c r="F127" s="120" t="s">
        <v>22</v>
      </c>
      <c r="G127" s="122">
        <v>2012</v>
      </c>
      <c r="H127" s="122">
        <v>-23.411000000000001</v>
      </c>
      <c r="I127" s="122">
        <v>-51.966000000000001</v>
      </c>
      <c r="J127" s="120" t="s">
        <v>136</v>
      </c>
      <c r="K127" s="120" t="s">
        <v>36</v>
      </c>
      <c r="L127" s="121"/>
      <c r="M127" s="121"/>
      <c r="N127" s="120" t="s">
        <v>25</v>
      </c>
      <c r="O127" s="120" t="s">
        <v>36</v>
      </c>
      <c r="P127" s="121"/>
      <c r="Q127" s="121"/>
      <c r="R127" s="121"/>
      <c r="S127" s="120" t="s">
        <v>1429</v>
      </c>
      <c r="T127" s="120"/>
      <c r="U127" s="120"/>
      <c r="V127" s="121"/>
    </row>
    <row r="128" spans="1:22" ht="14.25" customHeight="1">
      <c r="A128" s="118">
        <v>127</v>
      </c>
      <c r="B128" s="119" t="s">
        <v>1427</v>
      </c>
      <c r="C128" s="120" t="s">
        <v>1449</v>
      </c>
      <c r="D128" s="120" t="s">
        <v>827</v>
      </c>
      <c r="E128" s="120" t="s">
        <v>1132</v>
      </c>
      <c r="F128" s="120" t="s">
        <v>22</v>
      </c>
      <c r="G128" s="122">
        <v>2012</v>
      </c>
      <c r="H128" s="122">
        <v>-23.411000000000001</v>
      </c>
      <c r="I128" s="122">
        <v>-51.966000000000001</v>
      </c>
      <c r="J128" s="120" t="s">
        <v>136</v>
      </c>
      <c r="K128" s="120" t="s">
        <v>36</v>
      </c>
      <c r="L128" s="121"/>
      <c r="M128" s="121"/>
      <c r="N128" s="120" t="s">
        <v>25</v>
      </c>
      <c r="O128" s="120" t="s">
        <v>36</v>
      </c>
      <c r="P128" s="121"/>
      <c r="Q128" s="121"/>
      <c r="R128" s="121"/>
      <c r="S128" s="120" t="s">
        <v>1429</v>
      </c>
      <c r="T128" s="120"/>
      <c r="U128" s="120"/>
      <c r="V128" s="121"/>
    </row>
    <row r="129" spans="1:22" ht="14.25" customHeight="1">
      <c r="A129" s="118">
        <v>128</v>
      </c>
      <c r="B129" s="119" t="s">
        <v>1427</v>
      </c>
      <c r="C129" s="120" t="s">
        <v>1449</v>
      </c>
      <c r="D129" s="120" t="s">
        <v>827</v>
      </c>
      <c r="E129" s="120" t="s">
        <v>1132</v>
      </c>
      <c r="F129" s="120" t="s">
        <v>22</v>
      </c>
      <c r="G129" s="122">
        <v>2012</v>
      </c>
      <c r="H129" s="122">
        <v>-23.411000000000001</v>
      </c>
      <c r="I129" s="122">
        <v>-51.966000000000001</v>
      </c>
      <c r="J129" s="120" t="s">
        <v>136</v>
      </c>
      <c r="K129" s="120" t="s">
        <v>36</v>
      </c>
      <c r="L129" s="121"/>
      <c r="M129" s="121"/>
      <c r="N129" s="120" t="s">
        <v>25</v>
      </c>
      <c r="O129" s="120" t="s">
        <v>36</v>
      </c>
      <c r="P129" s="121"/>
      <c r="Q129" s="121"/>
      <c r="R129" s="121"/>
      <c r="S129" s="120" t="s">
        <v>1429</v>
      </c>
      <c r="T129" s="120"/>
      <c r="U129" s="120"/>
      <c r="V129" s="121"/>
    </row>
    <row r="130" spans="1:22" ht="14.25" customHeight="1">
      <c r="A130" s="118">
        <v>129</v>
      </c>
      <c r="B130" s="119" t="s">
        <v>1427</v>
      </c>
      <c r="C130" s="120" t="s">
        <v>1449</v>
      </c>
      <c r="D130" s="120" t="s">
        <v>827</v>
      </c>
      <c r="E130" s="120" t="s">
        <v>1132</v>
      </c>
      <c r="F130" s="120" t="s">
        <v>22</v>
      </c>
      <c r="G130" s="122">
        <v>2012</v>
      </c>
      <c r="H130" s="122">
        <v>-23.411000000000001</v>
      </c>
      <c r="I130" s="122">
        <v>-51.966000000000001</v>
      </c>
      <c r="J130" s="120" t="s">
        <v>136</v>
      </c>
      <c r="K130" s="120" t="s">
        <v>36</v>
      </c>
      <c r="L130" s="121"/>
      <c r="M130" s="121"/>
      <c r="N130" s="120" t="s">
        <v>25</v>
      </c>
      <c r="O130" s="120" t="s">
        <v>36</v>
      </c>
      <c r="P130" s="121"/>
      <c r="Q130" s="121"/>
      <c r="R130" s="121"/>
      <c r="S130" s="120" t="s">
        <v>1429</v>
      </c>
      <c r="T130" s="120"/>
      <c r="U130" s="120"/>
      <c r="V130" s="121"/>
    </row>
    <row r="131" spans="1:22" ht="14.25" customHeight="1">
      <c r="A131" s="118">
        <v>130</v>
      </c>
      <c r="B131" s="119" t="s">
        <v>1427</v>
      </c>
      <c r="C131" s="120" t="s">
        <v>1449</v>
      </c>
      <c r="D131" s="120" t="s">
        <v>827</v>
      </c>
      <c r="E131" s="120" t="s">
        <v>1132</v>
      </c>
      <c r="F131" s="120" t="s">
        <v>22</v>
      </c>
      <c r="G131" s="122">
        <v>2012</v>
      </c>
      <c r="H131" s="122">
        <v>-23.411000000000001</v>
      </c>
      <c r="I131" s="122">
        <v>-51.966000000000001</v>
      </c>
      <c r="J131" s="120" t="s">
        <v>136</v>
      </c>
      <c r="K131" s="120" t="s">
        <v>36</v>
      </c>
      <c r="L131" s="121"/>
      <c r="M131" s="121"/>
      <c r="N131" s="120" t="s">
        <v>25</v>
      </c>
      <c r="O131" s="120" t="s">
        <v>36</v>
      </c>
      <c r="P131" s="121"/>
      <c r="Q131" s="121"/>
      <c r="R131" s="121"/>
      <c r="S131" s="120" t="s">
        <v>1429</v>
      </c>
      <c r="T131" s="120"/>
      <c r="U131" s="120"/>
      <c r="V131" s="121"/>
    </row>
    <row r="132" spans="1:22" ht="14.25" customHeight="1">
      <c r="A132" s="118">
        <v>131</v>
      </c>
      <c r="B132" s="119" t="s">
        <v>1427</v>
      </c>
      <c r="C132" s="120" t="s">
        <v>1449</v>
      </c>
      <c r="D132" s="120" t="s">
        <v>827</v>
      </c>
      <c r="E132" s="120" t="s">
        <v>1132</v>
      </c>
      <c r="F132" s="120" t="s">
        <v>22</v>
      </c>
      <c r="G132" s="122">
        <v>2012</v>
      </c>
      <c r="H132" s="122">
        <v>-23.411000000000001</v>
      </c>
      <c r="I132" s="122">
        <v>-51.966000000000001</v>
      </c>
      <c r="J132" s="120" t="s">
        <v>136</v>
      </c>
      <c r="K132" s="120" t="s">
        <v>36</v>
      </c>
      <c r="L132" s="121"/>
      <c r="M132" s="121"/>
      <c r="N132" s="120" t="s">
        <v>25</v>
      </c>
      <c r="O132" s="120" t="s">
        <v>36</v>
      </c>
      <c r="P132" s="121"/>
      <c r="Q132" s="121"/>
      <c r="R132" s="121"/>
      <c r="S132" s="120" t="s">
        <v>1429</v>
      </c>
      <c r="T132" s="120"/>
      <c r="U132" s="120"/>
      <c r="V132" s="121"/>
    </row>
    <row r="133" spans="1:22" ht="14.25" customHeight="1">
      <c r="A133" s="118">
        <v>132</v>
      </c>
      <c r="B133" s="119" t="s">
        <v>1427</v>
      </c>
      <c r="C133" s="120" t="s">
        <v>1449</v>
      </c>
      <c r="D133" s="120" t="s">
        <v>827</v>
      </c>
      <c r="E133" s="120" t="s">
        <v>1132</v>
      </c>
      <c r="F133" s="120" t="s">
        <v>22</v>
      </c>
      <c r="G133" s="122">
        <v>2012</v>
      </c>
      <c r="H133" s="122">
        <v>-23.411000000000001</v>
      </c>
      <c r="I133" s="122">
        <v>-51.966000000000001</v>
      </c>
      <c r="J133" s="120" t="s">
        <v>136</v>
      </c>
      <c r="K133" s="120" t="s">
        <v>36</v>
      </c>
      <c r="L133" s="121"/>
      <c r="M133" s="121"/>
      <c r="N133" s="120" t="s">
        <v>25</v>
      </c>
      <c r="O133" s="120" t="s">
        <v>36</v>
      </c>
      <c r="P133" s="121"/>
      <c r="Q133" s="121"/>
      <c r="R133" s="121"/>
      <c r="S133" s="120" t="s">
        <v>1429</v>
      </c>
      <c r="T133" s="120"/>
      <c r="U133" s="120"/>
      <c r="V133" s="121"/>
    </row>
    <row r="134" spans="1:22" ht="14.25" customHeight="1">
      <c r="A134" s="118">
        <v>133</v>
      </c>
      <c r="B134" s="119" t="s">
        <v>1427</v>
      </c>
      <c r="C134" s="120" t="s">
        <v>1449</v>
      </c>
      <c r="D134" s="120" t="s">
        <v>827</v>
      </c>
      <c r="E134" s="120" t="s">
        <v>1132</v>
      </c>
      <c r="F134" s="120" t="s">
        <v>22</v>
      </c>
      <c r="G134" s="122">
        <v>2012</v>
      </c>
      <c r="H134" s="122">
        <v>-23.411000000000001</v>
      </c>
      <c r="I134" s="122">
        <v>-51.966000000000001</v>
      </c>
      <c r="J134" s="120" t="s">
        <v>136</v>
      </c>
      <c r="K134" s="120" t="s">
        <v>36</v>
      </c>
      <c r="L134" s="121"/>
      <c r="M134" s="121"/>
      <c r="N134" s="120" t="s">
        <v>25</v>
      </c>
      <c r="O134" s="120" t="s">
        <v>36</v>
      </c>
      <c r="P134" s="121"/>
      <c r="Q134" s="121"/>
      <c r="R134" s="121"/>
      <c r="S134" s="120" t="s">
        <v>1429</v>
      </c>
      <c r="T134" s="120"/>
      <c r="U134" s="120"/>
      <c r="V134" s="121"/>
    </row>
    <row r="135" spans="1:22" ht="14.25" customHeight="1">
      <c r="A135" s="118">
        <v>134</v>
      </c>
      <c r="B135" s="119" t="s">
        <v>1427</v>
      </c>
      <c r="C135" s="120" t="s">
        <v>1449</v>
      </c>
      <c r="D135" s="120" t="s">
        <v>827</v>
      </c>
      <c r="E135" s="120" t="s">
        <v>1132</v>
      </c>
      <c r="F135" s="120" t="s">
        <v>22</v>
      </c>
      <c r="G135" s="122">
        <v>2012</v>
      </c>
      <c r="H135" s="122">
        <v>-23.411000000000001</v>
      </c>
      <c r="I135" s="122">
        <v>-51.966000000000001</v>
      </c>
      <c r="J135" s="120" t="s">
        <v>136</v>
      </c>
      <c r="K135" s="120" t="s">
        <v>36</v>
      </c>
      <c r="L135" s="121"/>
      <c r="M135" s="121"/>
      <c r="N135" s="120" t="s">
        <v>25</v>
      </c>
      <c r="O135" s="120" t="s">
        <v>36</v>
      </c>
      <c r="P135" s="121"/>
      <c r="Q135" s="121"/>
      <c r="R135" s="121"/>
      <c r="S135" s="120" t="s">
        <v>1429</v>
      </c>
      <c r="T135" s="120"/>
      <c r="U135" s="120"/>
      <c r="V135" s="121"/>
    </row>
    <row r="136" spans="1:22" ht="14.25" customHeight="1">
      <c r="A136" s="118">
        <v>135</v>
      </c>
      <c r="B136" s="119" t="s">
        <v>1427</v>
      </c>
      <c r="C136" s="120" t="s">
        <v>1449</v>
      </c>
      <c r="D136" s="120" t="s">
        <v>827</v>
      </c>
      <c r="E136" s="120" t="s">
        <v>1132</v>
      </c>
      <c r="F136" s="120" t="s">
        <v>22</v>
      </c>
      <c r="G136" s="122">
        <v>2012</v>
      </c>
      <c r="H136" s="122">
        <v>-23.411000000000001</v>
      </c>
      <c r="I136" s="122">
        <v>-51.966000000000001</v>
      </c>
      <c r="J136" s="120" t="s">
        <v>136</v>
      </c>
      <c r="K136" s="120" t="s">
        <v>36</v>
      </c>
      <c r="L136" s="121"/>
      <c r="M136" s="121"/>
      <c r="N136" s="120" t="s">
        <v>25</v>
      </c>
      <c r="O136" s="120" t="s">
        <v>36</v>
      </c>
      <c r="P136" s="121"/>
      <c r="Q136" s="121"/>
      <c r="R136" s="121"/>
      <c r="S136" s="120" t="s">
        <v>1429</v>
      </c>
      <c r="T136" s="120"/>
      <c r="U136" s="120"/>
      <c r="V136" s="121"/>
    </row>
    <row r="137" spans="1:22" ht="14.25" customHeight="1">
      <c r="A137" s="118">
        <v>136</v>
      </c>
      <c r="B137" s="119" t="s">
        <v>1427</v>
      </c>
      <c r="C137" s="120" t="s">
        <v>1449</v>
      </c>
      <c r="D137" s="120" t="s">
        <v>827</v>
      </c>
      <c r="E137" s="120" t="s">
        <v>1132</v>
      </c>
      <c r="F137" s="120" t="s">
        <v>22</v>
      </c>
      <c r="G137" s="122">
        <v>2012</v>
      </c>
      <c r="H137" s="122">
        <v>-23.411000000000001</v>
      </c>
      <c r="I137" s="122">
        <v>-51.966000000000001</v>
      </c>
      <c r="J137" s="120" t="s">
        <v>136</v>
      </c>
      <c r="K137" s="120" t="s">
        <v>36</v>
      </c>
      <c r="L137" s="121"/>
      <c r="M137" s="121"/>
      <c r="N137" s="120" t="s">
        <v>25</v>
      </c>
      <c r="O137" s="120" t="s">
        <v>36</v>
      </c>
      <c r="P137" s="121"/>
      <c r="Q137" s="121"/>
      <c r="R137" s="121"/>
      <c r="S137" s="120" t="s">
        <v>1429</v>
      </c>
      <c r="T137" s="120"/>
      <c r="U137" s="120"/>
      <c r="V137" s="121"/>
    </row>
    <row r="138" spans="1:22" ht="14.25" customHeight="1">
      <c r="A138" s="118">
        <v>137</v>
      </c>
      <c r="B138" s="119" t="s">
        <v>1427</v>
      </c>
      <c r="C138" s="120" t="s">
        <v>1449</v>
      </c>
      <c r="D138" s="120" t="s">
        <v>827</v>
      </c>
      <c r="E138" s="120" t="s">
        <v>1132</v>
      </c>
      <c r="F138" s="120" t="s">
        <v>22</v>
      </c>
      <c r="G138" s="122">
        <v>2012</v>
      </c>
      <c r="H138" s="122">
        <v>-23.411000000000001</v>
      </c>
      <c r="I138" s="122">
        <v>-51.966000000000001</v>
      </c>
      <c r="J138" s="120" t="s">
        <v>136</v>
      </c>
      <c r="K138" s="120" t="s">
        <v>36</v>
      </c>
      <c r="L138" s="121"/>
      <c r="M138" s="121"/>
      <c r="N138" s="120" t="s">
        <v>25</v>
      </c>
      <c r="O138" s="120" t="s">
        <v>36</v>
      </c>
      <c r="P138" s="121"/>
      <c r="Q138" s="121"/>
      <c r="R138" s="121"/>
      <c r="S138" s="120" t="s">
        <v>1429</v>
      </c>
      <c r="T138" s="120"/>
      <c r="U138" s="120"/>
      <c r="V138" s="121"/>
    </row>
    <row r="139" spans="1:22" ht="14.25" customHeight="1">
      <c r="A139" s="118">
        <v>138</v>
      </c>
      <c r="B139" s="119" t="s">
        <v>1427</v>
      </c>
      <c r="C139" s="120" t="s">
        <v>1449</v>
      </c>
      <c r="D139" s="120" t="s">
        <v>827</v>
      </c>
      <c r="E139" s="120" t="s">
        <v>1132</v>
      </c>
      <c r="F139" s="120" t="s">
        <v>22</v>
      </c>
      <c r="G139" s="122">
        <v>2012</v>
      </c>
      <c r="H139" s="122">
        <v>-23.411000000000001</v>
      </c>
      <c r="I139" s="122">
        <v>-51.966000000000001</v>
      </c>
      <c r="J139" s="120" t="s">
        <v>136</v>
      </c>
      <c r="K139" s="120" t="s">
        <v>36</v>
      </c>
      <c r="L139" s="121"/>
      <c r="M139" s="121"/>
      <c r="N139" s="120" t="s">
        <v>25</v>
      </c>
      <c r="O139" s="120" t="s">
        <v>36</v>
      </c>
      <c r="P139" s="121"/>
      <c r="Q139" s="121"/>
      <c r="R139" s="121"/>
      <c r="S139" s="120" t="s">
        <v>1429</v>
      </c>
      <c r="T139" s="120"/>
      <c r="U139" s="120"/>
      <c r="V139" s="121"/>
    </row>
    <row r="140" spans="1:22" ht="14.25" customHeight="1">
      <c r="A140" s="118">
        <v>139</v>
      </c>
      <c r="B140" s="119" t="s">
        <v>1427</v>
      </c>
      <c r="C140" s="120" t="s">
        <v>1449</v>
      </c>
      <c r="D140" s="120" t="s">
        <v>827</v>
      </c>
      <c r="E140" s="120" t="s">
        <v>1132</v>
      </c>
      <c r="F140" s="120" t="s">
        <v>22</v>
      </c>
      <c r="G140" s="122">
        <v>2012</v>
      </c>
      <c r="H140" s="122">
        <v>-23.411000000000001</v>
      </c>
      <c r="I140" s="122">
        <v>-51.966000000000001</v>
      </c>
      <c r="J140" s="120" t="s">
        <v>136</v>
      </c>
      <c r="K140" s="120" t="s">
        <v>36</v>
      </c>
      <c r="L140" s="121"/>
      <c r="M140" s="121"/>
      <c r="N140" s="120" t="s">
        <v>25</v>
      </c>
      <c r="O140" s="120" t="s">
        <v>36</v>
      </c>
      <c r="P140" s="121"/>
      <c r="Q140" s="121"/>
      <c r="R140" s="121"/>
      <c r="S140" s="120" t="s">
        <v>1429</v>
      </c>
      <c r="T140" s="120"/>
      <c r="U140" s="120"/>
      <c r="V140" s="121"/>
    </row>
    <row r="141" spans="1:22" ht="14.25" customHeight="1">
      <c r="A141" s="118">
        <v>140</v>
      </c>
      <c r="B141" s="119" t="s">
        <v>1427</v>
      </c>
      <c r="C141" s="120" t="s">
        <v>1449</v>
      </c>
      <c r="D141" s="120" t="s">
        <v>827</v>
      </c>
      <c r="E141" s="120" t="s">
        <v>1132</v>
      </c>
      <c r="F141" s="120" t="s">
        <v>22</v>
      </c>
      <c r="G141" s="122">
        <v>2012</v>
      </c>
      <c r="H141" s="122">
        <v>-23.411000000000001</v>
      </c>
      <c r="I141" s="122">
        <v>-51.966000000000001</v>
      </c>
      <c r="J141" s="120" t="s">
        <v>136</v>
      </c>
      <c r="K141" s="120" t="s">
        <v>36</v>
      </c>
      <c r="L141" s="121"/>
      <c r="M141" s="121"/>
      <c r="N141" s="120" t="s">
        <v>25</v>
      </c>
      <c r="O141" s="120" t="s">
        <v>36</v>
      </c>
      <c r="P141" s="121"/>
      <c r="Q141" s="121"/>
      <c r="R141" s="121"/>
      <c r="S141" s="120" t="s">
        <v>1429</v>
      </c>
      <c r="T141" s="120"/>
      <c r="U141" s="120"/>
      <c r="V141" s="121"/>
    </row>
    <row r="142" spans="1:22" ht="14.25" customHeight="1">
      <c r="A142" s="118">
        <v>141</v>
      </c>
      <c r="B142" s="119" t="s">
        <v>1427</v>
      </c>
      <c r="C142" s="120" t="s">
        <v>1449</v>
      </c>
      <c r="D142" s="120" t="s">
        <v>827</v>
      </c>
      <c r="E142" s="120" t="s">
        <v>1132</v>
      </c>
      <c r="F142" s="120" t="s">
        <v>22</v>
      </c>
      <c r="G142" s="122">
        <v>2012</v>
      </c>
      <c r="H142" s="122">
        <v>-23.411000000000001</v>
      </c>
      <c r="I142" s="122">
        <v>-51.966000000000001</v>
      </c>
      <c r="J142" s="120" t="s">
        <v>136</v>
      </c>
      <c r="K142" s="120" t="s">
        <v>36</v>
      </c>
      <c r="L142" s="121"/>
      <c r="M142" s="121"/>
      <c r="N142" s="120" t="s">
        <v>25</v>
      </c>
      <c r="O142" s="120" t="s">
        <v>36</v>
      </c>
      <c r="P142" s="121"/>
      <c r="Q142" s="121"/>
      <c r="R142" s="121"/>
      <c r="S142" s="120" t="s">
        <v>1429</v>
      </c>
      <c r="T142" s="120"/>
      <c r="U142" s="120"/>
      <c r="V142" s="121"/>
    </row>
    <row r="143" spans="1:22" ht="14.25" customHeight="1">
      <c r="A143" s="118">
        <v>142</v>
      </c>
      <c r="B143" s="119" t="s">
        <v>1427</v>
      </c>
      <c r="C143" s="120" t="s">
        <v>1449</v>
      </c>
      <c r="D143" s="120" t="s">
        <v>827</v>
      </c>
      <c r="E143" s="120" t="s">
        <v>1132</v>
      </c>
      <c r="F143" s="120" t="s">
        <v>22</v>
      </c>
      <c r="G143" s="122">
        <v>2012</v>
      </c>
      <c r="H143" s="122">
        <v>-23.411000000000001</v>
      </c>
      <c r="I143" s="122">
        <v>-51.966000000000001</v>
      </c>
      <c r="J143" s="120" t="s">
        <v>136</v>
      </c>
      <c r="K143" s="120" t="s">
        <v>36</v>
      </c>
      <c r="L143" s="121"/>
      <c r="M143" s="121"/>
      <c r="N143" s="120" t="s">
        <v>25</v>
      </c>
      <c r="O143" s="120" t="s">
        <v>36</v>
      </c>
      <c r="P143" s="121"/>
      <c r="Q143" s="121"/>
      <c r="R143" s="121"/>
      <c r="S143" s="120" t="s">
        <v>1429</v>
      </c>
      <c r="T143" s="120"/>
      <c r="U143" s="120"/>
      <c r="V143" s="121"/>
    </row>
    <row r="144" spans="1:22" ht="14.25" customHeight="1">
      <c r="A144" s="118">
        <v>143</v>
      </c>
      <c r="B144" s="119" t="s">
        <v>1427</v>
      </c>
      <c r="C144" s="120" t="s">
        <v>1449</v>
      </c>
      <c r="D144" s="120" t="s">
        <v>827</v>
      </c>
      <c r="E144" s="120" t="s">
        <v>1132</v>
      </c>
      <c r="F144" s="120" t="s">
        <v>22</v>
      </c>
      <c r="G144" s="122">
        <v>2012</v>
      </c>
      <c r="H144" s="122">
        <v>-23.411000000000001</v>
      </c>
      <c r="I144" s="122">
        <v>-51.966000000000001</v>
      </c>
      <c r="J144" s="120" t="s">
        <v>136</v>
      </c>
      <c r="K144" s="120" t="s">
        <v>36</v>
      </c>
      <c r="L144" s="121"/>
      <c r="M144" s="121"/>
      <c r="N144" s="120" t="s">
        <v>25</v>
      </c>
      <c r="O144" s="120" t="s">
        <v>36</v>
      </c>
      <c r="P144" s="121"/>
      <c r="Q144" s="121"/>
      <c r="R144" s="121"/>
      <c r="S144" s="120" t="s">
        <v>1429</v>
      </c>
      <c r="T144" s="120"/>
      <c r="U144" s="120"/>
      <c r="V144" s="121"/>
    </row>
    <row r="145" spans="1:22" ht="14.25" customHeight="1">
      <c r="A145" s="118">
        <v>144</v>
      </c>
      <c r="B145" s="119" t="s">
        <v>1427</v>
      </c>
      <c r="C145" s="120" t="s">
        <v>1449</v>
      </c>
      <c r="D145" s="120" t="s">
        <v>827</v>
      </c>
      <c r="E145" s="120" t="s">
        <v>1132</v>
      </c>
      <c r="F145" s="120" t="s">
        <v>22</v>
      </c>
      <c r="G145" s="122">
        <v>2012</v>
      </c>
      <c r="H145" s="122">
        <v>-23.411000000000001</v>
      </c>
      <c r="I145" s="122">
        <v>-51.966000000000001</v>
      </c>
      <c r="J145" s="120" t="s">
        <v>136</v>
      </c>
      <c r="K145" s="120" t="s">
        <v>36</v>
      </c>
      <c r="L145" s="121"/>
      <c r="M145" s="121"/>
      <c r="N145" s="120" t="s">
        <v>25</v>
      </c>
      <c r="O145" s="120" t="s">
        <v>36</v>
      </c>
      <c r="P145" s="121"/>
      <c r="Q145" s="121"/>
      <c r="R145" s="121"/>
      <c r="S145" s="120" t="s">
        <v>1429</v>
      </c>
      <c r="T145" s="120"/>
      <c r="U145" s="120"/>
      <c r="V145" s="121"/>
    </row>
    <row r="146" spans="1:22" ht="14.25" customHeight="1">
      <c r="A146" s="118">
        <v>145</v>
      </c>
      <c r="B146" s="119" t="s">
        <v>1427</v>
      </c>
      <c r="C146" s="120" t="s">
        <v>1449</v>
      </c>
      <c r="D146" s="120" t="s">
        <v>827</v>
      </c>
      <c r="E146" s="120" t="s">
        <v>1132</v>
      </c>
      <c r="F146" s="120" t="s">
        <v>22</v>
      </c>
      <c r="G146" s="122">
        <v>2012</v>
      </c>
      <c r="H146" s="122">
        <v>-23.411000000000001</v>
      </c>
      <c r="I146" s="122">
        <v>-51.966000000000001</v>
      </c>
      <c r="J146" s="120" t="s">
        <v>136</v>
      </c>
      <c r="K146" s="120" t="s">
        <v>36</v>
      </c>
      <c r="L146" s="121"/>
      <c r="M146" s="121"/>
      <c r="N146" s="120" t="s">
        <v>25</v>
      </c>
      <c r="O146" s="120" t="s">
        <v>36</v>
      </c>
      <c r="P146" s="121"/>
      <c r="Q146" s="121"/>
      <c r="R146" s="121"/>
      <c r="S146" s="120" t="s">
        <v>1429</v>
      </c>
      <c r="T146" s="120"/>
      <c r="U146" s="120"/>
      <c r="V146" s="121"/>
    </row>
    <row r="147" spans="1:22" ht="14.25" customHeight="1">
      <c r="A147" s="118">
        <v>146</v>
      </c>
      <c r="B147" s="119" t="s">
        <v>1427</v>
      </c>
      <c r="C147" s="120" t="s">
        <v>1449</v>
      </c>
      <c r="D147" s="120" t="s">
        <v>827</v>
      </c>
      <c r="E147" s="120" t="s">
        <v>1132</v>
      </c>
      <c r="F147" s="120" t="s">
        <v>22</v>
      </c>
      <c r="G147" s="122">
        <v>2012</v>
      </c>
      <c r="H147" s="122">
        <v>-23.411000000000001</v>
      </c>
      <c r="I147" s="122">
        <v>-51.966000000000001</v>
      </c>
      <c r="J147" s="120" t="s">
        <v>136</v>
      </c>
      <c r="K147" s="120" t="s">
        <v>36</v>
      </c>
      <c r="L147" s="121"/>
      <c r="M147" s="121"/>
      <c r="N147" s="120" t="s">
        <v>25</v>
      </c>
      <c r="O147" s="120" t="s">
        <v>36</v>
      </c>
      <c r="P147" s="121"/>
      <c r="Q147" s="121"/>
      <c r="R147" s="121"/>
      <c r="S147" s="120" t="s">
        <v>1429</v>
      </c>
      <c r="T147" s="120"/>
      <c r="U147" s="120"/>
      <c r="V147" s="121"/>
    </row>
    <row r="148" spans="1:22" ht="14.25" customHeight="1">
      <c r="A148" s="118">
        <v>147</v>
      </c>
      <c r="B148" s="119" t="s">
        <v>1427</v>
      </c>
      <c r="C148" s="120" t="s">
        <v>1449</v>
      </c>
      <c r="D148" s="120" t="s">
        <v>827</v>
      </c>
      <c r="E148" s="120" t="s">
        <v>1132</v>
      </c>
      <c r="F148" s="120" t="s">
        <v>22</v>
      </c>
      <c r="G148" s="122">
        <v>2012</v>
      </c>
      <c r="H148" s="122">
        <v>-23.411000000000001</v>
      </c>
      <c r="I148" s="122">
        <v>-51.966000000000001</v>
      </c>
      <c r="J148" s="120" t="s">
        <v>136</v>
      </c>
      <c r="K148" s="120" t="s">
        <v>36</v>
      </c>
      <c r="L148" s="121"/>
      <c r="M148" s="121"/>
      <c r="N148" s="120" t="s">
        <v>25</v>
      </c>
      <c r="O148" s="120" t="s">
        <v>36</v>
      </c>
      <c r="P148" s="121"/>
      <c r="Q148" s="121"/>
      <c r="R148" s="121"/>
      <c r="S148" s="120" t="s">
        <v>1429</v>
      </c>
      <c r="T148" s="120"/>
      <c r="U148" s="120"/>
      <c r="V148" s="121"/>
    </row>
    <row r="149" spans="1:22" ht="14.25" customHeight="1">
      <c r="A149" s="118">
        <v>148</v>
      </c>
      <c r="B149" s="119" t="s">
        <v>1427</v>
      </c>
      <c r="C149" s="120" t="s">
        <v>1449</v>
      </c>
      <c r="D149" s="120" t="s">
        <v>827</v>
      </c>
      <c r="E149" s="120" t="s">
        <v>1132</v>
      </c>
      <c r="F149" s="120" t="s">
        <v>22</v>
      </c>
      <c r="G149" s="122">
        <v>2012</v>
      </c>
      <c r="H149" s="122">
        <v>-23.411000000000001</v>
      </c>
      <c r="I149" s="122">
        <v>-51.966000000000001</v>
      </c>
      <c r="J149" s="120" t="s">
        <v>136</v>
      </c>
      <c r="K149" s="120" t="s">
        <v>36</v>
      </c>
      <c r="L149" s="121"/>
      <c r="M149" s="121"/>
      <c r="N149" s="120" t="s">
        <v>25</v>
      </c>
      <c r="O149" s="120" t="s">
        <v>36</v>
      </c>
      <c r="P149" s="121"/>
      <c r="Q149" s="121"/>
      <c r="R149" s="121"/>
      <c r="S149" s="120" t="s">
        <v>1429</v>
      </c>
      <c r="T149" s="120"/>
      <c r="U149" s="120"/>
      <c r="V149" s="121"/>
    </row>
    <row r="150" spans="1:22" ht="14.25" customHeight="1">
      <c r="A150" s="118">
        <v>149</v>
      </c>
      <c r="B150" s="119" t="s">
        <v>1427</v>
      </c>
      <c r="C150" s="120" t="s">
        <v>1449</v>
      </c>
      <c r="D150" s="120" t="s">
        <v>827</v>
      </c>
      <c r="E150" s="120" t="s">
        <v>1132</v>
      </c>
      <c r="F150" s="120" t="s">
        <v>22</v>
      </c>
      <c r="G150" s="122">
        <v>2012</v>
      </c>
      <c r="H150" s="122">
        <v>-23.411000000000001</v>
      </c>
      <c r="I150" s="122">
        <v>-51.966000000000001</v>
      </c>
      <c r="J150" s="120" t="s">
        <v>136</v>
      </c>
      <c r="K150" s="120" t="s">
        <v>36</v>
      </c>
      <c r="L150" s="121"/>
      <c r="M150" s="121"/>
      <c r="N150" s="120" t="s">
        <v>25</v>
      </c>
      <c r="O150" s="120" t="s">
        <v>36</v>
      </c>
      <c r="P150" s="121"/>
      <c r="Q150" s="121"/>
      <c r="R150" s="121"/>
      <c r="S150" s="120" t="s">
        <v>1429</v>
      </c>
      <c r="T150" s="120"/>
      <c r="U150" s="120"/>
      <c r="V150" s="121"/>
    </row>
    <row r="151" spans="1:22" ht="14.25" customHeight="1">
      <c r="A151" s="118">
        <v>150</v>
      </c>
      <c r="B151" s="119" t="s">
        <v>1427</v>
      </c>
      <c r="C151" s="120" t="s">
        <v>1449</v>
      </c>
      <c r="D151" s="120" t="s">
        <v>827</v>
      </c>
      <c r="E151" s="120" t="s">
        <v>1132</v>
      </c>
      <c r="F151" s="120" t="s">
        <v>22</v>
      </c>
      <c r="G151" s="122">
        <v>2012</v>
      </c>
      <c r="H151" s="122">
        <v>-23.411000000000001</v>
      </c>
      <c r="I151" s="122">
        <v>-51.966000000000001</v>
      </c>
      <c r="J151" s="120" t="s">
        <v>136</v>
      </c>
      <c r="K151" s="120" t="s">
        <v>36</v>
      </c>
      <c r="L151" s="121"/>
      <c r="M151" s="121"/>
      <c r="N151" s="120" t="s">
        <v>25</v>
      </c>
      <c r="O151" s="120" t="s">
        <v>36</v>
      </c>
      <c r="P151" s="121"/>
      <c r="Q151" s="121"/>
      <c r="R151" s="121"/>
      <c r="S151" s="120" t="s">
        <v>1429</v>
      </c>
      <c r="T151" s="120"/>
      <c r="U151" s="120"/>
      <c r="V151" s="121"/>
    </row>
    <row r="152" spans="1:22" ht="14.25" customHeight="1">
      <c r="A152" s="118">
        <v>151</v>
      </c>
      <c r="B152" s="119" t="s">
        <v>1427</v>
      </c>
      <c r="C152" s="120" t="s">
        <v>1449</v>
      </c>
      <c r="D152" s="120" t="s">
        <v>827</v>
      </c>
      <c r="E152" s="120" t="s">
        <v>1132</v>
      </c>
      <c r="F152" s="120" t="s">
        <v>22</v>
      </c>
      <c r="G152" s="122">
        <v>2012</v>
      </c>
      <c r="H152" s="122">
        <v>-23.411000000000001</v>
      </c>
      <c r="I152" s="122">
        <v>-51.966000000000001</v>
      </c>
      <c r="J152" s="120" t="s">
        <v>136</v>
      </c>
      <c r="K152" s="120" t="s">
        <v>36</v>
      </c>
      <c r="L152" s="121"/>
      <c r="M152" s="121"/>
      <c r="N152" s="120" t="s">
        <v>25</v>
      </c>
      <c r="O152" s="120" t="s">
        <v>36</v>
      </c>
      <c r="P152" s="121"/>
      <c r="Q152" s="121"/>
      <c r="R152" s="121"/>
      <c r="S152" s="120" t="s">
        <v>1429</v>
      </c>
      <c r="T152" s="120"/>
      <c r="U152" s="120"/>
      <c r="V152" s="121"/>
    </row>
    <row r="153" spans="1:22" ht="14.25" customHeight="1">
      <c r="A153" s="118">
        <v>152</v>
      </c>
      <c r="B153" s="119" t="s">
        <v>1427</v>
      </c>
      <c r="C153" s="120" t="s">
        <v>1449</v>
      </c>
      <c r="D153" s="120" t="s">
        <v>827</v>
      </c>
      <c r="E153" s="120" t="s">
        <v>1132</v>
      </c>
      <c r="F153" s="120" t="s">
        <v>22</v>
      </c>
      <c r="G153" s="122">
        <v>2012</v>
      </c>
      <c r="H153" s="122">
        <v>-23.411000000000001</v>
      </c>
      <c r="I153" s="122">
        <v>-51.966000000000001</v>
      </c>
      <c r="J153" s="120" t="s">
        <v>136</v>
      </c>
      <c r="K153" s="120" t="s">
        <v>36</v>
      </c>
      <c r="L153" s="121"/>
      <c r="M153" s="121"/>
      <c r="N153" s="120" t="s">
        <v>25</v>
      </c>
      <c r="O153" s="120" t="s">
        <v>36</v>
      </c>
      <c r="P153" s="121"/>
      <c r="Q153" s="121"/>
      <c r="R153" s="121"/>
      <c r="S153" s="120" t="s">
        <v>1429</v>
      </c>
      <c r="T153" s="120"/>
      <c r="U153" s="120"/>
      <c r="V153" s="121"/>
    </row>
    <row r="154" spans="1:22" ht="14.25" customHeight="1">
      <c r="A154" s="118">
        <v>153</v>
      </c>
      <c r="B154" s="119" t="s">
        <v>1427</v>
      </c>
      <c r="C154" s="120" t="s">
        <v>1449</v>
      </c>
      <c r="D154" s="120" t="s">
        <v>827</v>
      </c>
      <c r="E154" s="120" t="s">
        <v>1132</v>
      </c>
      <c r="F154" s="120" t="s">
        <v>22</v>
      </c>
      <c r="G154" s="122">
        <v>2012</v>
      </c>
      <c r="H154" s="122">
        <v>-23.411000000000001</v>
      </c>
      <c r="I154" s="122">
        <v>-51.966000000000001</v>
      </c>
      <c r="J154" s="120" t="s">
        <v>136</v>
      </c>
      <c r="K154" s="120" t="s">
        <v>36</v>
      </c>
      <c r="L154" s="121"/>
      <c r="M154" s="121"/>
      <c r="N154" s="120" t="s">
        <v>25</v>
      </c>
      <c r="O154" s="120" t="s">
        <v>36</v>
      </c>
      <c r="P154" s="121"/>
      <c r="Q154" s="121"/>
      <c r="R154" s="121"/>
      <c r="S154" s="120" t="s">
        <v>1429</v>
      </c>
      <c r="T154" s="120"/>
      <c r="U154" s="120"/>
      <c r="V154" s="121"/>
    </row>
    <row r="155" spans="1:22" ht="14.25" customHeight="1">
      <c r="A155" s="118">
        <v>154</v>
      </c>
      <c r="B155" s="119" t="s">
        <v>1427</v>
      </c>
      <c r="C155" s="120" t="s">
        <v>1449</v>
      </c>
      <c r="D155" s="120" t="s">
        <v>827</v>
      </c>
      <c r="E155" s="120" t="s">
        <v>1132</v>
      </c>
      <c r="F155" s="120" t="s">
        <v>22</v>
      </c>
      <c r="G155" s="122">
        <v>2012</v>
      </c>
      <c r="H155" s="122">
        <v>-23.411000000000001</v>
      </c>
      <c r="I155" s="122">
        <v>-51.966000000000001</v>
      </c>
      <c r="J155" s="120" t="s">
        <v>136</v>
      </c>
      <c r="K155" s="120" t="s">
        <v>36</v>
      </c>
      <c r="L155" s="121"/>
      <c r="M155" s="121"/>
      <c r="N155" s="120" t="s">
        <v>25</v>
      </c>
      <c r="O155" s="120" t="s">
        <v>36</v>
      </c>
      <c r="P155" s="121"/>
      <c r="Q155" s="121"/>
      <c r="R155" s="121"/>
      <c r="S155" s="120" t="s">
        <v>1429</v>
      </c>
      <c r="T155" s="120"/>
      <c r="U155" s="120"/>
      <c r="V155" s="121"/>
    </row>
    <row r="156" spans="1:22" ht="14.25" customHeight="1">
      <c r="A156" s="118">
        <v>155</v>
      </c>
      <c r="B156" s="119" t="s">
        <v>1427</v>
      </c>
      <c r="C156" s="120" t="s">
        <v>1449</v>
      </c>
      <c r="D156" s="120" t="s">
        <v>827</v>
      </c>
      <c r="E156" s="120" t="s">
        <v>1132</v>
      </c>
      <c r="F156" s="120" t="s">
        <v>22</v>
      </c>
      <c r="G156" s="122">
        <v>2012</v>
      </c>
      <c r="H156" s="122">
        <v>-23.411000000000001</v>
      </c>
      <c r="I156" s="122">
        <v>-51.966000000000001</v>
      </c>
      <c r="J156" s="120" t="s">
        <v>136</v>
      </c>
      <c r="K156" s="120" t="s">
        <v>36</v>
      </c>
      <c r="L156" s="121"/>
      <c r="M156" s="121"/>
      <c r="N156" s="120" t="s">
        <v>25</v>
      </c>
      <c r="O156" s="120" t="s">
        <v>36</v>
      </c>
      <c r="P156" s="121"/>
      <c r="Q156" s="121"/>
      <c r="R156" s="121"/>
      <c r="S156" s="120" t="s">
        <v>1429</v>
      </c>
      <c r="T156" s="120"/>
      <c r="U156" s="120"/>
      <c r="V156" s="121"/>
    </row>
    <row r="157" spans="1:22" ht="14.25" customHeight="1">
      <c r="A157" s="118">
        <v>156</v>
      </c>
      <c r="B157" s="119" t="s">
        <v>1427</v>
      </c>
      <c r="C157" s="120" t="s">
        <v>1449</v>
      </c>
      <c r="D157" s="120" t="s">
        <v>827</v>
      </c>
      <c r="E157" s="120" t="s">
        <v>1132</v>
      </c>
      <c r="F157" s="120" t="s">
        <v>22</v>
      </c>
      <c r="G157" s="122">
        <v>2012</v>
      </c>
      <c r="H157" s="122">
        <v>-23.411000000000001</v>
      </c>
      <c r="I157" s="122">
        <v>-51.966000000000001</v>
      </c>
      <c r="J157" s="120" t="s">
        <v>136</v>
      </c>
      <c r="K157" s="120" t="s">
        <v>36</v>
      </c>
      <c r="L157" s="121"/>
      <c r="M157" s="121"/>
      <c r="N157" s="120" t="s">
        <v>25</v>
      </c>
      <c r="O157" s="120" t="s">
        <v>36</v>
      </c>
      <c r="P157" s="121"/>
      <c r="Q157" s="121"/>
      <c r="R157" s="121"/>
      <c r="S157" s="120" t="s">
        <v>1429</v>
      </c>
      <c r="T157" s="120"/>
      <c r="U157" s="120"/>
      <c r="V157" s="121"/>
    </row>
    <row r="158" spans="1:22" ht="14.25" customHeight="1">
      <c r="A158" s="118">
        <v>157</v>
      </c>
      <c r="B158" s="119" t="s">
        <v>1427</v>
      </c>
      <c r="C158" s="120" t="s">
        <v>1449</v>
      </c>
      <c r="D158" s="120" t="s">
        <v>827</v>
      </c>
      <c r="E158" s="120" t="s">
        <v>1132</v>
      </c>
      <c r="F158" s="120" t="s">
        <v>22</v>
      </c>
      <c r="G158" s="122">
        <v>2012</v>
      </c>
      <c r="H158" s="122">
        <v>-23.411000000000001</v>
      </c>
      <c r="I158" s="122">
        <v>-51.966000000000001</v>
      </c>
      <c r="J158" s="120" t="s">
        <v>136</v>
      </c>
      <c r="K158" s="120" t="s">
        <v>36</v>
      </c>
      <c r="L158" s="121"/>
      <c r="M158" s="121"/>
      <c r="N158" s="120" t="s">
        <v>25</v>
      </c>
      <c r="O158" s="120" t="s">
        <v>36</v>
      </c>
      <c r="P158" s="121"/>
      <c r="Q158" s="121"/>
      <c r="R158" s="121"/>
      <c r="S158" s="120" t="s">
        <v>1429</v>
      </c>
      <c r="T158" s="120"/>
      <c r="U158" s="120"/>
      <c r="V158" s="121"/>
    </row>
    <row r="159" spans="1:22" ht="14.25" customHeight="1">
      <c r="A159" s="118">
        <v>158</v>
      </c>
      <c r="B159" s="119" t="s">
        <v>1427</v>
      </c>
      <c r="C159" s="120" t="s">
        <v>1449</v>
      </c>
      <c r="D159" s="120" t="s">
        <v>827</v>
      </c>
      <c r="E159" s="120" t="s">
        <v>1451</v>
      </c>
      <c r="F159" s="120" t="s">
        <v>22</v>
      </c>
      <c r="G159" s="122">
        <v>2012</v>
      </c>
      <c r="H159" s="122">
        <v>-23.495999999999999</v>
      </c>
      <c r="I159" s="122">
        <v>-51.884999999999998</v>
      </c>
      <c r="J159" s="120" t="s">
        <v>136</v>
      </c>
      <c r="K159" s="120" t="s">
        <v>36</v>
      </c>
      <c r="L159" s="121"/>
      <c r="M159" s="121"/>
      <c r="N159" s="120" t="s">
        <v>25</v>
      </c>
      <c r="O159" s="120" t="s">
        <v>36</v>
      </c>
      <c r="P159" s="121"/>
      <c r="Q159" s="121"/>
      <c r="R159" s="121"/>
      <c r="S159" s="120" t="s">
        <v>1429</v>
      </c>
      <c r="T159" s="120"/>
      <c r="U159" s="120"/>
      <c r="V159" s="121"/>
    </row>
    <row r="160" spans="1:22" ht="14.25" customHeight="1">
      <c r="A160" s="118">
        <v>159</v>
      </c>
      <c r="B160" s="119" t="s">
        <v>1427</v>
      </c>
      <c r="C160" s="120" t="s">
        <v>1449</v>
      </c>
      <c r="D160" s="120" t="s">
        <v>827</v>
      </c>
      <c r="E160" s="120" t="s">
        <v>1451</v>
      </c>
      <c r="F160" s="120" t="s">
        <v>22</v>
      </c>
      <c r="G160" s="122">
        <v>2012</v>
      </c>
      <c r="H160" s="122">
        <v>-23.495999999999999</v>
      </c>
      <c r="I160" s="122">
        <v>-51.884999999999998</v>
      </c>
      <c r="J160" s="120" t="s">
        <v>136</v>
      </c>
      <c r="K160" s="120" t="s">
        <v>36</v>
      </c>
      <c r="L160" s="121"/>
      <c r="M160" s="121"/>
      <c r="N160" s="120" t="s">
        <v>25</v>
      </c>
      <c r="O160" s="120" t="s">
        <v>36</v>
      </c>
      <c r="P160" s="121"/>
      <c r="Q160" s="121"/>
      <c r="R160" s="121"/>
      <c r="S160" s="120" t="s">
        <v>1429</v>
      </c>
      <c r="T160" s="120"/>
      <c r="U160" s="120"/>
      <c r="V160" s="121"/>
    </row>
    <row r="161" spans="1:22" ht="14.25" customHeight="1">
      <c r="A161" s="118">
        <v>160</v>
      </c>
      <c r="B161" s="119" t="s">
        <v>1427</v>
      </c>
      <c r="C161" s="120" t="s">
        <v>1449</v>
      </c>
      <c r="D161" s="120" t="s">
        <v>827</v>
      </c>
      <c r="E161" s="120" t="s">
        <v>1451</v>
      </c>
      <c r="F161" s="120" t="s">
        <v>22</v>
      </c>
      <c r="G161" s="122">
        <v>2012</v>
      </c>
      <c r="H161" s="122">
        <v>-23.495999999999999</v>
      </c>
      <c r="I161" s="122">
        <v>-51.884999999999998</v>
      </c>
      <c r="J161" s="120" t="s">
        <v>136</v>
      </c>
      <c r="K161" s="120" t="s">
        <v>36</v>
      </c>
      <c r="L161" s="121"/>
      <c r="M161" s="121"/>
      <c r="N161" s="120" t="s">
        <v>25</v>
      </c>
      <c r="O161" s="120" t="s">
        <v>36</v>
      </c>
      <c r="P161" s="121"/>
      <c r="Q161" s="121"/>
      <c r="R161" s="121"/>
      <c r="S161" s="120" t="s">
        <v>1429</v>
      </c>
      <c r="T161" s="120"/>
      <c r="U161" s="120"/>
      <c r="V161" s="121"/>
    </row>
    <row r="162" spans="1:22" ht="14.25" customHeight="1">
      <c r="A162" s="118">
        <v>161</v>
      </c>
      <c r="B162" s="119" t="s">
        <v>1427</v>
      </c>
      <c r="C162" s="120" t="s">
        <v>1449</v>
      </c>
      <c r="D162" s="120" t="s">
        <v>827</v>
      </c>
      <c r="E162" s="120" t="s">
        <v>1451</v>
      </c>
      <c r="F162" s="120" t="s">
        <v>22</v>
      </c>
      <c r="G162" s="122">
        <v>2012</v>
      </c>
      <c r="H162" s="122">
        <v>-23.495999999999999</v>
      </c>
      <c r="I162" s="122">
        <v>-51.884999999999998</v>
      </c>
      <c r="J162" s="120" t="s">
        <v>136</v>
      </c>
      <c r="K162" s="120" t="s">
        <v>36</v>
      </c>
      <c r="L162" s="121"/>
      <c r="M162" s="121"/>
      <c r="N162" s="120" t="s">
        <v>25</v>
      </c>
      <c r="O162" s="120" t="s">
        <v>36</v>
      </c>
      <c r="P162" s="121"/>
      <c r="Q162" s="121"/>
      <c r="R162" s="121"/>
      <c r="S162" s="120" t="s">
        <v>1429</v>
      </c>
      <c r="T162" s="120"/>
      <c r="U162" s="120"/>
      <c r="V162" s="121"/>
    </row>
    <row r="163" spans="1:22" ht="14.25" customHeight="1">
      <c r="A163" s="118">
        <v>162</v>
      </c>
      <c r="B163" s="119" t="s">
        <v>1427</v>
      </c>
      <c r="C163" s="120" t="s">
        <v>1449</v>
      </c>
      <c r="D163" s="120" t="s">
        <v>827</v>
      </c>
      <c r="E163" s="120" t="s">
        <v>1451</v>
      </c>
      <c r="F163" s="120" t="s">
        <v>22</v>
      </c>
      <c r="G163" s="122">
        <v>2012</v>
      </c>
      <c r="H163" s="122">
        <v>-23.495999999999999</v>
      </c>
      <c r="I163" s="122">
        <v>-51.884999999999998</v>
      </c>
      <c r="J163" s="120" t="s">
        <v>136</v>
      </c>
      <c r="K163" s="120" t="s">
        <v>36</v>
      </c>
      <c r="L163" s="121"/>
      <c r="M163" s="121"/>
      <c r="N163" s="120" t="s">
        <v>25</v>
      </c>
      <c r="O163" s="120" t="s">
        <v>36</v>
      </c>
      <c r="P163" s="121"/>
      <c r="Q163" s="121"/>
      <c r="R163" s="121"/>
      <c r="S163" s="120" t="s">
        <v>1429</v>
      </c>
      <c r="T163" s="120"/>
      <c r="U163" s="120"/>
      <c r="V163" s="121"/>
    </row>
    <row r="164" spans="1:22" ht="14.25" customHeight="1">
      <c r="A164" s="118">
        <v>163</v>
      </c>
      <c r="B164" s="119" t="s">
        <v>1427</v>
      </c>
      <c r="C164" s="120" t="s">
        <v>1449</v>
      </c>
      <c r="D164" s="120" t="s">
        <v>827</v>
      </c>
      <c r="E164" s="120" t="s">
        <v>1451</v>
      </c>
      <c r="F164" s="120" t="s">
        <v>22</v>
      </c>
      <c r="G164" s="122">
        <v>2012</v>
      </c>
      <c r="H164" s="122">
        <v>-23.495999999999999</v>
      </c>
      <c r="I164" s="122">
        <v>-51.884999999999998</v>
      </c>
      <c r="J164" s="120" t="s">
        <v>136</v>
      </c>
      <c r="K164" s="120" t="s">
        <v>36</v>
      </c>
      <c r="L164" s="121"/>
      <c r="M164" s="121"/>
      <c r="N164" s="120" t="s">
        <v>25</v>
      </c>
      <c r="O164" s="120" t="s">
        <v>36</v>
      </c>
      <c r="P164" s="121"/>
      <c r="Q164" s="121"/>
      <c r="R164" s="121"/>
      <c r="S164" s="120" t="s">
        <v>1429</v>
      </c>
      <c r="T164" s="120"/>
      <c r="U164" s="120"/>
      <c r="V164" s="121"/>
    </row>
    <row r="165" spans="1:22" ht="14.25" customHeight="1">
      <c r="A165" s="118">
        <v>164</v>
      </c>
      <c r="B165" s="119" t="s">
        <v>1427</v>
      </c>
      <c r="C165" s="120" t="s">
        <v>1449</v>
      </c>
      <c r="D165" s="120" t="s">
        <v>827</v>
      </c>
      <c r="E165" s="120" t="s">
        <v>1451</v>
      </c>
      <c r="F165" s="120" t="s">
        <v>22</v>
      </c>
      <c r="G165" s="122">
        <v>2012</v>
      </c>
      <c r="H165" s="122">
        <v>-23.495999999999999</v>
      </c>
      <c r="I165" s="122">
        <v>-51.884999999999998</v>
      </c>
      <c r="J165" s="120" t="s">
        <v>136</v>
      </c>
      <c r="K165" s="120" t="s">
        <v>36</v>
      </c>
      <c r="L165" s="121"/>
      <c r="M165" s="121"/>
      <c r="N165" s="120" t="s">
        <v>25</v>
      </c>
      <c r="O165" s="120" t="s">
        <v>36</v>
      </c>
      <c r="P165" s="121"/>
      <c r="Q165" s="121"/>
      <c r="R165" s="121"/>
      <c r="S165" s="120" t="s">
        <v>1429</v>
      </c>
      <c r="T165" s="120"/>
      <c r="U165" s="120"/>
      <c r="V165" s="121"/>
    </row>
    <row r="166" spans="1:22" ht="14.25" customHeight="1">
      <c r="A166" s="118">
        <v>165</v>
      </c>
      <c r="B166" s="119" t="s">
        <v>1427</v>
      </c>
      <c r="C166" s="120" t="s">
        <v>1449</v>
      </c>
      <c r="D166" s="120" t="s">
        <v>827</v>
      </c>
      <c r="E166" s="120" t="s">
        <v>1451</v>
      </c>
      <c r="F166" s="120" t="s">
        <v>22</v>
      </c>
      <c r="G166" s="122">
        <v>2012</v>
      </c>
      <c r="H166" s="122">
        <v>-23.495999999999999</v>
      </c>
      <c r="I166" s="122">
        <v>-51.884999999999998</v>
      </c>
      <c r="J166" s="120" t="s">
        <v>136</v>
      </c>
      <c r="K166" s="120" t="s">
        <v>36</v>
      </c>
      <c r="L166" s="121"/>
      <c r="M166" s="121"/>
      <c r="N166" s="120" t="s">
        <v>25</v>
      </c>
      <c r="O166" s="120" t="s">
        <v>36</v>
      </c>
      <c r="P166" s="121"/>
      <c r="Q166" s="121"/>
      <c r="R166" s="121"/>
      <c r="S166" s="120" t="s">
        <v>1429</v>
      </c>
      <c r="T166" s="120"/>
      <c r="U166" s="120"/>
      <c r="V166" s="121"/>
    </row>
    <row r="167" spans="1:22" ht="14.25" customHeight="1">
      <c r="A167" s="118">
        <v>166</v>
      </c>
      <c r="B167" s="119" t="s">
        <v>1427</v>
      </c>
      <c r="C167" s="120" t="s">
        <v>1449</v>
      </c>
      <c r="D167" s="120" t="s">
        <v>827</v>
      </c>
      <c r="E167" s="120" t="s">
        <v>1451</v>
      </c>
      <c r="F167" s="120" t="s">
        <v>22</v>
      </c>
      <c r="G167" s="122">
        <v>2012</v>
      </c>
      <c r="H167" s="122">
        <v>-23.495999999999999</v>
      </c>
      <c r="I167" s="122">
        <v>-51.884999999999998</v>
      </c>
      <c r="J167" s="120" t="s">
        <v>136</v>
      </c>
      <c r="K167" s="120" t="s">
        <v>36</v>
      </c>
      <c r="L167" s="121"/>
      <c r="M167" s="121"/>
      <c r="N167" s="120" t="s">
        <v>25</v>
      </c>
      <c r="O167" s="120" t="s">
        <v>36</v>
      </c>
      <c r="P167" s="121"/>
      <c r="Q167" s="121"/>
      <c r="R167" s="121"/>
      <c r="S167" s="120" t="s">
        <v>1429</v>
      </c>
      <c r="T167" s="120"/>
      <c r="U167" s="120"/>
      <c r="V167" s="121"/>
    </row>
    <row r="168" spans="1:22" ht="14.25" customHeight="1">
      <c r="A168" s="118">
        <v>167</v>
      </c>
      <c r="B168" s="119" t="s">
        <v>1427</v>
      </c>
      <c r="C168" s="120" t="s">
        <v>1449</v>
      </c>
      <c r="D168" s="120" t="s">
        <v>827</v>
      </c>
      <c r="E168" s="120" t="s">
        <v>1451</v>
      </c>
      <c r="F168" s="120" t="s">
        <v>22</v>
      </c>
      <c r="G168" s="122">
        <v>2012</v>
      </c>
      <c r="H168" s="122">
        <v>-23.495999999999999</v>
      </c>
      <c r="I168" s="122">
        <v>-51.884999999999998</v>
      </c>
      <c r="J168" s="120" t="s">
        <v>136</v>
      </c>
      <c r="K168" s="120" t="s">
        <v>36</v>
      </c>
      <c r="L168" s="121"/>
      <c r="M168" s="121"/>
      <c r="N168" s="120" t="s">
        <v>25</v>
      </c>
      <c r="O168" s="120" t="s">
        <v>36</v>
      </c>
      <c r="P168" s="121"/>
      <c r="Q168" s="121"/>
      <c r="R168" s="121"/>
      <c r="S168" s="120" t="s">
        <v>1429</v>
      </c>
      <c r="T168" s="120"/>
      <c r="U168" s="120"/>
      <c r="V168" s="121"/>
    </row>
    <row r="169" spans="1:22" ht="14.25" customHeight="1">
      <c r="A169" s="118">
        <v>168</v>
      </c>
      <c r="B169" s="119" t="s">
        <v>1427</v>
      </c>
      <c r="C169" s="120" t="s">
        <v>1449</v>
      </c>
      <c r="D169" s="120" t="s">
        <v>827</v>
      </c>
      <c r="E169" s="120" t="s">
        <v>1451</v>
      </c>
      <c r="F169" s="120" t="s">
        <v>22</v>
      </c>
      <c r="G169" s="122">
        <v>2012</v>
      </c>
      <c r="H169" s="122">
        <v>-23.495999999999999</v>
      </c>
      <c r="I169" s="122">
        <v>-51.884999999999998</v>
      </c>
      <c r="J169" s="120" t="s">
        <v>136</v>
      </c>
      <c r="K169" s="120" t="s">
        <v>36</v>
      </c>
      <c r="L169" s="121"/>
      <c r="M169" s="121"/>
      <c r="N169" s="120" t="s">
        <v>25</v>
      </c>
      <c r="O169" s="120" t="s">
        <v>36</v>
      </c>
      <c r="P169" s="121"/>
      <c r="Q169" s="121"/>
      <c r="R169" s="121"/>
      <c r="S169" s="120" t="s">
        <v>1429</v>
      </c>
      <c r="T169" s="120"/>
      <c r="U169" s="120"/>
      <c r="V169" s="121"/>
    </row>
    <row r="170" spans="1:22" ht="14.25" customHeight="1">
      <c r="A170" s="118">
        <v>169</v>
      </c>
      <c r="B170" s="119" t="s">
        <v>1427</v>
      </c>
      <c r="C170" s="120" t="s">
        <v>1449</v>
      </c>
      <c r="D170" s="120" t="s">
        <v>827</v>
      </c>
      <c r="E170" s="120" t="s">
        <v>1451</v>
      </c>
      <c r="F170" s="120" t="s">
        <v>22</v>
      </c>
      <c r="G170" s="122">
        <v>2012</v>
      </c>
      <c r="H170" s="122">
        <v>-23.495999999999999</v>
      </c>
      <c r="I170" s="122">
        <v>-51.884999999999998</v>
      </c>
      <c r="J170" s="120" t="s">
        <v>136</v>
      </c>
      <c r="K170" s="120" t="s">
        <v>36</v>
      </c>
      <c r="L170" s="121"/>
      <c r="M170" s="121"/>
      <c r="N170" s="120" t="s">
        <v>25</v>
      </c>
      <c r="O170" s="120" t="s">
        <v>36</v>
      </c>
      <c r="P170" s="121"/>
      <c r="Q170" s="121"/>
      <c r="R170" s="121"/>
      <c r="S170" s="120" t="s">
        <v>1429</v>
      </c>
      <c r="T170" s="120"/>
      <c r="U170" s="120"/>
      <c r="V170" s="121"/>
    </row>
    <row r="171" spans="1:22" ht="14.25" customHeight="1">
      <c r="A171" s="118">
        <v>170</v>
      </c>
      <c r="B171" s="119" t="s">
        <v>1427</v>
      </c>
      <c r="C171" s="120" t="s">
        <v>1449</v>
      </c>
      <c r="D171" s="120" t="s">
        <v>827</v>
      </c>
      <c r="E171" s="120" t="s">
        <v>1451</v>
      </c>
      <c r="F171" s="120" t="s">
        <v>22</v>
      </c>
      <c r="G171" s="122">
        <v>2012</v>
      </c>
      <c r="H171" s="122">
        <v>-23.495999999999999</v>
      </c>
      <c r="I171" s="122">
        <v>-51.884999999999998</v>
      </c>
      <c r="J171" s="120" t="s">
        <v>136</v>
      </c>
      <c r="K171" s="120" t="s">
        <v>36</v>
      </c>
      <c r="L171" s="121"/>
      <c r="M171" s="121"/>
      <c r="N171" s="120" t="s">
        <v>25</v>
      </c>
      <c r="O171" s="120" t="s">
        <v>36</v>
      </c>
      <c r="P171" s="121"/>
      <c r="Q171" s="121"/>
      <c r="R171" s="121"/>
      <c r="S171" s="120" t="s">
        <v>1429</v>
      </c>
      <c r="T171" s="120"/>
      <c r="U171" s="120"/>
      <c r="V171" s="121"/>
    </row>
    <row r="172" spans="1:22" ht="14.25" customHeight="1">
      <c r="A172" s="118">
        <v>171</v>
      </c>
      <c r="B172" s="119" t="s">
        <v>1427</v>
      </c>
      <c r="C172" s="120" t="s">
        <v>1449</v>
      </c>
      <c r="D172" s="120" t="s">
        <v>827</v>
      </c>
      <c r="E172" s="120" t="s">
        <v>1451</v>
      </c>
      <c r="F172" s="120" t="s">
        <v>22</v>
      </c>
      <c r="G172" s="122">
        <v>2012</v>
      </c>
      <c r="H172" s="122">
        <v>-23.495999999999999</v>
      </c>
      <c r="I172" s="122">
        <v>-51.884999999999998</v>
      </c>
      <c r="J172" s="120" t="s">
        <v>136</v>
      </c>
      <c r="K172" s="120" t="s">
        <v>36</v>
      </c>
      <c r="L172" s="121"/>
      <c r="M172" s="121"/>
      <c r="N172" s="120" t="s">
        <v>25</v>
      </c>
      <c r="O172" s="120" t="s">
        <v>36</v>
      </c>
      <c r="P172" s="121"/>
      <c r="Q172" s="121"/>
      <c r="R172" s="121"/>
      <c r="S172" s="120" t="s">
        <v>1429</v>
      </c>
      <c r="T172" s="120"/>
      <c r="U172" s="120"/>
      <c r="V172" s="121"/>
    </row>
    <row r="173" spans="1:22" ht="14.25" customHeight="1">
      <c r="A173" s="118">
        <v>172</v>
      </c>
      <c r="B173" s="119" t="s">
        <v>1427</v>
      </c>
      <c r="C173" s="120" t="s">
        <v>1449</v>
      </c>
      <c r="D173" s="120" t="s">
        <v>827</v>
      </c>
      <c r="E173" s="120" t="s">
        <v>1451</v>
      </c>
      <c r="F173" s="120" t="s">
        <v>22</v>
      </c>
      <c r="G173" s="122">
        <v>2012</v>
      </c>
      <c r="H173" s="122">
        <v>-23.495999999999999</v>
      </c>
      <c r="I173" s="122">
        <v>-51.884999999999998</v>
      </c>
      <c r="J173" s="120" t="s">
        <v>136</v>
      </c>
      <c r="K173" s="120" t="s">
        <v>36</v>
      </c>
      <c r="L173" s="121"/>
      <c r="M173" s="121"/>
      <c r="N173" s="120" t="s">
        <v>25</v>
      </c>
      <c r="O173" s="120" t="s">
        <v>36</v>
      </c>
      <c r="P173" s="121"/>
      <c r="Q173" s="121"/>
      <c r="R173" s="121"/>
      <c r="S173" s="120" t="s">
        <v>1429</v>
      </c>
      <c r="T173" s="120"/>
      <c r="U173" s="120"/>
      <c r="V173" s="121"/>
    </row>
    <row r="174" spans="1:22" ht="14.25" customHeight="1">
      <c r="A174" s="118">
        <v>173</v>
      </c>
      <c r="B174" s="119" t="s">
        <v>1427</v>
      </c>
      <c r="C174" s="120" t="s">
        <v>1449</v>
      </c>
      <c r="D174" s="120" t="s">
        <v>827</v>
      </c>
      <c r="E174" s="120" t="s">
        <v>1451</v>
      </c>
      <c r="F174" s="120" t="s">
        <v>22</v>
      </c>
      <c r="G174" s="122">
        <v>2012</v>
      </c>
      <c r="H174" s="122">
        <v>-23.495999999999999</v>
      </c>
      <c r="I174" s="122">
        <v>-51.884999999999998</v>
      </c>
      <c r="J174" s="120" t="s">
        <v>136</v>
      </c>
      <c r="K174" s="120" t="s">
        <v>36</v>
      </c>
      <c r="L174" s="121"/>
      <c r="M174" s="121"/>
      <c r="N174" s="120" t="s">
        <v>25</v>
      </c>
      <c r="O174" s="120" t="s">
        <v>36</v>
      </c>
      <c r="P174" s="121"/>
      <c r="Q174" s="121"/>
      <c r="R174" s="121"/>
      <c r="S174" s="120" t="s">
        <v>1429</v>
      </c>
      <c r="T174" s="120"/>
      <c r="U174" s="120"/>
      <c r="V174" s="121"/>
    </row>
    <row r="175" spans="1:22" ht="14.25" customHeight="1">
      <c r="A175" s="118">
        <v>174</v>
      </c>
      <c r="B175" s="119" t="s">
        <v>1427</v>
      </c>
      <c r="C175" s="120" t="s">
        <v>1449</v>
      </c>
      <c r="D175" s="120" t="s">
        <v>827</v>
      </c>
      <c r="E175" s="120" t="s">
        <v>1437</v>
      </c>
      <c r="F175" s="120" t="s">
        <v>22</v>
      </c>
      <c r="G175" s="122">
        <v>2012</v>
      </c>
      <c r="H175" s="122">
        <v>-23.547999999999998</v>
      </c>
      <c r="I175" s="122">
        <v>-51.670999999999999</v>
      </c>
      <c r="J175" s="120" t="s">
        <v>136</v>
      </c>
      <c r="K175" s="120" t="s">
        <v>36</v>
      </c>
      <c r="L175" s="121"/>
      <c r="M175" s="121"/>
      <c r="N175" s="120" t="s">
        <v>25</v>
      </c>
      <c r="O175" s="120" t="s">
        <v>36</v>
      </c>
      <c r="P175" s="121"/>
      <c r="Q175" s="121"/>
      <c r="R175" s="121"/>
      <c r="S175" s="120" t="s">
        <v>1429</v>
      </c>
      <c r="T175" s="120"/>
      <c r="U175" s="120"/>
      <c r="V175" s="121"/>
    </row>
    <row r="176" spans="1:22" ht="14.25" customHeight="1">
      <c r="A176" s="118">
        <v>175</v>
      </c>
      <c r="B176" s="119" t="s">
        <v>1427</v>
      </c>
      <c r="C176" s="120" t="s">
        <v>1449</v>
      </c>
      <c r="D176" s="120" t="s">
        <v>827</v>
      </c>
      <c r="E176" s="120" t="s">
        <v>1437</v>
      </c>
      <c r="F176" s="120" t="s">
        <v>22</v>
      </c>
      <c r="G176" s="122">
        <v>2012</v>
      </c>
      <c r="H176" s="122">
        <v>-23.547999999999998</v>
      </c>
      <c r="I176" s="122">
        <v>-51.670999999999999</v>
      </c>
      <c r="J176" s="120" t="s">
        <v>136</v>
      </c>
      <c r="K176" s="120" t="s">
        <v>36</v>
      </c>
      <c r="L176" s="121"/>
      <c r="M176" s="121"/>
      <c r="N176" s="120" t="s">
        <v>25</v>
      </c>
      <c r="O176" s="120" t="s">
        <v>36</v>
      </c>
      <c r="P176" s="121"/>
      <c r="Q176" s="121"/>
      <c r="R176" s="121"/>
      <c r="S176" s="120" t="s">
        <v>1429</v>
      </c>
      <c r="T176" s="120"/>
      <c r="U176" s="120"/>
      <c r="V176" s="121"/>
    </row>
    <row r="177" spans="1:22" ht="14.25" customHeight="1">
      <c r="A177" s="118">
        <v>176</v>
      </c>
      <c r="B177" s="119" t="s">
        <v>1427</v>
      </c>
      <c r="C177" s="120" t="s">
        <v>1449</v>
      </c>
      <c r="D177" s="120" t="s">
        <v>827</v>
      </c>
      <c r="E177" s="120" t="s">
        <v>1437</v>
      </c>
      <c r="F177" s="120" t="s">
        <v>22</v>
      </c>
      <c r="G177" s="122">
        <v>2012</v>
      </c>
      <c r="H177" s="122">
        <v>-23.547999999999998</v>
      </c>
      <c r="I177" s="122">
        <v>-51.670999999999999</v>
      </c>
      <c r="J177" s="120" t="s">
        <v>136</v>
      </c>
      <c r="K177" s="120" t="s">
        <v>36</v>
      </c>
      <c r="L177" s="121"/>
      <c r="M177" s="121"/>
      <c r="N177" s="120" t="s">
        <v>25</v>
      </c>
      <c r="O177" s="120" t="s">
        <v>36</v>
      </c>
      <c r="P177" s="121"/>
      <c r="Q177" s="121"/>
      <c r="R177" s="121"/>
      <c r="S177" s="120" t="s">
        <v>1429</v>
      </c>
      <c r="T177" s="120"/>
      <c r="U177" s="120"/>
      <c r="V177" s="121"/>
    </row>
    <row r="178" spans="1:22" ht="14.25" customHeight="1">
      <c r="A178" s="118">
        <v>177</v>
      </c>
      <c r="B178" s="119" t="s">
        <v>1427</v>
      </c>
      <c r="C178" s="120" t="s">
        <v>1449</v>
      </c>
      <c r="D178" s="120" t="s">
        <v>827</v>
      </c>
      <c r="E178" s="120" t="s">
        <v>1437</v>
      </c>
      <c r="F178" s="120" t="s">
        <v>22</v>
      </c>
      <c r="G178" s="122">
        <v>2012</v>
      </c>
      <c r="H178" s="122">
        <v>-23.547999999999998</v>
      </c>
      <c r="I178" s="122">
        <v>-51.670999999999999</v>
      </c>
      <c r="J178" s="120" t="s">
        <v>136</v>
      </c>
      <c r="K178" s="120" t="s">
        <v>36</v>
      </c>
      <c r="L178" s="121"/>
      <c r="M178" s="121"/>
      <c r="N178" s="120" t="s">
        <v>25</v>
      </c>
      <c r="O178" s="120" t="s">
        <v>36</v>
      </c>
      <c r="P178" s="121"/>
      <c r="Q178" s="121"/>
      <c r="R178" s="121"/>
      <c r="S178" s="120" t="s">
        <v>1429</v>
      </c>
      <c r="T178" s="120"/>
      <c r="U178" s="120"/>
      <c r="V178" s="121"/>
    </row>
    <row r="179" spans="1:22" ht="14.25" customHeight="1">
      <c r="A179" s="118">
        <v>178</v>
      </c>
      <c r="B179" s="119" t="s">
        <v>1427</v>
      </c>
      <c r="C179" s="120" t="s">
        <v>1449</v>
      </c>
      <c r="D179" s="120" t="s">
        <v>827</v>
      </c>
      <c r="E179" s="120" t="s">
        <v>1437</v>
      </c>
      <c r="F179" s="120" t="s">
        <v>22</v>
      </c>
      <c r="G179" s="122">
        <v>2012</v>
      </c>
      <c r="H179" s="122">
        <v>-23.547999999999998</v>
      </c>
      <c r="I179" s="122">
        <v>-51.670999999999999</v>
      </c>
      <c r="J179" s="120" t="s">
        <v>136</v>
      </c>
      <c r="K179" s="120" t="s">
        <v>36</v>
      </c>
      <c r="L179" s="121"/>
      <c r="M179" s="121"/>
      <c r="N179" s="120" t="s">
        <v>25</v>
      </c>
      <c r="O179" s="120" t="s">
        <v>36</v>
      </c>
      <c r="P179" s="121"/>
      <c r="Q179" s="121"/>
      <c r="R179" s="121"/>
      <c r="S179" s="120" t="s">
        <v>1429</v>
      </c>
      <c r="T179" s="120"/>
      <c r="U179" s="120"/>
      <c r="V179" s="121"/>
    </row>
    <row r="180" spans="1:22" ht="14.25" customHeight="1">
      <c r="A180" s="118">
        <v>179</v>
      </c>
      <c r="B180" s="119" t="s">
        <v>1427</v>
      </c>
      <c r="C180" s="120" t="s">
        <v>1449</v>
      </c>
      <c r="D180" s="120" t="s">
        <v>827</v>
      </c>
      <c r="E180" s="120" t="s">
        <v>1437</v>
      </c>
      <c r="F180" s="120" t="s">
        <v>22</v>
      </c>
      <c r="G180" s="122">
        <v>2012</v>
      </c>
      <c r="H180" s="122">
        <v>-23.547999999999998</v>
      </c>
      <c r="I180" s="122">
        <v>-51.670999999999999</v>
      </c>
      <c r="J180" s="120" t="s">
        <v>136</v>
      </c>
      <c r="K180" s="120" t="s">
        <v>36</v>
      </c>
      <c r="L180" s="121"/>
      <c r="M180" s="121"/>
      <c r="N180" s="120" t="s">
        <v>25</v>
      </c>
      <c r="O180" s="120" t="s">
        <v>36</v>
      </c>
      <c r="P180" s="121"/>
      <c r="Q180" s="121"/>
      <c r="R180" s="121"/>
      <c r="S180" s="120" t="s">
        <v>1429</v>
      </c>
      <c r="T180" s="120"/>
      <c r="U180" s="120"/>
      <c r="V180" s="121"/>
    </row>
    <row r="181" spans="1:22" ht="14.25" customHeight="1">
      <c r="A181" s="118">
        <v>180</v>
      </c>
      <c r="B181" s="119" t="s">
        <v>1427</v>
      </c>
      <c r="C181" s="120" t="s">
        <v>1449</v>
      </c>
      <c r="D181" s="120" t="s">
        <v>827</v>
      </c>
      <c r="E181" s="120" t="s">
        <v>1437</v>
      </c>
      <c r="F181" s="120" t="s">
        <v>22</v>
      </c>
      <c r="G181" s="122">
        <v>2012</v>
      </c>
      <c r="H181" s="122">
        <v>-23.547999999999998</v>
      </c>
      <c r="I181" s="122">
        <v>-51.670999999999999</v>
      </c>
      <c r="J181" s="120" t="s">
        <v>136</v>
      </c>
      <c r="K181" s="120" t="s">
        <v>36</v>
      </c>
      <c r="L181" s="121"/>
      <c r="M181" s="121"/>
      <c r="N181" s="120" t="s">
        <v>25</v>
      </c>
      <c r="O181" s="120" t="s">
        <v>36</v>
      </c>
      <c r="P181" s="121"/>
      <c r="Q181" s="121"/>
      <c r="R181" s="121"/>
      <c r="S181" s="120" t="s">
        <v>1429</v>
      </c>
      <c r="T181" s="120"/>
      <c r="U181" s="120"/>
      <c r="V181" s="121"/>
    </row>
    <row r="182" spans="1:22" ht="14.25" customHeight="1">
      <c r="A182" s="118">
        <v>181</v>
      </c>
      <c r="B182" s="119" t="s">
        <v>1427</v>
      </c>
      <c r="C182" s="120" t="s">
        <v>1449</v>
      </c>
      <c r="D182" s="120" t="s">
        <v>827</v>
      </c>
      <c r="E182" s="120" t="s">
        <v>1437</v>
      </c>
      <c r="F182" s="120" t="s">
        <v>22</v>
      </c>
      <c r="G182" s="122">
        <v>2012</v>
      </c>
      <c r="H182" s="122">
        <v>-23.547999999999998</v>
      </c>
      <c r="I182" s="122">
        <v>-51.670999999999999</v>
      </c>
      <c r="J182" s="120" t="s">
        <v>136</v>
      </c>
      <c r="K182" s="120" t="s">
        <v>36</v>
      </c>
      <c r="L182" s="121"/>
      <c r="M182" s="121"/>
      <c r="N182" s="120" t="s">
        <v>25</v>
      </c>
      <c r="O182" s="120" t="s">
        <v>36</v>
      </c>
      <c r="P182" s="121"/>
      <c r="Q182" s="121"/>
      <c r="R182" s="121"/>
      <c r="S182" s="120" t="s">
        <v>1429</v>
      </c>
      <c r="T182" s="120"/>
      <c r="U182" s="120"/>
      <c r="V182" s="121"/>
    </row>
    <row r="183" spans="1:22" ht="14.25" customHeight="1">
      <c r="A183" s="118">
        <v>182</v>
      </c>
      <c r="B183" s="119" t="s">
        <v>1427</v>
      </c>
      <c r="C183" s="120" t="s">
        <v>1449</v>
      </c>
      <c r="D183" s="120" t="s">
        <v>827</v>
      </c>
      <c r="E183" s="120" t="s">
        <v>1437</v>
      </c>
      <c r="F183" s="120" t="s">
        <v>22</v>
      </c>
      <c r="G183" s="122">
        <v>2012</v>
      </c>
      <c r="H183" s="122">
        <v>-23.547999999999998</v>
      </c>
      <c r="I183" s="122">
        <v>-51.670999999999999</v>
      </c>
      <c r="J183" s="120" t="s">
        <v>136</v>
      </c>
      <c r="K183" s="120" t="s">
        <v>36</v>
      </c>
      <c r="L183" s="121"/>
      <c r="M183" s="121"/>
      <c r="N183" s="120" t="s">
        <v>25</v>
      </c>
      <c r="O183" s="120" t="s">
        <v>36</v>
      </c>
      <c r="P183" s="121"/>
      <c r="Q183" s="121"/>
      <c r="R183" s="121"/>
      <c r="S183" s="120" t="s">
        <v>1429</v>
      </c>
      <c r="T183" s="120"/>
      <c r="U183" s="120"/>
      <c r="V183" s="121"/>
    </row>
    <row r="184" spans="1:22" ht="14.25" customHeight="1">
      <c r="A184" s="118">
        <v>183</v>
      </c>
      <c r="B184" s="119" t="s">
        <v>1427</v>
      </c>
      <c r="C184" s="120" t="s">
        <v>1449</v>
      </c>
      <c r="D184" s="120" t="s">
        <v>827</v>
      </c>
      <c r="E184" s="120" t="s">
        <v>1437</v>
      </c>
      <c r="F184" s="120" t="s">
        <v>22</v>
      </c>
      <c r="G184" s="122">
        <v>2012</v>
      </c>
      <c r="H184" s="122">
        <v>-23.547999999999998</v>
      </c>
      <c r="I184" s="122">
        <v>-51.670999999999999</v>
      </c>
      <c r="J184" s="120" t="s">
        <v>136</v>
      </c>
      <c r="K184" s="120" t="s">
        <v>36</v>
      </c>
      <c r="L184" s="121"/>
      <c r="M184" s="121"/>
      <c r="N184" s="120" t="s">
        <v>25</v>
      </c>
      <c r="O184" s="120" t="s">
        <v>36</v>
      </c>
      <c r="P184" s="121"/>
      <c r="Q184" s="121"/>
      <c r="R184" s="121"/>
      <c r="S184" s="120" t="s">
        <v>1429</v>
      </c>
      <c r="T184" s="120"/>
      <c r="U184" s="120"/>
      <c r="V184" s="121"/>
    </row>
    <row r="185" spans="1:22" ht="14.25" customHeight="1">
      <c r="A185" s="118">
        <v>184</v>
      </c>
      <c r="B185" s="119" t="s">
        <v>1427</v>
      </c>
      <c r="C185" s="120" t="s">
        <v>1449</v>
      </c>
      <c r="D185" s="120" t="s">
        <v>827</v>
      </c>
      <c r="E185" s="120" t="s">
        <v>1437</v>
      </c>
      <c r="F185" s="120" t="s">
        <v>22</v>
      </c>
      <c r="G185" s="122">
        <v>2012</v>
      </c>
      <c r="H185" s="122">
        <v>-23.547999999999998</v>
      </c>
      <c r="I185" s="122">
        <v>-51.670999999999999</v>
      </c>
      <c r="J185" s="120" t="s">
        <v>136</v>
      </c>
      <c r="K185" s="120" t="s">
        <v>36</v>
      </c>
      <c r="L185" s="121"/>
      <c r="M185" s="121"/>
      <c r="N185" s="120" t="s">
        <v>25</v>
      </c>
      <c r="O185" s="120" t="s">
        <v>36</v>
      </c>
      <c r="P185" s="121"/>
      <c r="Q185" s="121"/>
      <c r="R185" s="121"/>
      <c r="S185" s="120" t="s">
        <v>1429</v>
      </c>
      <c r="T185" s="120"/>
      <c r="U185" s="120"/>
      <c r="V185" s="121"/>
    </row>
    <row r="186" spans="1:22" ht="14.25" customHeight="1">
      <c r="A186" s="118">
        <v>185</v>
      </c>
      <c r="B186" s="119" t="s">
        <v>1427</v>
      </c>
      <c r="C186" s="120" t="s">
        <v>1449</v>
      </c>
      <c r="D186" s="120" t="s">
        <v>827</v>
      </c>
      <c r="E186" s="120" t="s">
        <v>1233</v>
      </c>
      <c r="F186" s="120" t="s">
        <v>22</v>
      </c>
      <c r="G186" s="122">
        <v>2012</v>
      </c>
      <c r="H186" s="122">
        <v>-25.094999999999999</v>
      </c>
      <c r="I186" s="122">
        <v>-50.161999999999999</v>
      </c>
      <c r="J186" s="120" t="s">
        <v>136</v>
      </c>
      <c r="K186" s="120" t="s">
        <v>36</v>
      </c>
      <c r="L186" s="121"/>
      <c r="M186" s="121"/>
      <c r="N186" s="120" t="s">
        <v>25</v>
      </c>
      <c r="O186" s="120" t="s">
        <v>36</v>
      </c>
      <c r="P186" s="121"/>
      <c r="Q186" s="121"/>
      <c r="R186" s="121"/>
      <c r="S186" s="120" t="s">
        <v>1429</v>
      </c>
      <c r="T186" s="120"/>
      <c r="U186" s="120"/>
      <c r="V186" s="121"/>
    </row>
    <row r="187" spans="1:22" ht="14.25" customHeight="1">
      <c r="A187" s="118">
        <v>186</v>
      </c>
      <c r="B187" s="119" t="s">
        <v>1427</v>
      </c>
      <c r="C187" s="120" t="s">
        <v>1449</v>
      </c>
      <c r="D187" s="120" t="s">
        <v>827</v>
      </c>
      <c r="E187" s="120" t="s">
        <v>1233</v>
      </c>
      <c r="F187" s="120" t="s">
        <v>22</v>
      </c>
      <c r="G187" s="122">
        <v>2012</v>
      </c>
      <c r="H187" s="122">
        <v>-25.094999999999999</v>
      </c>
      <c r="I187" s="122">
        <v>-50.161999999999999</v>
      </c>
      <c r="J187" s="120" t="s">
        <v>136</v>
      </c>
      <c r="K187" s="120" t="s">
        <v>36</v>
      </c>
      <c r="L187" s="121"/>
      <c r="M187" s="121"/>
      <c r="N187" s="120" t="s">
        <v>25</v>
      </c>
      <c r="O187" s="120" t="s">
        <v>36</v>
      </c>
      <c r="P187" s="121"/>
      <c r="Q187" s="121"/>
      <c r="R187" s="121"/>
      <c r="S187" s="120" t="s">
        <v>1429</v>
      </c>
      <c r="T187" s="120"/>
      <c r="U187" s="120"/>
      <c r="V187" s="121"/>
    </row>
    <row r="188" spans="1:22" ht="14.25" customHeight="1">
      <c r="A188" s="118">
        <v>187</v>
      </c>
      <c r="B188" s="119" t="s">
        <v>1427</v>
      </c>
      <c r="C188" s="120" t="s">
        <v>1449</v>
      </c>
      <c r="D188" s="120" t="s">
        <v>827</v>
      </c>
      <c r="E188" s="120" t="s">
        <v>1233</v>
      </c>
      <c r="F188" s="120" t="s">
        <v>22</v>
      </c>
      <c r="G188" s="122">
        <v>2012</v>
      </c>
      <c r="H188" s="122">
        <v>-25.094999999999999</v>
      </c>
      <c r="I188" s="122">
        <v>-50.161999999999999</v>
      </c>
      <c r="J188" s="120" t="s">
        <v>136</v>
      </c>
      <c r="K188" s="120" t="s">
        <v>36</v>
      </c>
      <c r="L188" s="121"/>
      <c r="M188" s="121"/>
      <c r="N188" s="120" t="s">
        <v>25</v>
      </c>
      <c r="O188" s="120" t="s">
        <v>36</v>
      </c>
      <c r="P188" s="121"/>
      <c r="Q188" s="121"/>
      <c r="R188" s="121"/>
      <c r="S188" s="120" t="s">
        <v>1429</v>
      </c>
      <c r="T188" s="120"/>
      <c r="U188" s="120"/>
      <c r="V188" s="121"/>
    </row>
    <row r="189" spans="1:22" ht="14.25" customHeight="1">
      <c r="A189" s="118">
        <v>188</v>
      </c>
      <c r="B189" s="119" t="s">
        <v>1427</v>
      </c>
      <c r="C189" s="120" t="s">
        <v>1449</v>
      </c>
      <c r="D189" s="120" t="s">
        <v>827</v>
      </c>
      <c r="E189" s="120" t="s">
        <v>1233</v>
      </c>
      <c r="F189" s="120" t="s">
        <v>22</v>
      </c>
      <c r="G189" s="122">
        <v>2012</v>
      </c>
      <c r="H189" s="122">
        <v>-25.094999999999999</v>
      </c>
      <c r="I189" s="122">
        <v>-50.161999999999999</v>
      </c>
      <c r="J189" s="120" t="s">
        <v>136</v>
      </c>
      <c r="K189" s="120" t="s">
        <v>36</v>
      </c>
      <c r="L189" s="121"/>
      <c r="M189" s="121"/>
      <c r="N189" s="120" t="s">
        <v>25</v>
      </c>
      <c r="O189" s="120" t="s">
        <v>36</v>
      </c>
      <c r="P189" s="121"/>
      <c r="Q189" s="121"/>
      <c r="R189" s="121"/>
      <c r="S189" s="120" t="s">
        <v>1429</v>
      </c>
      <c r="T189" s="120"/>
      <c r="U189" s="120"/>
      <c r="V189" s="121"/>
    </row>
    <row r="190" spans="1:22" ht="14.25" customHeight="1">
      <c r="A190" s="118">
        <v>189</v>
      </c>
      <c r="B190" s="119" t="s">
        <v>1427</v>
      </c>
      <c r="C190" s="120" t="s">
        <v>1449</v>
      </c>
      <c r="D190" s="120" t="s">
        <v>827</v>
      </c>
      <c r="E190" s="120" t="s">
        <v>1233</v>
      </c>
      <c r="F190" s="120" t="s">
        <v>22</v>
      </c>
      <c r="G190" s="122">
        <v>2012</v>
      </c>
      <c r="H190" s="122">
        <v>-25.094999999999999</v>
      </c>
      <c r="I190" s="122">
        <v>-50.161999999999999</v>
      </c>
      <c r="J190" s="120" t="s">
        <v>136</v>
      </c>
      <c r="K190" s="120" t="s">
        <v>36</v>
      </c>
      <c r="L190" s="121"/>
      <c r="M190" s="121"/>
      <c r="N190" s="120" t="s">
        <v>25</v>
      </c>
      <c r="O190" s="120" t="s">
        <v>36</v>
      </c>
      <c r="P190" s="121"/>
      <c r="Q190" s="121"/>
      <c r="R190" s="121"/>
      <c r="S190" s="120" t="s">
        <v>1429</v>
      </c>
      <c r="T190" s="120"/>
      <c r="U190" s="120"/>
      <c r="V190" s="121"/>
    </row>
    <row r="191" spans="1:22" ht="14.25" customHeight="1">
      <c r="A191" s="118">
        <v>190</v>
      </c>
      <c r="B191" s="119" t="s">
        <v>1427</v>
      </c>
      <c r="C191" s="120" t="s">
        <v>1449</v>
      </c>
      <c r="D191" s="120" t="s">
        <v>827</v>
      </c>
      <c r="E191" s="120" t="s">
        <v>1233</v>
      </c>
      <c r="F191" s="120" t="s">
        <v>22</v>
      </c>
      <c r="G191" s="122">
        <v>2012</v>
      </c>
      <c r="H191" s="122">
        <v>-25.094999999999999</v>
      </c>
      <c r="I191" s="122">
        <v>-50.161999999999999</v>
      </c>
      <c r="J191" s="120" t="s">
        <v>136</v>
      </c>
      <c r="K191" s="120" t="s">
        <v>36</v>
      </c>
      <c r="L191" s="121"/>
      <c r="M191" s="121"/>
      <c r="N191" s="120" t="s">
        <v>25</v>
      </c>
      <c r="O191" s="120" t="s">
        <v>36</v>
      </c>
      <c r="P191" s="121"/>
      <c r="Q191" s="121"/>
      <c r="R191" s="121"/>
      <c r="S191" s="120" t="s">
        <v>1429</v>
      </c>
      <c r="T191" s="120"/>
      <c r="U191" s="120"/>
      <c r="V191" s="121"/>
    </row>
    <row r="192" spans="1:22" ht="14.25" customHeight="1">
      <c r="A192" s="118">
        <v>191</v>
      </c>
      <c r="B192" s="119" t="s">
        <v>1427</v>
      </c>
      <c r="C192" s="120" t="s">
        <v>1449</v>
      </c>
      <c r="D192" s="120" t="s">
        <v>827</v>
      </c>
      <c r="E192" s="120" t="s">
        <v>1233</v>
      </c>
      <c r="F192" s="120" t="s">
        <v>22</v>
      </c>
      <c r="G192" s="122">
        <v>2012</v>
      </c>
      <c r="H192" s="122">
        <v>-25.094999999999999</v>
      </c>
      <c r="I192" s="122">
        <v>-50.161999999999999</v>
      </c>
      <c r="J192" s="120" t="s">
        <v>136</v>
      </c>
      <c r="K192" s="120" t="s">
        <v>36</v>
      </c>
      <c r="L192" s="121"/>
      <c r="M192" s="121"/>
      <c r="N192" s="120" t="s">
        <v>25</v>
      </c>
      <c r="O192" s="120" t="s">
        <v>36</v>
      </c>
      <c r="P192" s="121"/>
      <c r="Q192" s="121"/>
      <c r="R192" s="121"/>
      <c r="S192" s="120" t="s">
        <v>1429</v>
      </c>
      <c r="T192" s="120"/>
      <c r="U192" s="120"/>
      <c r="V192" s="121"/>
    </row>
    <row r="193" spans="1:22" ht="14.25" customHeight="1">
      <c r="A193" s="118">
        <v>192</v>
      </c>
      <c r="B193" s="119" t="s">
        <v>1427</v>
      </c>
      <c r="C193" s="120" t="s">
        <v>1449</v>
      </c>
      <c r="D193" s="120" t="s">
        <v>827</v>
      </c>
      <c r="E193" s="120" t="s">
        <v>1233</v>
      </c>
      <c r="F193" s="120" t="s">
        <v>22</v>
      </c>
      <c r="G193" s="122">
        <v>2012</v>
      </c>
      <c r="H193" s="122">
        <v>-25.094999999999999</v>
      </c>
      <c r="I193" s="122">
        <v>-50.161999999999999</v>
      </c>
      <c r="J193" s="120" t="s">
        <v>136</v>
      </c>
      <c r="K193" s="120" t="s">
        <v>36</v>
      </c>
      <c r="L193" s="121"/>
      <c r="M193" s="121"/>
      <c r="N193" s="120" t="s">
        <v>25</v>
      </c>
      <c r="O193" s="120" t="s">
        <v>36</v>
      </c>
      <c r="P193" s="121"/>
      <c r="Q193" s="121"/>
      <c r="R193" s="121"/>
      <c r="S193" s="120" t="s">
        <v>1429</v>
      </c>
      <c r="T193" s="120"/>
      <c r="U193" s="120"/>
      <c r="V193" s="121"/>
    </row>
    <row r="194" spans="1:22" ht="14.25" customHeight="1">
      <c r="A194" s="118">
        <v>193</v>
      </c>
      <c r="B194" s="119" t="s">
        <v>1427</v>
      </c>
      <c r="C194" s="120" t="s">
        <v>1449</v>
      </c>
      <c r="D194" s="120" t="s">
        <v>827</v>
      </c>
      <c r="E194" s="120" t="s">
        <v>1233</v>
      </c>
      <c r="F194" s="120" t="s">
        <v>22</v>
      </c>
      <c r="G194" s="122">
        <v>2012</v>
      </c>
      <c r="H194" s="122">
        <v>-25.094999999999999</v>
      </c>
      <c r="I194" s="122">
        <v>-50.161999999999999</v>
      </c>
      <c r="J194" s="120" t="s">
        <v>136</v>
      </c>
      <c r="K194" s="120" t="s">
        <v>36</v>
      </c>
      <c r="L194" s="121"/>
      <c r="M194" s="121"/>
      <c r="N194" s="120" t="s">
        <v>25</v>
      </c>
      <c r="O194" s="120" t="s">
        <v>36</v>
      </c>
      <c r="P194" s="121"/>
      <c r="Q194" s="121"/>
      <c r="R194" s="121"/>
      <c r="S194" s="120" t="s">
        <v>1429</v>
      </c>
      <c r="T194" s="120"/>
      <c r="U194" s="120"/>
      <c r="V194" s="121"/>
    </row>
    <row r="195" spans="1:22" ht="14.25" customHeight="1">
      <c r="A195" s="118">
        <v>194</v>
      </c>
      <c r="B195" s="119" t="s">
        <v>1427</v>
      </c>
      <c r="C195" s="120" t="s">
        <v>1449</v>
      </c>
      <c r="D195" s="120" t="s">
        <v>827</v>
      </c>
      <c r="E195" s="120" t="s">
        <v>1233</v>
      </c>
      <c r="F195" s="120" t="s">
        <v>22</v>
      </c>
      <c r="G195" s="122">
        <v>2012</v>
      </c>
      <c r="H195" s="122">
        <v>-25.094999999999999</v>
      </c>
      <c r="I195" s="122">
        <v>-50.161999999999999</v>
      </c>
      <c r="J195" s="120" t="s">
        <v>136</v>
      </c>
      <c r="K195" s="120" t="s">
        <v>36</v>
      </c>
      <c r="L195" s="121"/>
      <c r="M195" s="121"/>
      <c r="N195" s="120" t="s">
        <v>25</v>
      </c>
      <c r="O195" s="120" t="s">
        <v>36</v>
      </c>
      <c r="P195" s="121"/>
      <c r="Q195" s="121"/>
      <c r="R195" s="121"/>
      <c r="S195" s="120" t="s">
        <v>1429</v>
      </c>
      <c r="T195" s="120"/>
      <c r="U195" s="120"/>
      <c r="V195" s="121"/>
    </row>
    <row r="196" spans="1:22" ht="14.25" customHeight="1">
      <c r="A196" s="118">
        <v>195</v>
      </c>
      <c r="B196" s="119" t="s">
        <v>1427</v>
      </c>
      <c r="C196" s="120" t="s">
        <v>1449</v>
      </c>
      <c r="D196" s="120" t="s">
        <v>827</v>
      </c>
      <c r="E196" s="120" t="s">
        <v>1233</v>
      </c>
      <c r="F196" s="120" t="s">
        <v>22</v>
      </c>
      <c r="G196" s="122">
        <v>2012</v>
      </c>
      <c r="H196" s="122">
        <v>-25.094999999999999</v>
      </c>
      <c r="I196" s="122">
        <v>-50.161999999999999</v>
      </c>
      <c r="J196" s="120" t="s">
        <v>136</v>
      </c>
      <c r="K196" s="120" t="s">
        <v>36</v>
      </c>
      <c r="L196" s="121"/>
      <c r="M196" s="121"/>
      <c r="N196" s="120" t="s">
        <v>25</v>
      </c>
      <c r="O196" s="120" t="s">
        <v>36</v>
      </c>
      <c r="P196" s="121"/>
      <c r="Q196" s="121"/>
      <c r="R196" s="121"/>
      <c r="S196" s="120" t="s">
        <v>1429</v>
      </c>
      <c r="T196" s="120"/>
      <c r="U196" s="120"/>
      <c r="V196" s="121"/>
    </row>
    <row r="197" spans="1:22" ht="14.25" customHeight="1">
      <c r="A197" s="118">
        <v>196</v>
      </c>
      <c r="B197" s="119" t="s">
        <v>1427</v>
      </c>
      <c r="C197" s="120" t="s">
        <v>1449</v>
      </c>
      <c r="D197" s="120" t="s">
        <v>827</v>
      </c>
      <c r="E197" s="120" t="s">
        <v>1233</v>
      </c>
      <c r="F197" s="120" t="s">
        <v>22</v>
      </c>
      <c r="G197" s="122">
        <v>2012</v>
      </c>
      <c r="H197" s="122">
        <v>-25.094999999999999</v>
      </c>
      <c r="I197" s="122">
        <v>-50.161999999999999</v>
      </c>
      <c r="J197" s="120" t="s">
        <v>136</v>
      </c>
      <c r="K197" s="120" t="s">
        <v>36</v>
      </c>
      <c r="L197" s="121"/>
      <c r="M197" s="121"/>
      <c r="N197" s="120" t="s">
        <v>25</v>
      </c>
      <c r="O197" s="120" t="s">
        <v>36</v>
      </c>
      <c r="P197" s="121"/>
      <c r="Q197" s="121"/>
      <c r="R197" s="121"/>
      <c r="S197" s="120" t="s">
        <v>1429</v>
      </c>
      <c r="T197" s="120"/>
      <c r="U197" s="120"/>
      <c r="V197" s="121"/>
    </row>
    <row r="198" spans="1:22" ht="14.25" customHeight="1">
      <c r="A198" s="118">
        <v>197</v>
      </c>
      <c r="B198" s="119" t="s">
        <v>1427</v>
      </c>
      <c r="C198" s="120" t="s">
        <v>1449</v>
      </c>
      <c r="D198" s="120" t="s">
        <v>827</v>
      </c>
      <c r="E198" s="120" t="s">
        <v>1233</v>
      </c>
      <c r="F198" s="120" t="s">
        <v>22</v>
      </c>
      <c r="G198" s="122">
        <v>2012</v>
      </c>
      <c r="H198" s="122">
        <v>-25.094999999999999</v>
      </c>
      <c r="I198" s="122">
        <v>-50.161999999999999</v>
      </c>
      <c r="J198" s="120" t="s">
        <v>136</v>
      </c>
      <c r="K198" s="120" t="s">
        <v>36</v>
      </c>
      <c r="L198" s="121"/>
      <c r="M198" s="121"/>
      <c r="N198" s="120" t="s">
        <v>25</v>
      </c>
      <c r="O198" s="120" t="s">
        <v>36</v>
      </c>
      <c r="P198" s="121"/>
      <c r="Q198" s="121"/>
      <c r="R198" s="121"/>
      <c r="S198" s="120" t="s">
        <v>1429</v>
      </c>
      <c r="T198" s="120"/>
      <c r="U198" s="120"/>
      <c r="V198" s="121"/>
    </row>
    <row r="199" spans="1:22" ht="14.25" customHeight="1">
      <c r="A199" s="118">
        <v>198</v>
      </c>
      <c r="B199" s="119" t="s">
        <v>1427</v>
      </c>
      <c r="C199" s="120" t="s">
        <v>1449</v>
      </c>
      <c r="D199" s="120" t="s">
        <v>827</v>
      </c>
      <c r="E199" s="120" t="s">
        <v>1233</v>
      </c>
      <c r="F199" s="120" t="s">
        <v>22</v>
      </c>
      <c r="G199" s="122">
        <v>2012</v>
      </c>
      <c r="H199" s="122">
        <v>-25.094999999999999</v>
      </c>
      <c r="I199" s="122">
        <v>-50.161999999999999</v>
      </c>
      <c r="J199" s="120" t="s">
        <v>136</v>
      </c>
      <c r="K199" s="120" t="s">
        <v>36</v>
      </c>
      <c r="L199" s="121"/>
      <c r="M199" s="121"/>
      <c r="N199" s="120" t="s">
        <v>25</v>
      </c>
      <c r="O199" s="120" t="s">
        <v>36</v>
      </c>
      <c r="P199" s="121"/>
      <c r="Q199" s="121"/>
      <c r="R199" s="121"/>
      <c r="S199" s="120" t="s">
        <v>1429</v>
      </c>
      <c r="T199" s="120"/>
      <c r="U199" s="120"/>
      <c r="V199" s="121"/>
    </row>
    <row r="200" spans="1:22" ht="14.25" customHeight="1">
      <c r="A200" s="118">
        <v>199</v>
      </c>
      <c r="B200" s="119" t="s">
        <v>1427</v>
      </c>
      <c r="C200" s="120" t="s">
        <v>1449</v>
      </c>
      <c r="D200" s="120" t="s">
        <v>827</v>
      </c>
      <c r="E200" s="120" t="s">
        <v>1233</v>
      </c>
      <c r="F200" s="120" t="s">
        <v>22</v>
      </c>
      <c r="G200" s="122">
        <v>2012</v>
      </c>
      <c r="H200" s="122">
        <v>-25.094999999999999</v>
      </c>
      <c r="I200" s="122">
        <v>-50.161999999999999</v>
      </c>
      <c r="J200" s="120" t="s">
        <v>136</v>
      </c>
      <c r="K200" s="120" t="s">
        <v>36</v>
      </c>
      <c r="L200" s="121"/>
      <c r="M200" s="121"/>
      <c r="N200" s="120" t="s">
        <v>25</v>
      </c>
      <c r="O200" s="120" t="s">
        <v>36</v>
      </c>
      <c r="P200" s="121"/>
      <c r="Q200" s="121"/>
      <c r="R200" s="121"/>
      <c r="S200" s="120" t="s">
        <v>1429</v>
      </c>
      <c r="T200" s="120"/>
      <c r="U200" s="120"/>
      <c r="V200" s="121"/>
    </row>
    <row r="201" spans="1:22" ht="14.25" customHeight="1">
      <c r="A201" s="118">
        <v>200</v>
      </c>
      <c r="B201" s="119" t="s">
        <v>1427</v>
      </c>
      <c r="C201" s="120" t="s">
        <v>1449</v>
      </c>
      <c r="D201" s="120" t="s">
        <v>827</v>
      </c>
      <c r="E201" s="120" t="s">
        <v>1233</v>
      </c>
      <c r="F201" s="120" t="s">
        <v>22</v>
      </c>
      <c r="G201" s="122">
        <v>2012</v>
      </c>
      <c r="H201" s="122">
        <v>-25.094999999999999</v>
      </c>
      <c r="I201" s="122">
        <v>-50.161999999999999</v>
      </c>
      <c r="J201" s="120" t="s">
        <v>136</v>
      </c>
      <c r="K201" s="120" t="s">
        <v>36</v>
      </c>
      <c r="L201" s="121"/>
      <c r="M201" s="121"/>
      <c r="N201" s="120" t="s">
        <v>25</v>
      </c>
      <c r="O201" s="120" t="s">
        <v>36</v>
      </c>
      <c r="P201" s="121"/>
      <c r="Q201" s="121"/>
      <c r="R201" s="121"/>
      <c r="S201" s="120" t="s">
        <v>1429</v>
      </c>
      <c r="T201" s="120"/>
      <c r="U201" s="120"/>
      <c r="V201" s="121"/>
    </row>
    <row r="202" spans="1:22" ht="14.25" customHeight="1">
      <c r="A202" s="118">
        <v>201</v>
      </c>
      <c r="B202" s="119" t="s">
        <v>1427</v>
      </c>
      <c r="C202" s="120" t="s">
        <v>1449</v>
      </c>
      <c r="D202" s="120" t="s">
        <v>827</v>
      </c>
      <c r="E202" s="120" t="s">
        <v>1233</v>
      </c>
      <c r="F202" s="120" t="s">
        <v>22</v>
      </c>
      <c r="G202" s="122">
        <v>2012</v>
      </c>
      <c r="H202" s="122">
        <v>-25.094999999999999</v>
      </c>
      <c r="I202" s="122">
        <v>-50.161999999999999</v>
      </c>
      <c r="J202" s="120" t="s">
        <v>136</v>
      </c>
      <c r="K202" s="120" t="s">
        <v>36</v>
      </c>
      <c r="L202" s="121"/>
      <c r="M202" s="121"/>
      <c r="N202" s="120" t="s">
        <v>25</v>
      </c>
      <c r="O202" s="120" t="s">
        <v>36</v>
      </c>
      <c r="P202" s="121"/>
      <c r="Q202" s="121"/>
      <c r="R202" s="121"/>
      <c r="S202" s="120" t="s">
        <v>1429</v>
      </c>
      <c r="T202" s="120"/>
      <c r="U202" s="120"/>
      <c r="V202" s="121"/>
    </row>
    <row r="203" spans="1:22" ht="14.25" customHeight="1">
      <c r="A203" s="118">
        <v>202</v>
      </c>
      <c r="B203" s="119" t="s">
        <v>1427</v>
      </c>
      <c r="C203" s="120" t="s">
        <v>1449</v>
      </c>
      <c r="D203" s="120" t="s">
        <v>827</v>
      </c>
      <c r="E203" s="120" t="s">
        <v>1233</v>
      </c>
      <c r="F203" s="120" t="s">
        <v>22</v>
      </c>
      <c r="G203" s="122">
        <v>2012</v>
      </c>
      <c r="H203" s="122">
        <v>-25.094999999999999</v>
      </c>
      <c r="I203" s="122">
        <v>-50.161999999999999</v>
      </c>
      <c r="J203" s="120" t="s">
        <v>136</v>
      </c>
      <c r="K203" s="120" t="s">
        <v>36</v>
      </c>
      <c r="L203" s="121"/>
      <c r="M203" s="121"/>
      <c r="N203" s="120" t="s">
        <v>25</v>
      </c>
      <c r="O203" s="120" t="s">
        <v>36</v>
      </c>
      <c r="P203" s="121"/>
      <c r="Q203" s="121"/>
      <c r="R203" s="121"/>
      <c r="S203" s="120" t="s">
        <v>1429</v>
      </c>
      <c r="T203" s="120"/>
      <c r="U203" s="120"/>
      <c r="V203" s="121"/>
    </row>
    <row r="204" spans="1:22" ht="14.25" customHeight="1">
      <c r="A204" s="118">
        <v>203</v>
      </c>
      <c r="B204" s="119" t="s">
        <v>1427</v>
      </c>
      <c r="C204" s="120" t="s">
        <v>1449</v>
      </c>
      <c r="D204" s="120" t="s">
        <v>827</v>
      </c>
      <c r="E204" s="120" t="s">
        <v>1233</v>
      </c>
      <c r="F204" s="120" t="s">
        <v>22</v>
      </c>
      <c r="G204" s="122">
        <v>2012</v>
      </c>
      <c r="H204" s="122">
        <v>-25.094999999999999</v>
      </c>
      <c r="I204" s="122">
        <v>-50.161999999999999</v>
      </c>
      <c r="J204" s="120" t="s">
        <v>136</v>
      </c>
      <c r="K204" s="120" t="s">
        <v>36</v>
      </c>
      <c r="L204" s="121"/>
      <c r="M204" s="121"/>
      <c r="N204" s="120" t="s">
        <v>25</v>
      </c>
      <c r="O204" s="120" t="s">
        <v>36</v>
      </c>
      <c r="P204" s="121"/>
      <c r="Q204" s="121"/>
      <c r="R204" s="121"/>
      <c r="S204" s="120" t="s">
        <v>1429</v>
      </c>
      <c r="T204" s="120"/>
      <c r="U204" s="120"/>
      <c r="V204" s="121"/>
    </row>
    <row r="205" spans="1:22" ht="14.25" customHeight="1">
      <c r="A205" s="118">
        <v>204</v>
      </c>
      <c r="B205" s="119" t="s">
        <v>1427</v>
      </c>
      <c r="C205" s="120" t="s">
        <v>1449</v>
      </c>
      <c r="D205" s="120" t="s">
        <v>827</v>
      </c>
      <c r="E205" s="120" t="s">
        <v>1450</v>
      </c>
      <c r="F205" s="120" t="s">
        <v>22</v>
      </c>
      <c r="G205" s="122">
        <v>2012</v>
      </c>
      <c r="H205" s="122">
        <v>-24.888999999999999</v>
      </c>
      <c r="I205" s="122">
        <v>-50.148000000000003</v>
      </c>
      <c r="J205" s="120" t="s">
        <v>136</v>
      </c>
      <c r="K205" s="120" t="s">
        <v>36</v>
      </c>
      <c r="L205" s="121"/>
      <c r="M205" s="121"/>
      <c r="N205" s="120" t="s">
        <v>25</v>
      </c>
      <c r="O205" s="120" t="s">
        <v>36</v>
      </c>
      <c r="P205" s="121"/>
      <c r="Q205" s="121"/>
      <c r="R205" s="121"/>
      <c r="S205" s="120" t="s">
        <v>1429</v>
      </c>
      <c r="T205" s="120"/>
      <c r="U205" s="120"/>
      <c r="V205" s="121"/>
    </row>
    <row r="206" spans="1:22" ht="14.25" customHeight="1">
      <c r="A206" s="118">
        <v>205</v>
      </c>
      <c r="B206" s="119" t="s">
        <v>1427</v>
      </c>
      <c r="C206" s="120" t="s">
        <v>1449</v>
      </c>
      <c r="D206" s="120" t="s">
        <v>827</v>
      </c>
      <c r="E206" s="120" t="s">
        <v>1450</v>
      </c>
      <c r="F206" s="120" t="s">
        <v>22</v>
      </c>
      <c r="G206" s="122">
        <v>2012</v>
      </c>
      <c r="H206" s="122">
        <v>-24.888999999999999</v>
      </c>
      <c r="I206" s="122">
        <v>-50.148000000000003</v>
      </c>
      <c r="J206" s="120" t="s">
        <v>136</v>
      </c>
      <c r="K206" s="120" t="s">
        <v>36</v>
      </c>
      <c r="L206" s="121"/>
      <c r="M206" s="121"/>
      <c r="N206" s="120" t="s">
        <v>25</v>
      </c>
      <c r="O206" s="120" t="s">
        <v>36</v>
      </c>
      <c r="P206" s="121"/>
      <c r="Q206" s="121"/>
      <c r="R206" s="121"/>
      <c r="S206" s="120" t="s">
        <v>1429</v>
      </c>
      <c r="T206" s="120"/>
      <c r="U206" s="120"/>
      <c r="V206" s="121"/>
    </row>
    <row r="207" spans="1:22" ht="14.25" customHeight="1">
      <c r="A207" s="118">
        <v>206</v>
      </c>
      <c r="B207" s="119" t="s">
        <v>1427</v>
      </c>
      <c r="C207" s="120" t="s">
        <v>1449</v>
      </c>
      <c r="D207" s="120" t="s">
        <v>827</v>
      </c>
      <c r="E207" s="120" t="s">
        <v>1450</v>
      </c>
      <c r="F207" s="120" t="s">
        <v>22</v>
      </c>
      <c r="G207" s="122">
        <v>2012</v>
      </c>
      <c r="H207" s="122">
        <v>-24.888999999999999</v>
      </c>
      <c r="I207" s="122">
        <v>-50.148000000000003</v>
      </c>
      <c r="J207" s="120" t="s">
        <v>136</v>
      </c>
      <c r="K207" s="120" t="s">
        <v>36</v>
      </c>
      <c r="L207" s="121"/>
      <c r="M207" s="121"/>
      <c r="N207" s="120" t="s">
        <v>25</v>
      </c>
      <c r="O207" s="120" t="s">
        <v>36</v>
      </c>
      <c r="P207" s="121"/>
      <c r="Q207" s="121"/>
      <c r="R207" s="121"/>
      <c r="S207" s="120" t="s">
        <v>1429</v>
      </c>
      <c r="T207" s="120"/>
      <c r="U207" s="120"/>
      <c r="V207" s="121"/>
    </row>
    <row r="208" spans="1:22" ht="14.25" customHeight="1">
      <c r="A208" s="118">
        <v>207</v>
      </c>
      <c r="B208" s="119" t="s">
        <v>1427</v>
      </c>
      <c r="C208" s="120" t="s">
        <v>1449</v>
      </c>
      <c r="D208" s="120" t="s">
        <v>827</v>
      </c>
      <c r="E208" s="120" t="s">
        <v>1450</v>
      </c>
      <c r="F208" s="120" t="s">
        <v>22</v>
      </c>
      <c r="G208" s="122">
        <v>2012</v>
      </c>
      <c r="H208" s="122">
        <v>-24.888999999999999</v>
      </c>
      <c r="I208" s="122">
        <v>-50.148000000000003</v>
      </c>
      <c r="J208" s="120" t="s">
        <v>136</v>
      </c>
      <c r="K208" s="120" t="s">
        <v>36</v>
      </c>
      <c r="L208" s="121"/>
      <c r="M208" s="121"/>
      <c r="N208" s="120" t="s">
        <v>25</v>
      </c>
      <c r="O208" s="120" t="s">
        <v>36</v>
      </c>
      <c r="P208" s="121"/>
      <c r="Q208" s="121"/>
      <c r="R208" s="121"/>
      <c r="S208" s="120" t="s">
        <v>1429</v>
      </c>
      <c r="T208" s="120"/>
      <c r="U208" s="120"/>
      <c r="V208" s="121"/>
    </row>
    <row r="209" spans="1:22" ht="14.25" customHeight="1">
      <c r="A209" s="118">
        <v>208</v>
      </c>
      <c r="B209" s="119" t="s">
        <v>1427</v>
      </c>
      <c r="C209" s="120" t="s">
        <v>1449</v>
      </c>
      <c r="D209" s="120" t="s">
        <v>827</v>
      </c>
      <c r="E209" s="120" t="s">
        <v>1450</v>
      </c>
      <c r="F209" s="120" t="s">
        <v>22</v>
      </c>
      <c r="G209" s="122">
        <v>2012</v>
      </c>
      <c r="H209" s="122">
        <v>-24.888999999999999</v>
      </c>
      <c r="I209" s="122">
        <v>-50.148000000000003</v>
      </c>
      <c r="J209" s="120" t="s">
        <v>136</v>
      </c>
      <c r="K209" s="120" t="s">
        <v>36</v>
      </c>
      <c r="L209" s="121"/>
      <c r="M209" s="121"/>
      <c r="N209" s="120" t="s">
        <v>25</v>
      </c>
      <c r="O209" s="120" t="s">
        <v>36</v>
      </c>
      <c r="P209" s="121"/>
      <c r="Q209" s="121"/>
      <c r="R209" s="121"/>
      <c r="S209" s="120" t="s">
        <v>1429</v>
      </c>
      <c r="T209" s="120"/>
      <c r="U209" s="120"/>
      <c r="V209" s="121"/>
    </row>
    <row r="210" spans="1:22" ht="14.25" customHeight="1">
      <c r="A210" s="118">
        <v>209</v>
      </c>
      <c r="B210" s="119" t="s">
        <v>1427</v>
      </c>
      <c r="C210" s="120" t="s">
        <v>1449</v>
      </c>
      <c r="D210" s="120" t="s">
        <v>827</v>
      </c>
      <c r="E210" s="120" t="s">
        <v>1450</v>
      </c>
      <c r="F210" s="120" t="s">
        <v>22</v>
      </c>
      <c r="G210" s="122">
        <v>2012</v>
      </c>
      <c r="H210" s="122">
        <v>-24.888999999999999</v>
      </c>
      <c r="I210" s="122">
        <v>-50.148000000000003</v>
      </c>
      <c r="J210" s="120" t="s">
        <v>136</v>
      </c>
      <c r="K210" s="120" t="s">
        <v>36</v>
      </c>
      <c r="L210" s="121"/>
      <c r="M210" s="121"/>
      <c r="N210" s="120" t="s">
        <v>25</v>
      </c>
      <c r="O210" s="120" t="s">
        <v>36</v>
      </c>
      <c r="P210" s="121"/>
      <c r="Q210" s="121"/>
      <c r="R210" s="121"/>
      <c r="S210" s="120" t="s">
        <v>1429</v>
      </c>
      <c r="T210" s="120"/>
      <c r="U210" s="120"/>
      <c r="V210" s="121"/>
    </row>
    <row r="211" spans="1:22" ht="14.25" customHeight="1">
      <c r="A211" s="118">
        <v>210</v>
      </c>
      <c r="B211" s="119" t="s">
        <v>1427</v>
      </c>
      <c r="C211" s="120" t="s">
        <v>1449</v>
      </c>
      <c r="D211" s="120" t="s">
        <v>827</v>
      </c>
      <c r="E211" s="120" t="s">
        <v>1450</v>
      </c>
      <c r="F211" s="120" t="s">
        <v>22</v>
      </c>
      <c r="G211" s="122">
        <v>2012</v>
      </c>
      <c r="H211" s="122">
        <v>-24.888999999999999</v>
      </c>
      <c r="I211" s="122">
        <v>-50.148000000000003</v>
      </c>
      <c r="J211" s="120" t="s">
        <v>136</v>
      </c>
      <c r="K211" s="120" t="s">
        <v>36</v>
      </c>
      <c r="L211" s="121"/>
      <c r="M211" s="121"/>
      <c r="N211" s="120" t="s">
        <v>25</v>
      </c>
      <c r="O211" s="120" t="s">
        <v>36</v>
      </c>
      <c r="P211" s="121"/>
      <c r="Q211" s="121"/>
      <c r="R211" s="121"/>
      <c r="S211" s="120" t="s">
        <v>1429</v>
      </c>
      <c r="T211" s="120"/>
      <c r="U211" s="120"/>
      <c r="V211" s="121"/>
    </row>
    <row r="212" spans="1:22" ht="14.25" customHeight="1">
      <c r="A212" s="118">
        <v>211</v>
      </c>
      <c r="B212" s="119" t="s">
        <v>1427</v>
      </c>
      <c r="C212" s="120" t="s">
        <v>1449</v>
      </c>
      <c r="D212" s="120" t="s">
        <v>827</v>
      </c>
      <c r="E212" s="120" t="s">
        <v>1450</v>
      </c>
      <c r="F212" s="120" t="s">
        <v>22</v>
      </c>
      <c r="G212" s="122">
        <v>2012</v>
      </c>
      <c r="H212" s="122">
        <v>-24.888999999999999</v>
      </c>
      <c r="I212" s="122">
        <v>-50.148000000000003</v>
      </c>
      <c r="J212" s="120" t="s">
        <v>136</v>
      </c>
      <c r="K212" s="120" t="s">
        <v>36</v>
      </c>
      <c r="L212" s="121"/>
      <c r="M212" s="121"/>
      <c r="N212" s="120" t="s">
        <v>25</v>
      </c>
      <c r="O212" s="120" t="s">
        <v>36</v>
      </c>
      <c r="P212" s="121"/>
      <c r="Q212" s="121"/>
      <c r="R212" s="121"/>
      <c r="S212" s="120" t="s">
        <v>1429</v>
      </c>
      <c r="T212" s="120"/>
      <c r="U212" s="120"/>
      <c r="V212" s="121"/>
    </row>
    <row r="213" spans="1:22" ht="14.25" customHeight="1">
      <c r="A213" s="118">
        <v>212</v>
      </c>
      <c r="B213" s="119" t="s">
        <v>1427</v>
      </c>
      <c r="C213" s="120" t="s">
        <v>1449</v>
      </c>
      <c r="D213" s="120" t="s">
        <v>827</v>
      </c>
      <c r="E213" s="120" t="s">
        <v>1450</v>
      </c>
      <c r="F213" s="120" t="s">
        <v>22</v>
      </c>
      <c r="G213" s="122">
        <v>2012</v>
      </c>
      <c r="H213" s="122">
        <v>-24.888999999999999</v>
      </c>
      <c r="I213" s="122">
        <v>-50.148000000000003</v>
      </c>
      <c r="J213" s="120" t="s">
        <v>136</v>
      </c>
      <c r="K213" s="120" t="s">
        <v>36</v>
      </c>
      <c r="L213" s="121"/>
      <c r="M213" s="121"/>
      <c r="N213" s="120" t="s">
        <v>25</v>
      </c>
      <c r="O213" s="120" t="s">
        <v>36</v>
      </c>
      <c r="P213" s="121"/>
      <c r="Q213" s="121"/>
      <c r="R213" s="121"/>
      <c r="S213" s="120" t="s">
        <v>1429</v>
      </c>
      <c r="T213" s="120"/>
      <c r="U213" s="120"/>
      <c r="V213" s="121"/>
    </row>
    <row r="214" spans="1:22" ht="14.25" customHeight="1">
      <c r="A214" s="118">
        <v>213</v>
      </c>
      <c r="B214" s="119" t="s">
        <v>1427</v>
      </c>
      <c r="C214" s="120" t="s">
        <v>1449</v>
      </c>
      <c r="D214" s="120" t="s">
        <v>827</v>
      </c>
      <c r="E214" s="120" t="s">
        <v>1450</v>
      </c>
      <c r="F214" s="120" t="s">
        <v>22</v>
      </c>
      <c r="G214" s="122">
        <v>2012</v>
      </c>
      <c r="H214" s="122">
        <v>-24.888999999999999</v>
      </c>
      <c r="I214" s="122">
        <v>-50.148000000000003</v>
      </c>
      <c r="J214" s="120" t="s">
        <v>136</v>
      </c>
      <c r="K214" s="120" t="s">
        <v>36</v>
      </c>
      <c r="L214" s="121"/>
      <c r="M214" s="121"/>
      <c r="N214" s="120" t="s">
        <v>25</v>
      </c>
      <c r="O214" s="120" t="s">
        <v>36</v>
      </c>
      <c r="P214" s="121"/>
      <c r="Q214" s="121"/>
      <c r="R214" s="121"/>
      <c r="S214" s="120" t="s">
        <v>1429</v>
      </c>
      <c r="T214" s="120"/>
      <c r="U214" s="120"/>
      <c r="V214" s="121"/>
    </row>
    <row r="215" spans="1:22" ht="14.25" customHeight="1">
      <c r="A215" s="118">
        <v>214</v>
      </c>
      <c r="B215" s="119" t="s">
        <v>1427</v>
      </c>
      <c r="C215" s="120" t="s">
        <v>1449</v>
      </c>
      <c r="D215" s="120" t="s">
        <v>827</v>
      </c>
      <c r="E215" s="120" t="s">
        <v>1450</v>
      </c>
      <c r="F215" s="120" t="s">
        <v>22</v>
      </c>
      <c r="G215" s="122">
        <v>2012</v>
      </c>
      <c r="H215" s="122">
        <v>-24.888999999999999</v>
      </c>
      <c r="I215" s="122">
        <v>-50.148000000000003</v>
      </c>
      <c r="J215" s="120" t="s">
        <v>136</v>
      </c>
      <c r="K215" s="120" t="s">
        <v>36</v>
      </c>
      <c r="L215" s="121"/>
      <c r="M215" s="121"/>
      <c r="N215" s="120" t="s">
        <v>25</v>
      </c>
      <c r="O215" s="120" t="s">
        <v>36</v>
      </c>
      <c r="P215" s="121"/>
      <c r="Q215" s="121"/>
      <c r="R215" s="121"/>
      <c r="S215" s="120" t="s">
        <v>1429</v>
      </c>
      <c r="T215" s="120"/>
      <c r="U215" s="120"/>
      <c r="V215" s="121"/>
    </row>
    <row r="216" spans="1:22" ht="14.25" customHeight="1">
      <c r="A216" s="118">
        <v>215</v>
      </c>
      <c r="B216" s="119" t="s">
        <v>1427</v>
      </c>
      <c r="C216" s="120" t="s">
        <v>1449</v>
      </c>
      <c r="D216" s="120" t="s">
        <v>827</v>
      </c>
      <c r="E216" s="120" t="s">
        <v>1450</v>
      </c>
      <c r="F216" s="120" t="s">
        <v>22</v>
      </c>
      <c r="G216" s="122">
        <v>2012</v>
      </c>
      <c r="H216" s="122">
        <v>-24.888999999999999</v>
      </c>
      <c r="I216" s="122">
        <v>-50.148000000000003</v>
      </c>
      <c r="J216" s="120" t="s">
        <v>136</v>
      </c>
      <c r="K216" s="120" t="s">
        <v>36</v>
      </c>
      <c r="L216" s="121"/>
      <c r="M216" s="121"/>
      <c r="N216" s="120" t="s">
        <v>25</v>
      </c>
      <c r="O216" s="120" t="s">
        <v>36</v>
      </c>
      <c r="P216" s="121"/>
      <c r="Q216" s="121"/>
      <c r="R216" s="121"/>
      <c r="S216" s="120" t="s">
        <v>1429</v>
      </c>
      <c r="T216" s="120"/>
      <c r="U216" s="120"/>
      <c r="V216" s="121"/>
    </row>
    <row r="217" spans="1:22" ht="14.25" customHeight="1">
      <c r="A217" s="118">
        <v>216</v>
      </c>
      <c r="B217" s="119" t="s">
        <v>1427</v>
      </c>
      <c r="C217" s="120" t="s">
        <v>1449</v>
      </c>
      <c r="D217" s="120" t="s">
        <v>827</v>
      </c>
      <c r="E217" s="120" t="s">
        <v>1452</v>
      </c>
      <c r="F217" s="120" t="s">
        <v>22</v>
      </c>
      <c r="G217" s="122">
        <v>2012</v>
      </c>
      <c r="H217" s="122">
        <v>-24.071999999999999</v>
      </c>
      <c r="I217" s="122">
        <v>-49.981000000000002</v>
      </c>
      <c r="J217" s="120" t="s">
        <v>136</v>
      </c>
      <c r="K217" s="120" t="s">
        <v>36</v>
      </c>
      <c r="L217" s="121"/>
      <c r="M217" s="121"/>
      <c r="N217" s="120" t="s">
        <v>25</v>
      </c>
      <c r="O217" s="120" t="s">
        <v>36</v>
      </c>
      <c r="P217" s="121"/>
      <c r="Q217" s="121"/>
      <c r="R217" s="121"/>
      <c r="S217" s="120" t="s">
        <v>1429</v>
      </c>
      <c r="T217" s="120"/>
      <c r="U217" s="120"/>
      <c r="V217" s="121"/>
    </row>
    <row r="218" spans="1:22" ht="14.25" customHeight="1">
      <c r="A218" s="118">
        <v>217</v>
      </c>
      <c r="B218" s="119" t="s">
        <v>1427</v>
      </c>
      <c r="C218" s="120" t="s">
        <v>1449</v>
      </c>
      <c r="D218" s="120" t="s">
        <v>827</v>
      </c>
      <c r="E218" s="120" t="s">
        <v>1452</v>
      </c>
      <c r="F218" s="120" t="s">
        <v>22</v>
      </c>
      <c r="G218" s="122">
        <v>2012</v>
      </c>
      <c r="H218" s="122">
        <v>-24.071999999999999</v>
      </c>
      <c r="I218" s="122">
        <v>-49.981000000000002</v>
      </c>
      <c r="J218" s="120" t="s">
        <v>136</v>
      </c>
      <c r="K218" s="120" t="s">
        <v>36</v>
      </c>
      <c r="L218" s="121"/>
      <c r="M218" s="121"/>
      <c r="N218" s="120" t="s">
        <v>25</v>
      </c>
      <c r="O218" s="120" t="s">
        <v>36</v>
      </c>
      <c r="P218" s="121"/>
      <c r="Q218" s="121"/>
      <c r="R218" s="121"/>
      <c r="S218" s="120" t="s">
        <v>1429</v>
      </c>
      <c r="T218" s="120"/>
      <c r="U218" s="120"/>
      <c r="V218" s="121"/>
    </row>
    <row r="219" spans="1:22" ht="14.25" customHeight="1">
      <c r="A219" s="118">
        <v>218</v>
      </c>
      <c r="B219" s="119" t="s">
        <v>1427</v>
      </c>
      <c r="C219" s="120" t="s">
        <v>1449</v>
      </c>
      <c r="D219" s="120" t="s">
        <v>827</v>
      </c>
      <c r="E219" s="120" t="s">
        <v>1452</v>
      </c>
      <c r="F219" s="120" t="s">
        <v>22</v>
      </c>
      <c r="G219" s="122">
        <v>2012</v>
      </c>
      <c r="H219" s="122">
        <v>-24.071999999999999</v>
      </c>
      <c r="I219" s="122">
        <v>-49.981000000000002</v>
      </c>
      <c r="J219" s="120" t="s">
        <v>136</v>
      </c>
      <c r="K219" s="120" t="s">
        <v>36</v>
      </c>
      <c r="L219" s="121"/>
      <c r="M219" s="121"/>
      <c r="N219" s="120" t="s">
        <v>25</v>
      </c>
      <c r="O219" s="120" t="s">
        <v>36</v>
      </c>
      <c r="P219" s="121"/>
      <c r="Q219" s="121"/>
      <c r="R219" s="121"/>
      <c r="S219" s="120" t="s">
        <v>1429</v>
      </c>
      <c r="T219" s="120"/>
      <c r="U219" s="120"/>
      <c r="V219" s="121"/>
    </row>
    <row r="220" spans="1:22" ht="14.25" customHeight="1">
      <c r="A220" s="118">
        <v>219</v>
      </c>
      <c r="B220" s="119" t="s">
        <v>1427</v>
      </c>
      <c r="C220" s="120" t="s">
        <v>1449</v>
      </c>
      <c r="D220" s="120" t="s">
        <v>827</v>
      </c>
      <c r="E220" s="120" t="s">
        <v>1452</v>
      </c>
      <c r="F220" s="120" t="s">
        <v>22</v>
      </c>
      <c r="G220" s="122">
        <v>2012</v>
      </c>
      <c r="H220" s="122">
        <v>-24.071999999999999</v>
      </c>
      <c r="I220" s="122">
        <v>-49.981000000000002</v>
      </c>
      <c r="J220" s="120" t="s">
        <v>136</v>
      </c>
      <c r="K220" s="120" t="s">
        <v>36</v>
      </c>
      <c r="L220" s="121"/>
      <c r="M220" s="121"/>
      <c r="N220" s="120" t="s">
        <v>25</v>
      </c>
      <c r="O220" s="120" t="s">
        <v>36</v>
      </c>
      <c r="P220" s="121"/>
      <c r="Q220" s="121"/>
      <c r="R220" s="121"/>
      <c r="S220" s="120" t="s">
        <v>1429</v>
      </c>
      <c r="T220" s="120"/>
      <c r="U220" s="120"/>
      <c r="V220" s="121"/>
    </row>
    <row r="221" spans="1:22" ht="14.25" customHeight="1">
      <c r="A221" s="118">
        <v>220</v>
      </c>
      <c r="B221" s="119" t="s">
        <v>1427</v>
      </c>
      <c r="C221" s="120" t="s">
        <v>1449</v>
      </c>
      <c r="D221" s="120" t="s">
        <v>827</v>
      </c>
      <c r="E221" s="120" t="s">
        <v>1452</v>
      </c>
      <c r="F221" s="120" t="s">
        <v>22</v>
      </c>
      <c r="G221" s="122">
        <v>2012</v>
      </c>
      <c r="H221" s="122">
        <v>-24.071999999999999</v>
      </c>
      <c r="I221" s="122">
        <v>-49.981000000000002</v>
      </c>
      <c r="J221" s="120" t="s">
        <v>136</v>
      </c>
      <c r="K221" s="120" t="s">
        <v>36</v>
      </c>
      <c r="L221" s="121"/>
      <c r="M221" s="121"/>
      <c r="N221" s="120" t="s">
        <v>25</v>
      </c>
      <c r="O221" s="120" t="s">
        <v>36</v>
      </c>
      <c r="P221" s="121"/>
      <c r="Q221" s="121"/>
      <c r="R221" s="121"/>
      <c r="S221" s="120" t="s">
        <v>1429</v>
      </c>
      <c r="T221" s="120"/>
      <c r="U221" s="120"/>
      <c r="V221" s="121"/>
    </row>
    <row r="222" spans="1:22" ht="14.25" customHeight="1">
      <c r="A222" s="118">
        <v>221</v>
      </c>
      <c r="B222" s="119" t="s">
        <v>1427</v>
      </c>
      <c r="C222" s="120" t="s">
        <v>1449</v>
      </c>
      <c r="D222" s="120" t="s">
        <v>827</v>
      </c>
      <c r="E222" s="120" t="s">
        <v>1452</v>
      </c>
      <c r="F222" s="120" t="s">
        <v>22</v>
      </c>
      <c r="G222" s="122">
        <v>2012</v>
      </c>
      <c r="H222" s="122">
        <v>-24.071999999999999</v>
      </c>
      <c r="I222" s="122">
        <v>-49.981000000000002</v>
      </c>
      <c r="J222" s="120" t="s">
        <v>136</v>
      </c>
      <c r="K222" s="120" t="s">
        <v>36</v>
      </c>
      <c r="L222" s="121"/>
      <c r="M222" s="121"/>
      <c r="N222" s="120" t="s">
        <v>25</v>
      </c>
      <c r="O222" s="120" t="s">
        <v>36</v>
      </c>
      <c r="P222" s="121"/>
      <c r="Q222" s="121"/>
      <c r="R222" s="121"/>
      <c r="S222" s="120" t="s">
        <v>1429</v>
      </c>
      <c r="T222" s="120"/>
      <c r="U222" s="120"/>
      <c r="V222" s="121"/>
    </row>
    <row r="223" spans="1:22" ht="14.25" customHeight="1">
      <c r="A223" s="118">
        <v>222</v>
      </c>
      <c r="B223" s="119" t="s">
        <v>1427</v>
      </c>
      <c r="C223" s="120" t="s">
        <v>1449</v>
      </c>
      <c r="D223" s="120" t="s">
        <v>827</v>
      </c>
      <c r="E223" s="120" t="s">
        <v>1452</v>
      </c>
      <c r="F223" s="120" t="s">
        <v>22</v>
      </c>
      <c r="G223" s="122">
        <v>2012</v>
      </c>
      <c r="H223" s="122">
        <v>-24.071999999999999</v>
      </c>
      <c r="I223" s="122">
        <v>-49.981000000000002</v>
      </c>
      <c r="J223" s="120" t="s">
        <v>136</v>
      </c>
      <c r="K223" s="120" t="s">
        <v>36</v>
      </c>
      <c r="L223" s="121"/>
      <c r="M223" s="121"/>
      <c r="N223" s="120" t="s">
        <v>25</v>
      </c>
      <c r="O223" s="120" t="s">
        <v>36</v>
      </c>
      <c r="P223" s="121"/>
      <c r="Q223" s="121"/>
      <c r="R223" s="121"/>
      <c r="S223" s="120" t="s">
        <v>1429</v>
      </c>
      <c r="T223" s="120"/>
      <c r="U223" s="120"/>
      <c r="V223" s="121"/>
    </row>
    <row r="224" spans="1:22" ht="14.25" customHeight="1">
      <c r="A224" s="118">
        <v>223</v>
      </c>
      <c r="B224" s="119" t="s">
        <v>1427</v>
      </c>
      <c r="C224" s="120" t="s">
        <v>1449</v>
      </c>
      <c r="D224" s="120" t="s">
        <v>827</v>
      </c>
      <c r="E224" s="120" t="s">
        <v>1452</v>
      </c>
      <c r="F224" s="120" t="s">
        <v>22</v>
      </c>
      <c r="G224" s="122">
        <v>2012</v>
      </c>
      <c r="H224" s="122">
        <v>-24.071999999999999</v>
      </c>
      <c r="I224" s="122">
        <v>-49.981000000000002</v>
      </c>
      <c r="J224" s="120" t="s">
        <v>136</v>
      </c>
      <c r="K224" s="120" t="s">
        <v>36</v>
      </c>
      <c r="L224" s="121"/>
      <c r="M224" s="121"/>
      <c r="N224" s="120" t="s">
        <v>25</v>
      </c>
      <c r="O224" s="120" t="s">
        <v>36</v>
      </c>
      <c r="P224" s="121"/>
      <c r="Q224" s="121"/>
      <c r="R224" s="121"/>
      <c r="S224" s="120" t="s">
        <v>1429</v>
      </c>
      <c r="T224" s="120"/>
      <c r="U224" s="120"/>
      <c r="V224" s="121"/>
    </row>
    <row r="225" spans="1:22" ht="14.25" customHeight="1">
      <c r="A225" s="118">
        <v>224</v>
      </c>
      <c r="B225" s="119" t="s">
        <v>1427</v>
      </c>
      <c r="C225" s="120" t="s">
        <v>1449</v>
      </c>
      <c r="D225" s="120" t="s">
        <v>827</v>
      </c>
      <c r="E225" s="120" t="s">
        <v>1452</v>
      </c>
      <c r="F225" s="120" t="s">
        <v>22</v>
      </c>
      <c r="G225" s="122">
        <v>2012</v>
      </c>
      <c r="H225" s="122">
        <v>-24.071999999999999</v>
      </c>
      <c r="I225" s="122">
        <v>-49.981000000000002</v>
      </c>
      <c r="J225" s="120" t="s">
        <v>136</v>
      </c>
      <c r="K225" s="120" t="s">
        <v>36</v>
      </c>
      <c r="L225" s="121"/>
      <c r="M225" s="121"/>
      <c r="N225" s="120" t="s">
        <v>25</v>
      </c>
      <c r="O225" s="120" t="s">
        <v>36</v>
      </c>
      <c r="P225" s="121"/>
      <c r="Q225" s="121"/>
      <c r="R225" s="121"/>
      <c r="S225" s="120" t="s">
        <v>1429</v>
      </c>
      <c r="T225" s="120"/>
      <c r="U225" s="120"/>
      <c r="V225" s="121"/>
    </row>
    <row r="226" spans="1:22" ht="14.25" customHeight="1">
      <c r="A226" s="118">
        <v>225</v>
      </c>
      <c r="B226" s="119" t="s">
        <v>1427</v>
      </c>
      <c r="C226" s="120" t="s">
        <v>1449</v>
      </c>
      <c r="D226" s="120" t="s">
        <v>827</v>
      </c>
      <c r="E226" s="120" t="s">
        <v>435</v>
      </c>
      <c r="F226" s="120" t="s">
        <v>22</v>
      </c>
      <c r="G226" s="122">
        <v>2012</v>
      </c>
      <c r="H226" s="122">
        <v>-24.806000000000001</v>
      </c>
      <c r="I226" s="122">
        <v>-49.872</v>
      </c>
      <c r="J226" s="120" t="s">
        <v>136</v>
      </c>
      <c r="K226" s="120" t="s">
        <v>36</v>
      </c>
      <c r="L226" s="121"/>
      <c r="M226" s="121"/>
      <c r="N226" s="120" t="s">
        <v>25</v>
      </c>
      <c r="O226" s="120" t="s">
        <v>36</v>
      </c>
      <c r="P226" s="121"/>
      <c r="Q226" s="121"/>
      <c r="R226" s="121"/>
      <c r="S226" s="120" t="s">
        <v>1429</v>
      </c>
      <c r="T226" s="120"/>
      <c r="U226" s="120"/>
      <c r="V226" s="121"/>
    </row>
    <row r="227" spans="1:22" ht="14.25" customHeight="1">
      <c r="A227" s="118">
        <v>226</v>
      </c>
      <c r="B227" s="119" t="s">
        <v>1427</v>
      </c>
      <c r="C227" s="120" t="s">
        <v>1449</v>
      </c>
      <c r="D227" s="120" t="s">
        <v>827</v>
      </c>
      <c r="E227" s="120" t="s">
        <v>435</v>
      </c>
      <c r="F227" s="120" t="s">
        <v>22</v>
      </c>
      <c r="G227" s="122">
        <v>2012</v>
      </c>
      <c r="H227" s="122">
        <v>-24.806000000000001</v>
      </c>
      <c r="I227" s="122">
        <v>-49.872</v>
      </c>
      <c r="J227" s="120" t="s">
        <v>136</v>
      </c>
      <c r="K227" s="120" t="s">
        <v>36</v>
      </c>
      <c r="L227" s="121"/>
      <c r="M227" s="121"/>
      <c r="N227" s="120" t="s">
        <v>25</v>
      </c>
      <c r="O227" s="120" t="s">
        <v>36</v>
      </c>
      <c r="P227" s="121"/>
      <c r="Q227" s="121"/>
      <c r="R227" s="121"/>
      <c r="S227" s="120" t="s">
        <v>1429</v>
      </c>
      <c r="T227" s="120"/>
      <c r="U227" s="120"/>
      <c r="V227" s="121"/>
    </row>
    <row r="228" spans="1:22" ht="14.25" customHeight="1">
      <c r="A228" s="118">
        <v>227</v>
      </c>
      <c r="B228" s="119" t="s">
        <v>1427</v>
      </c>
      <c r="C228" s="120" t="s">
        <v>1449</v>
      </c>
      <c r="D228" s="120" t="s">
        <v>827</v>
      </c>
      <c r="E228" s="120" t="s">
        <v>435</v>
      </c>
      <c r="F228" s="120" t="s">
        <v>22</v>
      </c>
      <c r="G228" s="122">
        <v>2012</v>
      </c>
      <c r="H228" s="122">
        <v>-24.806000000000001</v>
      </c>
      <c r="I228" s="122">
        <v>-49.872</v>
      </c>
      <c r="J228" s="120" t="s">
        <v>136</v>
      </c>
      <c r="K228" s="120" t="s">
        <v>36</v>
      </c>
      <c r="L228" s="121"/>
      <c r="M228" s="121"/>
      <c r="N228" s="120" t="s">
        <v>25</v>
      </c>
      <c r="O228" s="120" t="s">
        <v>36</v>
      </c>
      <c r="P228" s="121"/>
      <c r="Q228" s="121"/>
      <c r="R228" s="121"/>
      <c r="S228" s="120" t="s">
        <v>1429</v>
      </c>
      <c r="T228" s="120"/>
      <c r="U228" s="120"/>
      <c r="V228" s="121"/>
    </row>
    <row r="229" spans="1:22" ht="14.25" customHeight="1">
      <c r="A229" s="118">
        <v>228</v>
      </c>
      <c r="B229" s="119" t="s">
        <v>1427</v>
      </c>
      <c r="C229" s="120" t="s">
        <v>1449</v>
      </c>
      <c r="D229" s="120" t="s">
        <v>827</v>
      </c>
      <c r="E229" s="120" t="s">
        <v>435</v>
      </c>
      <c r="F229" s="120" t="s">
        <v>22</v>
      </c>
      <c r="G229" s="122">
        <v>2012</v>
      </c>
      <c r="H229" s="122">
        <v>-24.806000000000001</v>
      </c>
      <c r="I229" s="122">
        <v>-49.872</v>
      </c>
      <c r="J229" s="120" t="s">
        <v>136</v>
      </c>
      <c r="K229" s="120" t="s">
        <v>36</v>
      </c>
      <c r="L229" s="121"/>
      <c r="M229" s="121"/>
      <c r="N229" s="120" t="s">
        <v>25</v>
      </c>
      <c r="O229" s="120" t="s">
        <v>36</v>
      </c>
      <c r="P229" s="121"/>
      <c r="Q229" s="121"/>
      <c r="R229" s="121"/>
      <c r="S229" s="120" t="s">
        <v>1429</v>
      </c>
      <c r="T229" s="120"/>
      <c r="U229" s="120"/>
      <c r="V229" s="121"/>
    </row>
    <row r="230" spans="1:22" ht="14.25" customHeight="1">
      <c r="A230" s="118">
        <v>229</v>
      </c>
      <c r="B230" s="119" t="s">
        <v>1427</v>
      </c>
      <c r="C230" s="120" t="s">
        <v>1449</v>
      </c>
      <c r="D230" s="120" t="s">
        <v>827</v>
      </c>
      <c r="E230" s="120" t="s">
        <v>435</v>
      </c>
      <c r="F230" s="120" t="s">
        <v>22</v>
      </c>
      <c r="G230" s="122">
        <v>2012</v>
      </c>
      <c r="H230" s="122">
        <v>-24.806000000000001</v>
      </c>
      <c r="I230" s="122">
        <v>-49.872</v>
      </c>
      <c r="J230" s="120" t="s">
        <v>136</v>
      </c>
      <c r="K230" s="120" t="s">
        <v>36</v>
      </c>
      <c r="L230" s="121"/>
      <c r="M230" s="121"/>
      <c r="N230" s="120" t="s">
        <v>25</v>
      </c>
      <c r="O230" s="120" t="s">
        <v>36</v>
      </c>
      <c r="P230" s="121"/>
      <c r="Q230" s="121"/>
      <c r="R230" s="121"/>
      <c r="S230" s="120" t="s">
        <v>1429</v>
      </c>
      <c r="T230" s="120"/>
      <c r="U230" s="120"/>
      <c r="V230" s="121"/>
    </row>
    <row r="231" spans="1:22" ht="14.25" customHeight="1">
      <c r="A231" s="118">
        <v>230</v>
      </c>
      <c r="B231" s="119" t="s">
        <v>1427</v>
      </c>
      <c r="C231" s="120" t="s">
        <v>1449</v>
      </c>
      <c r="D231" s="120" t="s">
        <v>827</v>
      </c>
      <c r="E231" s="120" t="s">
        <v>435</v>
      </c>
      <c r="F231" s="120" t="s">
        <v>22</v>
      </c>
      <c r="G231" s="122">
        <v>2012</v>
      </c>
      <c r="H231" s="122">
        <v>-24.806000000000001</v>
      </c>
      <c r="I231" s="122">
        <v>-49.872</v>
      </c>
      <c r="J231" s="120" t="s">
        <v>136</v>
      </c>
      <c r="K231" s="120" t="s">
        <v>36</v>
      </c>
      <c r="L231" s="121"/>
      <c r="M231" s="121"/>
      <c r="N231" s="120" t="s">
        <v>25</v>
      </c>
      <c r="O231" s="120" t="s">
        <v>36</v>
      </c>
      <c r="P231" s="121"/>
      <c r="Q231" s="121"/>
      <c r="R231" s="121"/>
      <c r="S231" s="120" t="s">
        <v>1429</v>
      </c>
      <c r="T231" s="120"/>
      <c r="U231" s="120"/>
      <c r="V231" s="121"/>
    </row>
    <row r="232" spans="1:22" ht="14.25" customHeight="1">
      <c r="A232" s="118">
        <v>231</v>
      </c>
      <c r="B232" s="119" t="s">
        <v>1427</v>
      </c>
      <c r="C232" s="120" t="s">
        <v>1449</v>
      </c>
      <c r="D232" s="120" t="s">
        <v>827</v>
      </c>
      <c r="E232" s="120" t="s">
        <v>435</v>
      </c>
      <c r="F232" s="120" t="s">
        <v>22</v>
      </c>
      <c r="G232" s="122">
        <v>2012</v>
      </c>
      <c r="H232" s="122">
        <v>-24.806000000000001</v>
      </c>
      <c r="I232" s="122">
        <v>-49.872</v>
      </c>
      <c r="J232" s="120" t="s">
        <v>136</v>
      </c>
      <c r="K232" s="120" t="s">
        <v>36</v>
      </c>
      <c r="L232" s="121"/>
      <c r="M232" s="121"/>
      <c r="N232" s="120" t="s">
        <v>25</v>
      </c>
      <c r="O232" s="120" t="s">
        <v>36</v>
      </c>
      <c r="P232" s="121"/>
      <c r="Q232" s="121"/>
      <c r="R232" s="121"/>
      <c r="S232" s="120" t="s">
        <v>1429</v>
      </c>
      <c r="T232" s="120"/>
      <c r="U232" s="120"/>
      <c r="V232" s="121"/>
    </row>
    <row r="233" spans="1:22" ht="14.25" customHeight="1">
      <c r="A233" s="118">
        <v>232</v>
      </c>
      <c r="B233" s="119" t="s">
        <v>1427</v>
      </c>
      <c r="C233" s="120" t="s">
        <v>1449</v>
      </c>
      <c r="D233" s="120" t="s">
        <v>827</v>
      </c>
      <c r="E233" s="120" t="s">
        <v>435</v>
      </c>
      <c r="F233" s="120" t="s">
        <v>22</v>
      </c>
      <c r="G233" s="122">
        <v>2012</v>
      </c>
      <c r="H233" s="122">
        <v>-24.806000000000001</v>
      </c>
      <c r="I233" s="122">
        <v>-49.872</v>
      </c>
      <c r="J233" s="120" t="s">
        <v>136</v>
      </c>
      <c r="K233" s="120" t="s">
        <v>36</v>
      </c>
      <c r="L233" s="121"/>
      <c r="M233" s="121"/>
      <c r="N233" s="120" t="s">
        <v>25</v>
      </c>
      <c r="O233" s="120" t="s">
        <v>36</v>
      </c>
      <c r="P233" s="121"/>
      <c r="Q233" s="121"/>
      <c r="R233" s="121"/>
      <c r="S233" s="120" t="s">
        <v>1429</v>
      </c>
      <c r="T233" s="120"/>
      <c r="U233" s="120"/>
      <c r="V233" s="121"/>
    </row>
    <row r="234" spans="1:22" ht="14.25" customHeight="1">
      <c r="A234" s="118">
        <v>233</v>
      </c>
      <c r="B234" s="119" t="s">
        <v>1427</v>
      </c>
      <c r="C234" s="120" t="s">
        <v>1449</v>
      </c>
      <c r="D234" s="120" t="s">
        <v>827</v>
      </c>
      <c r="E234" s="120" t="s">
        <v>435</v>
      </c>
      <c r="F234" s="120" t="s">
        <v>22</v>
      </c>
      <c r="G234" s="122">
        <v>2012</v>
      </c>
      <c r="H234" s="122">
        <v>-24.806000000000001</v>
      </c>
      <c r="I234" s="122">
        <v>-49.872</v>
      </c>
      <c r="J234" s="120" t="s">
        <v>136</v>
      </c>
      <c r="K234" s="120" t="s">
        <v>36</v>
      </c>
      <c r="L234" s="121"/>
      <c r="M234" s="121"/>
      <c r="N234" s="120" t="s">
        <v>25</v>
      </c>
      <c r="O234" s="120" t="s">
        <v>36</v>
      </c>
      <c r="P234" s="121"/>
      <c r="Q234" s="121"/>
      <c r="R234" s="121"/>
      <c r="S234" s="120" t="s">
        <v>1429</v>
      </c>
      <c r="T234" s="120"/>
      <c r="U234" s="120"/>
      <c r="V234" s="121"/>
    </row>
    <row r="235" spans="1:22" ht="14.25" customHeight="1">
      <c r="A235" s="118">
        <v>234</v>
      </c>
      <c r="B235" s="119" t="s">
        <v>1427</v>
      </c>
      <c r="C235" s="120" t="s">
        <v>1449</v>
      </c>
      <c r="D235" s="120" t="s">
        <v>827</v>
      </c>
      <c r="E235" s="120" t="s">
        <v>435</v>
      </c>
      <c r="F235" s="120" t="s">
        <v>22</v>
      </c>
      <c r="G235" s="122">
        <v>2012</v>
      </c>
      <c r="H235" s="122">
        <v>-24.806000000000001</v>
      </c>
      <c r="I235" s="122">
        <v>-49.872</v>
      </c>
      <c r="J235" s="120" t="s">
        <v>136</v>
      </c>
      <c r="K235" s="120" t="s">
        <v>36</v>
      </c>
      <c r="L235" s="121"/>
      <c r="M235" s="121"/>
      <c r="N235" s="120" t="s">
        <v>25</v>
      </c>
      <c r="O235" s="120" t="s">
        <v>36</v>
      </c>
      <c r="P235" s="121"/>
      <c r="Q235" s="121"/>
      <c r="R235" s="121"/>
      <c r="S235" s="120" t="s">
        <v>1429</v>
      </c>
      <c r="T235" s="120"/>
      <c r="U235" s="120"/>
      <c r="V235" s="121"/>
    </row>
    <row r="236" spans="1:22" ht="14.25" customHeight="1">
      <c r="A236" s="118">
        <v>235</v>
      </c>
      <c r="B236" s="119" t="s">
        <v>1427</v>
      </c>
      <c r="C236" s="120" t="s">
        <v>1449</v>
      </c>
      <c r="D236" s="120" t="s">
        <v>827</v>
      </c>
      <c r="E236" s="120" t="s">
        <v>435</v>
      </c>
      <c r="F236" s="120" t="s">
        <v>22</v>
      </c>
      <c r="G236" s="122">
        <v>2012</v>
      </c>
      <c r="H236" s="122">
        <v>-24.806000000000001</v>
      </c>
      <c r="I236" s="122">
        <v>-49.872</v>
      </c>
      <c r="J236" s="120" t="s">
        <v>136</v>
      </c>
      <c r="K236" s="120" t="s">
        <v>36</v>
      </c>
      <c r="L236" s="121"/>
      <c r="M236" s="121"/>
      <c r="N236" s="120" t="s">
        <v>25</v>
      </c>
      <c r="O236" s="120" t="s">
        <v>36</v>
      </c>
      <c r="P236" s="121"/>
      <c r="Q236" s="121"/>
      <c r="R236" s="121"/>
      <c r="S236" s="120" t="s">
        <v>1429</v>
      </c>
      <c r="T236" s="120"/>
      <c r="U236" s="120"/>
      <c r="V236" s="121"/>
    </row>
    <row r="237" spans="1:22" ht="14.25" customHeight="1">
      <c r="A237" s="118">
        <v>236</v>
      </c>
      <c r="B237" s="119" t="s">
        <v>1427</v>
      </c>
      <c r="C237" s="120" t="s">
        <v>1449</v>
      </c>
      <c r="D237" s="120" t="s">
        <v>827</v>
      </c>
      <c r="E237" s="120" t="s">
        <v>435</v>
      </c>
      <c r="F237" s="120" t="s">
        <v>22</v>
      </c>
      <c r="G237" s="122">
        <v>2012</v>
      </c>
      <c r="H237" s="122">
        <v>-24.806000000000001</v>
      </c>
      <c r="I237" s="122">
        <v>-49.872</v>
      </c>
      <c r="J237" s="120" t="s">
        <v>136</v>
      </c>
      <c r="K237" s="120" t="s">
        <v>36</v>
      </c>
      <c r="L237" s="121"/>
      <c r="M237" s="121"/>
      <c r="N237" s="120" t="s">
        <v>25</v>
      </c>
      <c r="O237" s="120" t="s">
        <v>36</v>
      </c>
      <c r="P237" s="121"/>
      <c r="Q237" s="121"/>
      <c r="R237" s="121"/>
      <c r="S237" s="120" t="s">
        <v>1429</v>
      </c>
      <c r="T237" s="120"/>
      <c r="U237" s="120"/>
      <c r="V237" s="121"/>
    </row>
    <row r="238" spans="1:22" ht="14.25" customHeight="1">
      <c r="A238" s="118">
        <v>237</v>
      </c>
      <c r="B238" s="119" t="s">
        <v>1427</v>
      </c>
      <c r="C238" s="120" t="s">
        <v>1449</v>
      </c>
      <c r="D238" s="120" t="s">
        <v>827</v>
      </c>
      <c r="E238" s="120" t="s">
        <v>435</v>
      </c>
      <c r="F238" s="120" t="s">
        <v>22</v>
      </c>
      <c r="G238" s="122">
        <v>2012</v>
      </c>
      <c r="H238" s="122">
        <v>-24.806000000000001</v>
      </c>
      <c r="I238" s="122">
        <v>-49.872</v>
      </c>
      <c r="J238" s="120" t="s">
        <v>136</v>
      </c>
      <c r="K238" s="120" t="s">
        <v>36</v>
      </c>
      <c r="L238" s="121"/>
      <c r="M238" s="121"/>
      <c r="N238" s="120" t="s">
        <v>25</v>
      </c>
      <c r="O238" s="120" t="s">
        <v>36</v>
      </c>
      <c r="P238" s="121"/>
      <c r="Q238" s="121"/>
      <c r="R238" s="121"/>
      <c r="S238" s="120" t="s">
        <v>1429</v>
      </c>
      <c r="T238" s="120"/>
      <c r="U238" s="120"/>
      <c r="V238" s="121"/>
    </row>
    <row r="239" spans="1:22" ht="14.25" customHeight="1">
      <c r="A239" s="118">
        <v>238</v>
      </c>
      <c r="B239" s="119" t="s">
        <v>1427</v>
      </c>
      <c r="C239" s="120" t="s">
        <v>1449</v>
      </c>
      <c r="D239" s="120" t="s">
        <v>827</v>
      </c>
      <c r="E239" s="120" t="s">
        <v>435</v>
      </c>
      <c r="F239" s="120" t="s">
        <v>22</v>
      </c>
      <c r="G239" s="122">
        <v>2012</v>
      </c>
      <c r="H239" s="122">
        <v>-24.806000000000001</v>
      </c>
      <c r="I239" s="122">
        <v>-49.872</v>
      </c>
      <c r="J239" s="120" t="s">
        <v>136</v>
      </c>
      <c r="K239" s="120" t="s">
        <v>36</v>
      </c>
      <c r="L239" s="121"/>
      <c r="M239" s="121"/>
      <c r="N239" s="120" t="s">
        <v>25</v>
      </c>
      <c r="O239" s="120" t="s">
        <v>36</v>
      </c>
      <c r="P239" s="121"/>
      <c r="Q239" s="121"/>
      <c r="R239" s="121"/>
      <c r="S239" s="120" t="s">
        <v>1429</v>
      </c>
      <c r="T239" s="120"/>
      <c r="U239" s="120"/>
      <c r="V239" s="121"/>
    </row>
    <row r="240" spans="1:22" ht="14.25" customHeight="1">
      <c r="A240" s="118">
        <v>239</v>
      </c>
      <c r="B240" s="119" t="s">
        <v>1427</v>
      </c>
      <c r="C240" s="120" t="s">
        <v>1449</v>
      </c>
      <c r="D240" s="120" t="s">
        <v>827</v>
      </c>
      <c r="E240" s="120" t="s">
        <v>435</v>
      </c>
      <c r="F240" s="120" t="s">
        <v>22</v>
      </c>
      <c r="G240" s="122">
        <v>2012</v>
      </c>
      <c r="H240" s="122">
        <v>-24.806000000000001</v>
      </c>
      <c r="I240" s="122">
        <v>-49.872</v>
      </c>
      <c r="J240" s="120" t="s">
        <v>136</v>
      </c>
      <c r="K240" s="120" t="s">
        <v>36</v>
      </c>
      <c r="L240" s="121"/>
      <c r="M240" s="121"/>
      <c r="N240" s="120" t="s">
        <v>25</v>
      </c>
      <c r="O240" s="120" t="s">
        <v>36</v>
      </c>
      <c r="P240" s="121"/>
      <c r="Q240" s="121"/>
      <c r="R240" s="121"/>
      <c r="S240" s="120" t="s">
        <v>1429</v>
      </c>
      <c r="T240" s="120"/>
      <c r="U240" s="120"/>
      <c r="V240" s="121"/>
    </row>
    <row r="241" spans="1:22" ht="14.25" customHeight="1">
      <c r="A241" s="118">
        <v>240</v>
      </c>
      <c r="B241" s="119" t="s">
        <v>1427</v>
      </c>
      <c r="C241" s="120" t="s">
        <v>1449</v>
      </c>
      <c r="D241" s="120" t="s">
        <v>827</v>
      </c>
      <c r="E241" s="120" t="s">
        <v>435</v>
      </c>
      <c r="F241" s="120" t="s">
        <v>22</v>
      </c>
      <c r="G241" s="122">
        <v>2012</v>
      </c>
      <c r="H241" s="122">
        <v>-24.806000000000001</v>
      </c>
      <c r="I241" s="122">
        <v>-49.872</v>
      </c>
      <c r="J241" s="120" t="s">
        <v>136</v>
      </c>
      <c r="K241" s="120" t="s">
        <v>36</v>
      </c>
      <c r="L241" s="121"/>
      <c r="M241" s="121"/>
      <c r="N241" s="120" t="s">
        <v>25</v>
      </c>
      <c r="O241" s="120" t="s">
        <v>36</v>
      </c>
      <c r="P241" s="121"/>
      <c r="Q241" s="121"/>
      <c r="R241" s="121"/>
      <c r="S241" s="120" t="s">
        <v>1429</v>
      </c>
      <c r="T241" s="120"/>
      <c r="U241" s="120"/>
      <c r="V241" s="121"/>
    </row>
    <row r="242" spans="1:22" ht="14.25" customHeight="1">
      <c r="A242" s="118">
        <v>241</v>
      </c>
      <c r="B242" s="119" t="s">
        <v>1427</v>
      </c>
      <c r="C242" s="120" t="s">
        <v>1449</v>
      </c>
      <c r="D242" s="120" t="s">
        <v>827</v>
      </c>
      <c r="E242" s="120" t="s">
        <v>435</v>
      </c>
      <c r="F242" s="120" t="s">
        <v>22</v>
      </c>
      <c r="G242" s="122">
        <v>2012</v>
      </c>
      <c r="H242" s="122">
        <v>-24.806000000000001</v>
      </c>
      <c r="I242" s="122">
        <v>-49.872</v>
      </c>
      <c r="J242" s="120" t="s">
        <v>136</v>
      </c>
      <c r="K242" s="120" t="s">
        <v>36</v>
      </c>
      <c r="L242" s="121"/>
      <c r="M242" s="121"/>
      <c r="N242" s="120" t="s">
        <v>25</v>
      </c>
      <c r="O242" s="120" t="s">
        <v>36</v>
      </c>
      <c r="P242" s="121"/>
      <c r="Q242" s="121"/>
      <c r="R242" s="121"/>
      <c r="S242" s="120" t="s">
        <v>1429</v>
      </c>
      <c r="T242" s="120"/>
      <c r="U242" s="120"/>
      <c r="V242" s="121"/>
    </row>
    <row r="243" spans="1:22" ht="14.25" customHeight="1">
      <c r="A243" s="118">
        <v>242</v>
      </c>
      <c r="B243" s="119" t="s">
        <v>1427</v>
      </c>
      <c r="C243" s="120" t="s">
        <v>1449</v>
      </c>
      <c r="D243" s="120" t="s">
        <v>827</v>
      </c>
      <c r="E243" s="120" t="s">
        <v>435</v>
      </c>
      <c r="F243" s="120" t="s">
        <v>22</v>
      </c>
      <c r="G243" s="122">
        <v>2012</v>
      </c>
      <c r="H243" s="122">
        <v>-24.806000000000001</v>
      </c>
      <c r="I243" s="122">
        <v>-49.872</v>
      </c>
      <c r="J243" s="120" t="s">
        <v>136</v>
      </c>
      <c r="K243" s="120" t="s">
        <v>36</v>
      </c>
      <c r="L243" s="121"/>
      <c r="M243" s="121"/>
      <c r="N243" s="120" t="s">
        <v>25</v>
      </c>
      <c r="O243" s="120" t="s">
        <v>36</v>
      </c>
      <c r="P243" s="121"/>
      <c r="Q243" s="121"/>
      <c r="R243" s="121"/>
      <c r="S243" s="120" t="s">
        <v>1429</v>
      </c>
      <c r="T243" s="120"/>
      <c r="U243" s="120"/>
      <c r="V243" s="121"/>
    </row>
    <row r="244" spans="1:22" ht="14.25" customHeight="1">
      <c r="A244" s="118">
        <v>243</v>
      </c>
      <c r="B244" s="119" t="s">
        <v>1427</v>
      </c>
      <c r="C244" s="120" t="s">
        <v>1449</v>
      </c>
      <c r="D244" s="120" t="s">
        <v>827</v>
      </c>
      <c r="E244" s="120" t="s">
        <v>435</v>
      </c>
      <c r="F244" s="120" t="s">
        <v>22</v>
      </c>
      <c r="G244" s="122">
        <v>2012</v>
      </c>
      <c r="H244" s="122">
        <v>-24.806000000000001</v>
      </c>
      <c r="I244" s="122">
        <v>-49.872</v>
      </c>
      <c r="J244" s="120" t="s">
        <v>136</v>
      </c>
      <c r="K244" s="120" t="s">
        <v>36</v>
      </c>
      <c r="L244" s="121"/>
      <c r="M244" s="121"/>
      <c r="N244" s="120" t="s">
        <v>25</v>
      </c>
      <c r="O244" s="120" t="s">
        <v>36</v>
      </c>
      <c r="P244" s="121"/>
      <c r="Q244" s="121"/>
      <c r="R244" s="121"/>
      <c r="S244" s="120" t="s">
        <v>1429</v>
      </c>
      <c r="T244" s="120"/>
      <c r="U244" s="120"/>
      <c r="V244" s="121"/>
    </row>
    <row r="245" spans="1:22" ht="14.25" customHeight="1">
      <c r="A245" s="118">
        <v>244</v>
      </c>
      <c r="B245" s="119" t="s">
        <v>1427</v>
      </c>
      <c r="C245" s="120" t="s">
        <v>1449</v>
      </c>
      <c r="D245" s="120" t="s">
        <v>827</v>
      </c>
      <c r="E245" s="120" t="s">
        <v>435</v>
      </c>
      <c r="F245" s="120" t="s">
        <v>22</v>
      </c>
      <c r="G245" s="122">
        <v>2012</v>
      </c>
      <c r="H245" s="122">
        <v>-24.806000000000001</v>
      </c>
      <c r="I245" s="122">
        <v>-49.872</v>
      </c>
      <c r="J245" s="120" t="s">
        <v>136</v>
      </c>
      <c r="K245" s="120" t="s">
        <v>36</v>
      </c>
      <c r="L245" s="121"/>
      <c r="M245" s="121"/>
      <c r="N245" s="120" t="s">
        <v>25</v>
      </c>
      <c r="O245" s="120" t="s">
        <v>36</v>
      </c>
      <c r="P245" s="121"/>
      <c r="Q245" s="121"/>
      <c r="R245" s="121"/>
      <c r="S245" s="120" t="s">
        <v>1429</v>
      </c>
      <c r="T245" s="120"/>
      <c r="U245" s="120"/>
      <c r="V245" s="121"/>
    </row>
    <row r="246" spans="1:22" ht="14.25" customHeight="1">
      <c r="A246" s="118">
        <v>245</v>
      </c>
      <c r="B246" s="119" t="s">
        <v>1427</v>
      </c>
      <c r="C246" s="120" t="s">
        <v>1453</v>
      </c>
      <c r="D246" s="120" t="s">
        <v>827</v>
      </c>
      <c r="E246" s="120" t="s">
        <v>1454</v>
      </c>
      <c r="F246" s="120" t="s">
        <v>22</v>
      </c>
      <c r="G246" s="122">
        <v>2011</v>
      </c>
      <c r="H246" s="122">
        <v>-28.388999999999999</v>
      </c>
      <c r="I246" s="122">
        <v>-53.259</v>
      </c>
      <c r="J246" s="120" t="s">
        <v>49</v>
      </c>
      <c r="K246" s="120" t="s">
        <v>36</v>
      </c>
      <c r="L246" s="121"/>
      <c r="M246" s="121"/>
      <c r="N246" s="120" t="s">
        <v>29</v>
      </c>
      <c r="O246" s="120" t="s">
        <v>36</v>
      </c>
      <c r="P246" s="121"/>
      <c r="Q246" s="121"/>
      <c r="R246" s="121"/>
      <c r="S246" s="120" t="s">
        <v>1429</v>
      </c>
      <c r="T246" s="120"/>
      <c r="U246" s="120"/>
      <c r="V246" s="121"/>
    </row>
    <row r="247" spans="1:22" ht="14.25" customHeight="1">
      <c r="A247" s="118">
        <v>246</v>
      </c>
      <c r="B247" s="119" t="s">
        <v>1427</v>
      </c>
      <c r="C247" s="120" t="s">
        <v>1453</v>
      </c>
      <c r="D247" s="120" t="s">
        <v>827</v>
      </c>
      <c r="E247" s="120" t="s">
        <v>1454</v>
      </c>
      <c r="F247" s="120" t="s">
        <v>22</v>
      </c>
      <c r="G247" s="122">
        <v>2011</v>
      </c>
      <c r="H247" s="122">
        <v>-28.431999999999999</v>
      </c>
      <c r="I247" s="122">
        <v>-53.177</v>
      </c>
      <c r="J247" s="120" t="s">
        <v>49</v>
      </c>
      <c r="K247" s="120" t="s">
        <v>36</v>
      </c>
      <c r="L247" s="121"/>
      <c r="M247" s="121"/>
      <c r="N247" s="120" t="s">
        <v>29</v>
      </c>
      <c r="O247" s="120" t="s">
        <v>36</v>
      </c>
      <c r="P247" s="121"/>
      <c r="Q247" s="121"/>
      <c r="R247" s="121"/>
      <c r="S247" s="120" t="s">
        <v>1429</v>
      </c>
      <c r="T247" s="120"/>
      <c r="U247" s="120"/>
      <c r="V247" s="121"/>
    </row>
    <row r="248" spans="1:22" ht="14.25" customHeight="1">
      <c r="A248" s="118">
        <v>247</v>
      </c>
      <c r="B248" s="119" t="s">
        <v>1427</v>
      </c>
      <c r="C248" s="120" t="s">
        <v>1453</v>
      </c>
      <c r="D248" s="120" t="s">
        <v>827</v>
      </c>
      <c r="E248" s="120" t="s">
        <v>1454</v>
      </c>
      <c r="F248" s="120" t="s">
        <v>22</v>
      </c>
      <c r="G248" s="122">
        <v>2011</v>
      </c>
      <c r="H248" s="122">
        <v>-28.431999999999999</v>
      </c>
      <c r="I248" s="122">
        <v>-53.177</v>
      </c>
      <c r="J248" s="120" t="s">
        <v>49</v>
      </c>
      <c r="K248" s="120" t="s">
        <v>36</v>
      </c>
      <c r="L248" s="121"/>
      <c r="M248" s="121"/>
      <c r="N248" s="120" t="s">
        <v>29</v>
      </c>
      <c r="O248" s="120" t="s">
        <v>36</v>
      </c>
      <c r="P248" s="121"/>
      <c r="Q248" s="121"/>
      <c r="R248" s="121"/>
      <c r="S248" s="120" t="s">
        <v>1429</v>
      </c>
      <c r="T248" s="120"/>
      <c r="U248" s="120"/>
      <c r="V248" s="121"/>
    </row>
    <row r="249" spans="1:22" ht="14.25" customHeight="1">
      <c r="A249" s="118">
        <v>248</v>
      </c>
      <c r="B249" s="119" t="s">
        <v>1427</v>
      </c>
      <c r="C249" s="120" t="s">
        <v>1453</v>
      </c>
      <c r="D249" s="120" t="s">
        <v>827</v>
      </c>
      <c r="E249" s="120" t="s">
        <v>115</v>
      </c>
      <c r="F249" s="120" t="s">
        <v>22</v>
      </c>
      <c r="G249" s="122">
        <v>2011</v>
      </c>
      <c r="H249" s="122">
        <v>-28.437999999999999</v>
      </c>
      <c r="I249" s="122">
        <v>-52.308999999999997</v>
      </c>
      <c r="J249" s="120" t="s">
        <v>49</v>
      </c>
      <c r="K249" s="120" t="s">
        <v>36</v>
      </c>
      <c r="L249" s="121"/>
      <c r="M249" s="121"/>
      <c r="N249" s="120" t="s">
        <v>29</v>
      </c>
      <c r="O249" s="120" t="s">
        <v>36</v>
      </c>
      <c r="P249" s="121"/>
      <c r="Q249" s="121"/>
      <c r="R249" s="121"/>
      <c r="S249" s="120" t="s">
        <v>1429</v>
      </c>
      <c r="T249" s="120"/>
      <c r="U249" s="120"/>
      <c r="V249" s="121"/>
    </row>
    <row r="250" spans="1:22" ht="14.25" customHeight="1">
      <c r="A250" s="118">
        <v>249</v>
      </c>
      <c r="B250" s="119" t="s">
        <v>1427</v>
      </c>
      <c r="C250" s="120" t="s">
        <v>1453</v>
      </c>
      <c r="D250" s="120" t="s">
        <v>827</v>
      </c>
      <c r="E250" s="120" t="s">
        <v>115</v>
      </c>
      <c r="F250" s="120" t="s">
        <v>22</v>
      </c>
      <c r="G250" s="122">
        <v>2011</v>
      </c>
      <c r="H250" s="122">
        <v>-28.437999999999999</v>
      </c>
      <c r="I250" s="122">
        <v>-52.308999999999997</v>
      </c>
      <c r="J250" s="120" t="s">
        <v>49</v>
      </c>
      <c r="K250" s="120" t="s">
        <v>36</v>
      </c>
      <c r="L250" s="121"/>
      <c r="M250" s="121"/>
      <c r="N250" s="120" t="s">
        <v>29</v>
      </c>
      <c r="O250" s="120" t="s">
        <v>36</v>
      </c>
      <c r="P250" s="121"/>
      <c r="Q250" s="121"/>
      <c r="R250" s="121"/>
      <c r="S250" s="120" t="s">
        <v>1429</v>
      </c>
      <c r="T250" s="120"/>
      <c r="U250" s="120"/>
      <c r="V250" s="121"/>
    </row>
    <row r="251" spans="1:22" ht="14.25" customHeight="1">
      <c r="A251" s="118">
        <v>250</v>
      </c>
      <c r="B251" s="119" t="s">
        <v>1427</v>
      </c>
      <c r="C251" s="120" t="s">
        <v>1453</v>
      </c>
      <c r="D251" s="120" t="s">
        <v>827</v>
      </c>
      <c r="E251" s="120" t="s">
        <v>115</v>
      </c>
      <c r="F251" s="120" t="s">
        <v>22</v>
      </c>
      <c r="G251" s="122">
        <v>2011</v>
      </c>
      <c r="H251" s="122">
        <v>-28.437999999999999</v>
      </c>
      <c r="I251" s="122">
        <v>-52.308999999999997</v>
      </c>
      <c r="J251" s="120" t="s">
        <v>49</v>
      </c>
      <c r="K251" s="120" t="s">
        <v>36</v>
      </c>
      <c r="L251" s="121"/>
      <c r="M251" s="121"/>
      <c r="N251" s="120" t="s">
        <v>29</v>
      </c>
      <c r="O251" s="120" t="s">
        <v>36</v>
      </c>
      <c r="P251" s="121"/>
      <c r="Q251" s="121"/>
      <c r="R251" s="121"/>
      <c r="S251" s="120" t="s">
        <v>1429</v>
      </c>
      <c r="T251" s="120"/>
      <c r="U251" s="120"/>
      <c r="V251" s="121"/>
    </row>
    <row r="252" spans="1:22" ht="14.25" customHeight="1">
      <c r="A252" s="118">
        <v>251</v>
      </c>
      <c r="B252" s="119" t="s">
        <v>1427</v>
      </c>
      <c r="C252" s="120" t="s">
        <v>1453</v>
      </c>
      <c r="D252" s="120" t="s">
        <v>827</v>
      </c>
      <c r="E252" s="120" t="s">
        <v>115</v>
      </c>
      <c r="F252" s="120" t="s">
        <v>22</v>
      </c>
      <c r="G252" s="122">
        <v>2011</v>
      </c>
      <c r="H252" s="122">
        <v>-28.437999999999999</v>
      </c>
      <c r="I252" s="122">
        <v>-52.308999999999997</v>
      </c>
      <c r="J252" s="120" t="s">
        <v>49</v>
      </c>
      <c r="K252" s="120" t="s">
        <v>36</v>
      </c>
      <c r="L252" s="121"/>
      <c r="M252" s="121"/>
      <c r="N252" s="120" t="s">
        <v>29</v>
      </c>
      <c r="O252" s="120" t="s">
        <v>36</v>
      </c>
      <c r="P252" s="121"/>
      <c r="Q252" s="121"/>
      <c r="R252" s="121"/>
      <c r="S252" s="120" t="s">
        <v>1429</v>
      </c>
      <c r="T252" s="120"/>
      <c r="U252" s="120"/>
      <c r="V252" s="121"/>
    </row>
    <row r="253" spans="1:22" ht="14.25" customHeight="1">
      <c r="A253" s="118">
        <v>252</v>
      </c>
      <c r="B253" s="119" t="s">
        <v>1427</v>
      </c>
      <c r="C253" s="120" t="s">
        <v>1453</v>
      </c>
      <c r="D253" s="120" t="s">
        <v>827</v>
      </c>
      <c r="E253" s="120" t="s">
        <v>115</v>
      </c>
      <c r="F253" s="120" t="s">
        <v>22</v>
      </c>
      <c r="G253" s="122">
        <v>2011</v>
      </c>
      <c r="H253" s="122">
        <v>-28.437999999999999</v>
      </c>
      <c r="I253" s="122">
        <v>-52.308999999999997</v>
      </c>
      <c r="J253" s="120" t="s">
        <v>49</v>
      </c>
      <c r="K253" s="120" t="s">
        <v>36</v>
      </c>
      <c r="L253" s="121"/>
      <c r="M253" s="121"/>
      <c r="N253" s="120" t="s">
        <v>29</v>
      </c>
      <c r="O253" s="120" t="s">
        <v>36</v>
      </c>
      <c r="P253" s="121"/>
      <c r="Q253" s="121"/>
      <c r="R253" s="121"/>
      <c r="S253" s="120" t="s">
        <v>1429</v>
      </c>
      <c r="T253" s="120"/>
      <c r="U253" s="120"/>
      <c r="V253" s="121"/>
    </row>
    <row r="254" spans="1:22" ht="14.25" customHeight="1">
      <c r="A254" s="118">
        <v>253</v>
      </c>
      <c r="B254" s="119" t="s">
        <v>1427</v>
      </c>
      <c r="C254" s="120" t="s">
        <v>1453</v>
      </c>
      <c r="D254" s="120" t="s">
        <v>827</v>
      </c>
      <c r="E254" s="120" t="s">
        <v>115</v>
      </c>
      <c r="F254" s="120" t="s">
        <v>22</v>
      </c>
      <c r="G254" s="122">
        <v>2011</v>
      </c>
      <c r="H254" s="122">
        <v>-28.437999999999999</v>
      </c>
      <c r="I254" s="122">
        <v>-52.308999999999997</v>
      </c>
      <c r="J254" s="120" t="s">
        <v>49</v>
      </c>
      <c r="K254" s="120" t="s">
        <v>36</v>
      </c>
      <c r="L254" s="121"/>
      <c r="M254" s="121"/>
      <c r="N254" s="120" t="s">
        <v>29</v>
      </c>
      <c r="O254" s="120" t="s">
        <v>36</v>
      </c>
      <c r="P254" s="121"/>
      <c r="Q254" s="121"/>
      <c r="R254" s="121"/>
      <c r="S254" s="120" t="s">
        <v>1429</v>
      </c>
      <c r="T254" s="120"/>
      <c r="U254" s="120"/>
      <c r="V254" s="121"/>
    </row>
    <row r="255" spans="1:22" ht="14.25" customHeight="1">
      <c r="A255" s="118">
        <v>254</v>
      </c>
      <c r="B255" s="119" t="s">
        <v>1427</v>
      </c>
      <c r="C255" s="120" t="s">
        <v>1453</v>
      </c>
      <c r="D255" s="120" t="s">
        <v>827</v>
      </c>
      <c r="E255" s="120" t="s">
        <v>115</v>
      </c>
      <c r="F255" s="120" t="s">
        <v>22</v>
      </c>
      <c r="G255" s="122">
        <v>2011</v>
      </c>
      <c r="H255" s="122">
        <v>-28.437999999999999</v>
      </c>
      <c r="I255" s="122">
        <v>-52.308999999999997</v>
      </c>
      <c r="J255" s="120" t="s">
        <v>49</v>
      </c>
      <c r="K255" s="120" t="s">
        <v>36</v>
      </c>
      <c r="L255" s="121"/>
      <c r="M255" s="121"/>
      <c r="N255" s="120" t="s">
        <v>29</v>
      </c>
      <c r="O255" s="120" t="s">
        <v>36</v>
      </c>
      <c r="P255" s="121"/>
      <c r="Q255" s="121"/>
      <c r="R255" s="121"/>
      <c r="S255" s="120" t="s">
        <v>1429</v>
      </c>
      <c r="T255" s="120"/>
      <c r="U255" s="120"/>
      <c r="V255" s="121"/>
    </row>
    <row r="256" spans="1:22" ht="14.25" customHeight="1">
      <c r="A256" s="118">
        <v>255</v>
      </c>
      <c r="B256" s="119" t="s">
        <v>1427</v>
      </c>
      <c r="C256" s="120" t="s">
        <v>1453</v>
      </c>
      <c r="D256" s="120" t="s">
        <v>827</v>
      </c>
      <c r="E256" s="120" t="s">
        <v>115</v>
      </c>
      <c r="F256" s="120" t="s">
        <v>22</v>
      </c>
      <c r="G256" s="122">
        <v>2011</v>
      </c>
      <c r="H256" s="122">
        <v>-28.437999999999999</v>
      </c>
      <c r="I256" s="122">
        <v>-52.308999999999997</v>
      </c>
      <c r="J256" s="120" t="s">
        <v>49</v>
      </c>
      <c r="K256" s="120" t="s">
        <v>36</v>
      </c>
      <c r="L256" s="121"/>
      <c r="M256" s="121"/>
      <c r="N256" s="120" t="s">
        <v>29</v>
      </c>
      <c r="O256" s="120" t="s">
        <v>36</v>
      </c>
      <c r="P256" s="121"/>
      <c r="Q256" s="121"/>
      <c r="R256" s="121"/>
      <c r="S256" s="120" t="s">
        <v>1429</v>
      </c>
      <c r="T256" s="120"/>
      <c r="U256" s="120"/>
      <c r="V256" s="121"/>
    </row>
    <row r="257" spans="1:22" ht="14.25" customHeight="1">
      <c r="A257" s="118">
        <v>256</v>
      </c>
      <c r="B257" s="119" t="s">
        <v>1427</v>
      </c>
      <c r="C257" s="120" t="s">
        <v>1453</v>
      </c>
      <c r="D257" s="120" t="s">
        <v>827</v>
      </c>
      <c r="E257" s="120" t="s">
        <v>115</v>
      </c>
      <c r="F257" s="120" t="s">
        <v>22</v>
      </c>
      <c r="G257" s="122">
        <v>2011</v>
      </c>
      <c r="H257" s="122">
        <v>-28.437999999999999</v>
      </c>
      <c r="I257" s="122">
        <v>-52.308999999999997</v>
      </c>
      <c r="J257" s="120" t="s">
        <v>49</v>
      </c>
      <c r="K257" s="120" t="s">
        <v>36</v>
      </c>
      <c r="L257" s="121"/>
      <c r="M257" s="121"/>
      <c r="N257" s="120" t="s">
        <v>29</v>
      </c>
      <c r="O257" s="120" t="s">
        <v>36</v>
      </c>
      <c r="P257" s="121"/>
      <c r="Q257" s="121"/>
      <c r="R257" s="121"/>
      <c r="S257" s="120" t="s">
        <v>1429</v>
      </c>
      <c r="T257" s="120"/>
      <c r="U257" s="120"/>
      <c r="V257" s="121"/>
    </row>
    <row r="258" spans="1:22" ht="14.25" customHeight="1">
      <c r="A258" s="118">
        <v>257</v>
      </c>
      <c r="B258" s="119" t="s">
        <v>1427</v>
      </c>
      <c r="C258" s="120" t="s">
        <v>1453</v>
      </c>
      <c r="D258" s="120" t="s">
        <v>827</v>
      </c>
      <c r="E258" s="120" t="s">
        <v>115</v>
      </c>
      <c r="F258" s="120" t="s">
        <v>22</v>
      </c>
      <c r="G258" s="122">
        <v>2011</v>
      </c>
      <c r="H258" s="122">
        <v>-28.402999999999999</v>
      </c>
      <c r="I258" s="122">
        <v>-52.277000000000001</v>
      </c>
      <c r="J258" s="120" t="s">
        <v>49</v>
      </c>
      <c r="K258" s="120" t="s">
        <v>36</v>
      </c>
      <c r="L258" s="121"/>
      <c r="M258" s="121"/>
      <c r="N258" s="120" t="s">
        <v>29</v>
      </c>
      <c r="O258" s="120" t="s">
        <v>36</v>
      </c>
      <c r="P258" s="121"/>
      <c r="Q258" s="121"/>
      <c r="R258" s="121"/>
      <c r="S258" s="120" t="s">
        <v>1429</v>
      </c>
      <c r="T258" s="120"/>
      <c r="U258" s="120"/>
      <c r="V258" s="121"/>
    </row>
    <row r="259" spans="1:22" ht="14.25" customHeight="1">
      <c r="A259" s="118">
        <v>258</v>
      </c>
      <c r="B259" s="119" t="s">
        <v>1427</v>
      </c>
      <c r="C259" s="120" t="s">
        <v>1453</v>
      </c>
      <c r="D259" s="120" t="s">
        <v>827</v>
      </c>
      <c r="E259" s="120" t="s">
        <v>115</v>
      </c>
      <c r="F259" s="120" t="s">
        <v>22</v>
      </c>
      <c r="G259" s="122">
        <v>2011</v>
      </c>
      <c r="H259" s="122">
        <v>-28.402999999999999</v>
      </c>
      <c r="I259" s="122">
        <v>-52.277000000000001</v>
      </c>
      <c r="J259" s="120" t="s">
        <v>49</v>
      </c>
      <c r="K259" s="120" t="s">
        <v>36</v>
      </c>
      <c r="L259" s="121"/>
      <c r="M259" s="121"/>
      <c r="N259" s="120" t="s">
        <v>29</v>
      </c>
      <c r="O259" s="120" t="s">
        <v>36</v>
      </c>
      <c r="P259" s="121"/>
      <c r="Q259" s="121"/>
      <c r="R259" s="121"/>
      <c r="S259" s="120" t="s">
        <v>1429</v>
      </c>
      <c r="T259" s="120"/>
      <c r="U259" s="120"/>
      <c r="V259" s="121"/>
    </row>
    <row r="260" spans="1:22" ht="14.25" customHeight="1">
      <c r="A260" s="118">
        <v>259</v>
      </c>
      <c r="B260" s="119" t="s">
        <v>1427</v>
      </c>
      <c r="C260" s="120" t="s">
        <v>1453</v>
      </c>
      <c r="D260" s="120" t="s">
        <v>827</v>
      </c>
      <c r="E260" s="120" t="s">
        <v>115</v>
      </c>
      <c r="F260" s="120" t="s">
        <v>22</v>
      </c>
      <c r="G260" s="122">
        <v>2011</v>
      </c>
      <c r="H260" s="122">
        <v>-28.402999999999999</v>
      </c>
      <c r="I260" s="122">
        <v>-52.277000000000001</v>
      </c>
      <c r="J260" s="120" t="s">
        <v>49</v>
      </c>
      <c r="K260" s="120" t="s">
        <v>36</v>
      </c>
      <c r="L260" s="121"/>
      <c r="M260" s="121"/>
      <c r="N260" s="120" t="s">
        <v>29</v>
      </c>
      <c r="O260" s="120" t="s">
        <v>36</v>
      </c>
      <c r="P260" s="121"/>
      <c r="Q260" s="121"/>
      <c r="R260" s="121"/>
      <c r="S260" s="120" t="s">
        <v>1429</v>
      </c>
      <c r="T260" s="120"/>
      <c r="U260" s="120"/>
      <c r="V260" s="121"/>
    </row>
    <row r="261" spans="1:22" ht="14.25" customHeight="1">
      <c r="A261" s="118">
        <v>260</v>
      </c>
      <c r="B261" s="119" t="s">
        <v>1427</v>
      </c>
      <c r="C261" s="120" t="s">
        <v>1453</v>
      </c>
      <c r="D261" s="120" t="s">
        <v>827</v>
      </c>
      <c r="E261" s="120" t="s">
        <v>115</v>
      </c>
      <c r="F261" s="120" t="s">
        <v>22</v>
      </c>
      <c r="G261" s="122">
        <v>2011</v>
      </c>
      <c r="H261" s="122">
        <v>-28.402999999999999</v>
      </c>
      <c r="I261" s="122">
        <v>-52.277000000000001</v>
      </c>
      <c r="J261" s="120" t="s">
        <v>49</v>
      </c>
      <c r="K261" s="120" t="s">
        <v>36</v>
      </c>
      <c r="L261" s="121"/>
      <c r="M261" s="121"/>
      <c r="N261" s="120" t="s">
        <v>29</v>
      </c>
      <c r="O261" s="120" t="s">
        <v>36</v>
      </c>
      <c r="P261" s="121"/>
      <c r="Q261" s="121"/>
      <c r="R261" s="121"/>
      <c r="S261" s="120" t="s">
        <v>1429</v>
      </c>
      <c r="T261" s="120"/>
      <c r="U261" s="120"/>
      <c r="V261" s="121"/>
    </row>
    <row r="262" spans="1:22" ht="14.25" customHeight="1">
      <c r="A262" s="118">
        <v>261</v>
      </c>
      <c r="B262" s="119" t="s">
        <v>1427</v>
      </c>
      <c r="C262" s="120" t="s">
        <v>1453</v>
      </c>
      <c r="D262" s="120" t="s">
        <v>827</v>
      </c>
      <c r="E262" s="120" t="s">
        <v>115</v>
      </c>
      <c r="F262" s="120" t="s">
        <v>22</v>
      </c>
      <c r="G262" s="122">
        <v>2011</v>
      </c>
      <c r="H262" s="122">
        <v>-28.402999999999999</v>
      </c>
      <c r="I262" s="122">
        <v>-52.277000000000001</v>
      </c>
      <c r="J262" s="120" t="s">
        <v>49</v>
      </c>
      <c r="K262" s="120" t="s">
        <v>36</v>
      </c>
      <c r="L262" s="121"/>
      <c r="M262" s="121"/>
      <c r="N262" s="120" t="s">
        <v>29</v>
      </c>
      <c r="O262" s="120" t="s">
        <v>36</v>
      </c>
      <c r="P262" s="121"/>
      <c r="Q262" s="121"/>
      <c r="R262" s="121"/>
      <c r="S262" s="120" t="s">
        <v>1429</v>
      </c>
      <c r="T262" s="120"/>
      <c r="U262" s="120"/>
      <c r="V262" s="121"/>
    </row>
    <row r="263" spans="1:22" ht="14.25" customHeight="1">
      <c r="A263" s="118">
        <v>262</v>
      </c>
      <c r="B263" s="119" t="s">
        <v>1427</v>
      </c>
      <c r="C263" s="120" t="s">
        <v>1453</v>
      </c>
      <c r="D263" s="120" t="s">
        <v>827</v>
      </c>
      <c r="E263" s="120" t="s">
        <v>115</v>
      </c>
      <c r="F263" s="120" t="s">
        <v>22</v>
      </c>
      <c r="G263" s="122">
        <v>2011</v>
      </c>
      <c r="H263" s="122">
        <v>-28.402999999999999</v>
      </c>
      <c r="I263" s="122">
        <v>-52.277000000000001</v>
      </c>
      <c r="J263" s="120" t="s">
        <v>49</v>
      </c>
      <c r="K263" s="120" t="s">
        <v>36</v>
      </c>
      <c r="L263" s="121"/>
      <c r="M263" s="121"/>
      <c r="N263" s="120" t="s">
        <v>29</v>
      </c>
      <c r="O263" s="120" t="s">
        <v>36</v>
      </c>
      <c r="P263" s="121"/>
      <c r="Q263" s="121"/>
      <c r="R263" s="121"/>
      <c r="S263" s="120" t="s">
        <v>1429</v>
      </c>
      <c r="T263" s="120"/>
      <c r="U263" s="120"/>
      <c r="V263" s="121"/>
    </row>
    <row r="264" spans="1:22" ht="14.25" customHeight="1">
      <c r="A264" s="118">
        <v>263</v>
      </c>
      <c r="B264" s="119" t="s">
        <v>1427</v>
      </c>
      <c r="C264" s="120" t="s">
        <v>1453</v>
      </c>
      <c r="D264" s="120" t="s">
        <v>827</v>
      </c>
      <c r="E264" s="120" t="s">
        <v>115</v>
      </c>
      <c r="F264" s="120" t="s">
        <v>22</v>
      </c>
      <c r="G264" s="122">
        <v>2011</v>
      </c>
      <c r="H264" s="122">
        <v>-28.402999999999999</v>
      </c>
      <c r="I264" s="122">
        <v>-52.277000000000001</v>
      </c>
      <c r="J264" s="120" t="s">
        <v>49</v>
      </c>
      <c r="K264" s="120" t="s">
        <v>36</v>
      </c>
      <c r="L264" s="121"/>
      <c r="M264" s="121"/>
      <c r="N264" s="120" t="s">
        <v>29</v>
      </c>
      <c r="O264" s="120" t="s">
        <v>36</v>
      </c>
      <c r="P264" s="121"/>
      <c r="Q264" s="121"/>
      <c r="R264" s="121"/>
      <c r="S264" s="120" t="s">
        <v>1429</v>
      </c>
      <c r="T264" s="120"/>
      <c r="U264" s="120"/>
      <c r="V264" s="121"/>
    </row>
    <row r="265" spans="1:22" ht="14.25" customHeight="1">
      <c r="A265" s="118">
        <v>264</v>
      </c>
      <c r="B265" s="119" t="s">
        <v>1427</v>
      </c>
      <c r="C265" s="120" t="s">
        <v>1453</v>
      </c>
      <c r="D265" s="120" t="s">
        <v>827</v>
      </c>
      <c r="E265" s="120" t="s">
        <v>115</v>
      </c>
      <c r="F265" s="120" t="s">
        <v>22</v>
      </c>
      <c r="G265" s="122">
        <v>2011</v>
      </c>
      <c r="H265" s="122">
        <v>-28.402999999999999</v>
      </c>
      <c r="I265" s="122">
        <v>-52.277000000000001</v>
      </c>
      <c r="J265" s="120" t="s">
        <v>49</v>
      </c>
      <c r="K265" s="120" t="s">
        <v>36</v>
      </c>
      <c r="L265" s="121"/>
      <c r="M265" s="121"/>
      <c r="N265" s="120" t="s">
        <v>29</v>
      </c>
      <c r="O265" s="120" t="s">
        <v>36</v>
      </c>
      <c r="P265" s="121"/>
      <c r="Q265" s="121"/>
      <c r="R265" s="121"/>
      <c r="S265" s="120" t="s">
        <v>1429</v>
      </c>
      <c r="T265" s="120"/>
      <c r="U265" s="120"/>
      <c r="V265" s="121"/>
    </row>
    <row r="266" spans="1:22" ht="14.25" customHeight="1">
      <c r="A266" s="118">
        <v>265</v>
      </c>
      <c r="B266" s="119" t="s">
        <v>1427</v>
      </c>
      <c r="C266" s="120" t="s">
        <v>1453</v>
      </c>
      <c r="D266" s="120" t="s">
        <v>827</v>
      </c>
      <c r="E266" s="120" t="s">
        <v>115</v>
      </c>
      <c r="F266" s="120" t="s">
        <v>22</v>
      </c>
      <c r="G266" s="122">
        <v>2011</v>
      </c>
      <c r="H266" s="122">
        <v>-28.402999999999999</v>
      </c>
      <c r="I266" s="122">
        <v>-52.277000000000001</v>
      </c>
      <c r="J266" s="120" t="s">
        <v>49</v>
      </c>
      <c r="K266" s="120" t="s">
        <v>36</v>
      </c>
      <c r="L266" s="121"/>
      <c r="M266" s="121"/>
      <c r="N266" s="120" t="s">
        <v>29</v>
      </c>
      <c r="O266" s="120" t="s">
        <v>36</v>
      </c>
      <c r="P266" s="121"/>
      <c r="Q266" s="121"/>
      <c r="R266" s="121"/>
      <c r="S266" s="120" t="s">
        <v>1429</v>
      </c>
      <c r="T266" s="120"/>
      <c r="U266" s="120"/>
      <c r="V266" s="121"/>
    </row>
    <row r="267" spans="1:22" ht="14.25" customHeight="1">
      <c r="A267" s="118">
        <v>266</v>
      </c>
      <c r="B267" s="119" t="s">
        <v>1427</v>
      </c>
      <c r="C267" s="120" t="s">
        <v>1453</v>
      </c>
      <c r="D267" s="120" t="s">
        <v>827</v>
      </c>
      <c r="E267" s="120" t="s">
        <v>115</v>
      </c>
      <c r="F267" s="120" t="s">
        <v>22</v>
      </c>
      <c r="G267" s="122">
        <v>2011</v>
      </c>
      <c r="H267" s="122">
        <v>-28.402999999999999</v>
      </c>
      <c r="I267" s="122">
        <v>-52.277000000000001</v>
      </c>
      <c r="J267" s="120" t="s">
        <v>49</v>
      </c>
      <c r="K267" s="120" t="s">
        <v>36</v>
      </c>
      <c r="L267" s="121"/>
      <c r="M267" s="121"/>
      <c r="N267" s="120" t="s">
        <v>29</v>
      </c>
      <c r="O267" s="120" t="s">
        <v>36</v>
      </c>
      <c r="P267" s="121"/>
      <c r="Q267" s="121"/>
      <c r="R267" s="121"/>
      <c r="S267" s="120" t="s">
        <v>1429</v>
      </c>
      <c r="T267" s="120"/>
      <c r="U267" s="120"/>
      <c r="V267" s="121"/>
    </row>
    <row r="268" spans="1:22" ht="14.25" customHeight="1">
      <c r="A268" s="118">
        <v>267</v>
      </c>
      <c r="B268" s="119" t="s">
        <v>1427</v>
      </c>
      <c r="C268" s="120" t="s">
        <v>1453</v>
      </c>
      <c r="D268" s="120" t="s">
        <v>827</v>
      </c>
      <c r="E268" s="120" t="s">
        <v>115</v>
      </c>
      <c r="F268" s="120" t="s">
        <v>22</v>
      </c>
      <c r="G268" s="122">
        <v>2011</v>
      </c>
      <c r="H268" s="122">
        <v>-28.393000000000001</v>
      </c>
      <c r="I268" s="122">
        <v>-52.262</v>
      </c>
      <c r="J268" s="120" t="s">
        <v>49</v>
      </c>
      <c r="K268" s="120" t="s">
        <v>36</v>
      </c>
      <c r="L268" s="121"/>
      <c r="M268" s="121"/>
      <c r="N268" s="120" t="s">
        <v>29</v>
      </c>
      <c r="O268" s="120" t="s">
        <v>36</v>
      </c>
      <c r="P268" s="121"/>
      <c r="Q268" s="121"/>
      <c r="R268" s="121"/>
      <c r="S268" s="120" t="s">
        <v>1429</v>
      </c>
      <c r="T268" s="120"/>
      <c r="U268" s="120"/>
      <c r="V268" s="121"/>
    </row>
    <row r="269" spans="1:22" ht="14.25" customHeight="1">
      <c r="A269" s="118">
        <v>268</v>
      </c>
      <c r="B269" s="119" t="s">
        <v>1427</v>
      </c>
      <c r="C269" s="120" t="s">
        <v>1453</v>
      </c>
      <c r="D269" s="120" t="s">
        <v>827</v>
      </c>
      <c r="E269" s="120" t="s">
        <v>115</v>
      </c>
      <c r="F269" s="120" t="s">
        <v>22</v>
      </c>
      <c r="G269" s="122">
        <v>2011</v>
      </c>
      <c r="H269" s="122">
        <v>-28.393000000000001</v>
      </c>
      <c r="I269" s="122">
        <v>-52.262</v>
      </c>
      <c r="J269" s="120" t="s">
        <v>49</v>
      </c>
      <c r="K269" s="120" t="s">
        <v>36</v>
      </c>
      <c r="L269" s="121"/>
      <c r="M269" s="121"/>
      <c r="N269" s="120" t="s">
        <v>29</v>
      </c>
      <c r="O269" s="120" t="s">
        <v>36</v>
      </c>
      <c r="P269" s="121"/>
      <c r="Q269" s="121"/>
      <c r="R269" s="121"/>
      <c r="S269" s="120" t="s">
        <v>1429</v>
      </c>
      <c r="T269" s="120"/>
      <c r="U269" s="120"/>
      <c r="V269" s="121"/>
    </row>
    <row r="270" spans="1:22" ht="14.25" customHeight="1">
      <c r="A270" s="118">
        <v>269</v>
      </c>
      <c r="B270" s="119" t="s">
        <v>1427</v>
      </c>
      <c r="C270" s="120" t="s">
        <v>1453</v>
      </c>
      <c r="D270" s="120" t="s">
        <v>827</v>
      </c>
      <c r="E270" s="120" t="s">
        <v>115</v>
      </c>
      <c r="F270" s="120" t="s">
        <v>22</v>
      </c>
      <c r="G270" s="122">
        <v>2011</v>
      </c>
      <c r="H270" s="122">
        <v>-28.393000000000001</v>
      </c>
      <c r="I270" s="122">
        <v>-52.262</v>
      </c>
      <c r="J270" s="120" t="s">
        <v>49</v>
      </c>
      <c r="K270" s="120" t="s">
        <v>36</v>
      </c>
      <c r="L270" s="121"/>
      <c r="M270" s="121"/>
      <c r="N270" s="120" t="s">
        <v>29</v>
      </c>
      <c r="O270" s="120" t="s">
        <v>36</v>
      </c>
      <c r="P270" s="121"/>
      <c r="Q270" s="121"/>
      <c r="R270" s="121"/>
      <c r="S270" s="120" t="s">
        <v>1429</v>
      </c>
      <c r="T270" s="120"/>
      <c r="U270" s="120"/>
      <c r="V270" s="121"/>
    </row>
    <row r="271" spans="1:22" ht="14.25" customHeight="1">
      <c r="A271" s="118">
        <v>270</v>
      </c>
      <c r="B271" s="119" t="s">
        <v>1427</v>
      </c>
      <c r="C271" s="120" t="s">
        <v>1453</v>
      </c>
      <c r="D271" s="120" t="s">
        <v>827</v>
      </c>
      <c r="E271" s="120" t="s">
        <v>115</v>
      </c>
      <c r="F271" s="120" t="s">
        <v>22</v>
      </c>
      <c r="G271" s="122">
        <v>2011</v>
      </c>
      <c r="H271" s="122">
        <v>-28.393000000000001</v>
      </c>
      <c r="I271" s="122">
        <v>-52.262</v>
      </c>
      <c r="J271" s="120" t="s">
        <v>49</v>
      </c>
      <c r="K271" s="120" t="s">
        <v>36</v>
      </c>
      <c r="L271" s="121"/>
      <c r="M271" s="121"/>
      <c r="N271" s="120" t="s">
        <v>29</v>
      </c>
      <c r="O271" s="120" t="s">
        <v>36</v>
      </c>
      <c r="P271" s="121"/>
      <c r="Q271" s="121"/>
      <c r="R271" s="121"/>
      <c r="S271" s="120" t="s">
        <v>1429</v>
      </c>
      <c r="T271" s="120"/>
      <c r="U271" s="120"/>
      <c r="V271" s="121"/>
    </row>
    <row r="272" spans="1:22" ht="14.25" customHeight="1">
      <c r="A272" s="118">
        <v>271</v>
      </c>
      <c r="B272" s="119" t="s">
        <v>1427</v>
      </c>
      <c r="C272" s="120" t="s">
        <v>1453</v>
      </c>
      <c r="D272" s="120" t="s">
        <v>827</v>
      </c>
      <c r="E272" s="120" t="s">
        <v>115</v>
      </c>
      <c r="F272" s="120" t="s">
        <v>22</v>
      </c>
      <c r="G272" s="122">
        <v>2011</v>
      </c>
      <c r="H272" s="122">
        <v>-28.393000000000001</v>
      </c>
      <c r="I272" s="122">
        <v>-52.262</v>
      </c>
      <c r="J272" s="120" t="s">
        <v>49</v>
      </c>
      <c r="K272" s="120" t="s">
        <v>36</v>
      </c>
      <c r="L272" s="121"/>
      <c r="M272" s="121"/>
      <c r="N272" s="120" t="s">
        <v>29</v>
      </c>
      <c r="O272" s="120" t="s">
        <v>36</v>
      </c>
      <c r="P272" s="121"/>
      <c r="Q272" s="121"/>
      <c r="R272" s="121"/>
      <c r="S272" s="120" t="s">
        <v>1429</v>
      </c>
      <c r="T272" s="120"/>
      <c r="U272" s="120"/>
      <c r="V272" s="121"/>
    </row>
    <row r="273" spans="1:22" ht="14.25" customHeight="1">
      <c r="A273" s="118">
        <v>272</v>
      </c>
      <c r="B273" s="119" t="s">
        <v>1427</v>
      </c>
      <c r="C273" s="120" t="s">
        <v>1453</v>
      </c>
      <c r="D273" s="120" t="s">
        <v>827</v>
      </c>
      <c r="E273" s="120" t="s">
        <v>115</v>
      </c>
      <c r="F273" s="120" t="s">
        <v>22</v>
      </c>
      <c r="G273" s="122">
        <v>2011</v>
      </c>
      <c r="H273" s="122">
        <v>-28.393000000000001</v>
      </c>
      <c r="I273" s="122">
        <v>-52.262</v>
      </c>
      <c r="J273" s="120" t="s">
        <v>49</v>
      </c>
      <c r="K273" s="120" t="s">
        <v>36</v>
      </c>
      <c r="L273" s="121"/>
      <c r="M273" s="121"/>
      <c r="N273" s="120" t="s">
        <v>29</v>
      </c>
      <c r="O273" s="120" t="s">
        <v>36</v>
      </c>
      <c r="P273" s="121"/>
      <c r="Q273" s="121"/>
      <c r="R273" s="121"/>
      <c r="S273" s="120" t="s">
        <v>1429</v>
      </c>
      <c r="T273" s="120"/>
      <c r="U273" s="120"/>
      <c r="V273" s="121"/>
    </row>
    <row r="274" spans="1:22" ht="14.25" customHeight="1">
      <c r="A274" s="118">
        <v>273</v>
      </c>
      <c r="B274" s="119" t="s">
        <v>1427</v>
      </c>
      <c r="C274" s="120" t="s">
        <v>1453</v>
      </c>
      <c r="D274" s="120" t="s">
        <v>827</v>
      </c>
      <c r="E274" s="120" t="s">
        <v>115</v>
      </c>
      <c r="F274" s="120" t="s">
        <v>22</v>
      </c>
      <c r="G274" s="122">
        <v>2011</v>
      </c>
      <c r="H274" s="122">
        <v>-28.393000000000001</v>
      </c>
      <c r="I274" s="122">
        <v>-52.262</v>
      </c>
      <c r="J274" s="120" t="s">
        <v>49</v>
      </c>
      <c r="K274" s="120" t="s">
        <v>36</v>
      </c>
      <c r="L274" s="121"/>
      <c r="M274" s="121"/>
      <c r="N274" s="120" t="s">
        <v>29</v>
      </c>
      <c r="O274" s="120" t="s">
        <v>36</v>
      </c>
      <c r="P274" s="121"/>
      <c r="Q274" s="121"/>
      <c r="R274" s="121"/>
      <c r="S274" s="120" t="s">
        <v>1429</v>
      </c>
      <c r="T274" s="120"/>
      <c r="U274" s="120"/>
      <c r="V274" s="121"/>
    </row>
    <row r="275" spans="1:22" ht="14.25" customHeight="1">
      <c r="A275" s="118">
        <v>274</v>
      </c>
      <c r="B275" s="119" t="s">
        <v>1427</v>
      </c>
      <c r="C275" s="120" t="s">
        <v>1453</v>
      </c>
      <c r="D275" s="120" t="s">
        <v>827</v>
      </c>
      <c r="E275" s="120" t="s">
        <v>115</v>
      </c>
      <c r="F275" s="120" t="s">
        <v>22</v>
      </c>
      <c r="G275" s="122">
        <v>2011</v>
      </c>
      <c r="H275" s="122">
        <v>-28.393000000000001</v>
      </c>
      <c r="I275" s="122">
        <v>-52.262</v>
      </c>
      <c r="J275" s="120" t="s">
        <v>49</v>
      </c>
      <c r="K275" s="120" t="s">
        <v>36</v>
      </c>
      <c r="L275" s="121"/>
      <c r="M275" s="121"/>
      <c r="N275" s="120" t="s">
        <v>29</v>
      </c>
      <c r="O275" s="120" t="s">
        <v>36</v>
      </c>
      <c r="P275" s="121"/>
      <c r="Q275" s="121"/>
      <c r="R275" s="121"/>
      <c r="S275" s="120" t="s">
        <v>1429</v>
      </c>
      <c r="T275" s="120"/>
      <c r="U275" s="120"/>
      <c r="V275" s="121"/>
    </row>
    <row r="276" spans="1:22" ht="14.25" customHeight="1">
      <c r="A276" s="118">
        <v>275</v>
      </c>
      <c r="B276" s="119" t="s">
        <v>1427</v>
      </c>
      <c r="C276" s="120" t="s">
        <v>1453</v>
      </c>
      <c r="D276" s="120" t="s">
        <v>827</v>
      </c>
      <c r="E276" s="120" t="s">
        <v>115</v>
      </c>
      <c r="F276" s="120" t="s">
        <v>22</v>
      </c>
      <c r="G276" s="122">
        <v>2011</v>
      </c>
      <c r="H276" s="122">
        <v>-28.393000000000001</v>
      </c>
      <c r="I276" s="122">
        <v>-52.262</v>
      </c>
      <c r="J276" s="120" t="s">
        <v>49</v>
      </c>
      <c r="K276" s="120" t="s">
        <v>36</v>
      </c>
      <c r="L276" s="121"/>
      <c r="M276" s="121"/>
      <c r="N276" s="120" t="s">
        <v>29</v>
      </c>
      <c r="O276" s="120" t="s">
        <v>36</v>
      </c>
      <c r="P276" s="121"/>
      <c r="Q276" s="121"/>
      <c r="R276" s="121"/>
      <c r="S276" s="120" t="s">
        <v>1429</v>
      </c>
      <c r="T276" s="120"/>
      <c r="U276" s="120"/>
      <c r="V276" s="121"/>
    </row>
    <row r="277" spans="1:22" ht="14.25" customHeight="1">
      <c r="A277" s="118">
        <v>276</v>
      </c>
      <c r="B277" s="119" t="s">
        <v>1427</v>
      </c>
      <c r="C277" s="120" t="s">
        <v>1453</v>
      </c>
      <c r="D277" s="120" t="s">
        <v>827</v>
      </c>
      <c r="E277" s="120" t="s">
        <v>115</v>
      </c>
      <c r="F277" s="120" t="s">
        <v>22</v>
      </c>
      <c r="G277" s="122">
        <v>2011</v>
      </c>
      <c r="H277" s="122">
        <v>-28.393000000000001</v>
      </c>
      <c r="I277" s="122">
        <v>-52.262</v>
      </c>
      <c r="J277" s="120" t="s">
        <v>49</v>
      </c>
      <c r="K277" s="120" t="s">
        <v>36</v>
      </c>
      <c r="L277" s="121"/>
      <c r="M277" s="121"/>
      <c r="N277" s="120" t="s">
        <v>29</v>
      </c>
      <c r="O277" s="120" t="s">
        <v>36</v>
      </c>
      <c r="P277" s="121"/>
      <c r="Q277" s="121"/>
      <c r="R277" s="121"/>
      <c r="S277" s="120" t="s">
        <v>1429</v>
      </c>
      <c r="T277" s="120"/>
      <c r="U277" s="120"/>
      <c r="V277" s="121"/>
    </row>
    <row r="278" spans="1:22" ht="14.25" customHeight="1">
      <c r="A278" s="118">
        <v>277</v>
      </c>
      <c r="B278" s="119" t="s">
        <v>1427</v>
      </c>
      <c r="C278" s="120" t="s">
        <v>1453</v>
      </c>
      <c r="D278" s="120" t="s">
        <v>827</v>
      </c>
      <c r="E278" s="120" t="s">
        <v>115</v>
      </c>
      <c r="F278" s="120" t="s">
        <v>22</v>
      </c>
      <c r="G278" s="122">
        <v>2011</v>
      </c>
      <c r="H278" s="122">
        <v>-28.393000000000001</v>
      </c>
      <c r="I278" s="122">
        <v>-52.262</v>
      </c>
      <c r="J278" s="120" t="s">
        <v>49</v>
      </c>
      <c r="K278" s="120" t="s">
        <v>36</v>
      </c>
      <c r="L278" s="121"/>
      <c r="M278" s="121"/>
      <c r="N278" s="120" t="s">
        <v>29</v>
      </c>
      <c r="O278" s="120" t="s">
        <v>36</v>
      </c>
      <c r="P278" s="121"/>
      <c r="Q278" s="121"/>
      <c r="R278" s="121"/>
      <c r="S278" s="120" t="s">
        <v>1429</v>
      </c>
      <c r="T278" s="120"/>
      <c r="U278" s="120"/>
      <c r="V278" s="121"/>
    </row>
    <row r="279" spans="1:22" ht="14.25" customHeight="1">
      <c r="A279" s="118">
        <v>278</v>
      </c>
      <c r="B279" s="119" t="s">
        <v>1427</v>
      </c>
      <c r="C279" s="120" t="s">
        <v>1453</v>
      </c>
      <c r="D279" s="120" t="s">
        <v>827</v>
      </c>
      <c r="E279" s="120" t="s">
        <v>115</v>
      </c>
      <c r="F279" s="120" t="s">
        <v>22</v>
      </c>
      <c r="G279" s="122">
        <v>2011</v>
      </c>
      <c r="H279" s="122">
        <v>-28.393000000000001</v>
      </c>
      <c r="I279" s="122">
        <v>-52.262</v>
      </c>
      <c r="J279" s="120" t="s">
        <v>49</v>
      </c>
      <c r="K279" s="120" t="s">
        <v>36</v>
      </c>
      <c r="L279" s="121"/>
      <c r="M279" s="121"/>
      <c r="N279" s="120" t="s">
        <v>29</v>
      </c>
      <c r="O279" s="120" t="s">
        <v>36</v>
      </c>
      <c r="P279" s="121"/>
      <c r="Q279" s="121"/>
      <c r="R279" s="121"/>
      <c r="S279" s="120" t="s">
        <v>1429</v>
      </c>
      <c r="T279" s="120"/>
      <c r="U279" s="120"/>
      <c r="V279" s="121"/>
    </row>
    <row r="280" spans="1:22" ht="14.25" customHeight="1">
      <c r="A280" s="118">
        <v>279</v>
      </c>
      <c r="B280" s="119" t="s">
        <v>1427</v>
      </c>
      <c r="C280" s="120" t="s">
        <v>1453</v>
      </c>
      <c r="D280" s="120" t="s">
        <v>827</v>
      </c>
      <c r="E280" s="120" t="s">
        <v>115</v>
      </c>
      <c r="F280" s="120" t="s">
        <v>22</v>
      </c>
      <c r="G280" s="122">
        <v>2011</v>
      </c>
      <c r="H280" s="122">
        <v>-28.393000000000001</v>
      </c>
      <c r="I280" s="122">
        <v>-52.262</v>
      </c>
      <c r="J280" s="120" t="s">
        <v>49</v>
      </c>
      <c r="K280" s="120" t="s">
        <v>36</v>
      </c>
      <c r="L280" s="121"/>
      <c r="M280" s="121"/>
      <c r="N280" s="120" t="s">
        <v>29</v>
      </c>
      <c r="O280" s="120" t="s">
        <v>36</v>
      </c>
      <c r="P280" s="121"/>
      <c r="Q280" s="121"/>
      <c r="R280" s="121"/>
      <c r="S280" s="120" t="s">
        <v>1429</v>
      </c>
      <c r="T280" s="120"/>
      <c r="U280" s="120"/>
      <c r="V280" s="121"/>
    </row>
    <row r="281" spans="1:22" ht="14.25" customHeight="1">
      <c r="A281" s="118">
        <v>280</v>
      </c>
      <c r="B281" s="119" t="s">
        <v>1427</v>
      </c>
      <c r="C281" s="120" t="s">
        <v>1453</v>
      </c>
      <c r="D281" s="120" t="s">
        <v>827</v>
      </c>
      <c r="E281" s="120" t="s">
        <v>115</v>
      </c>
      <c r="F281" s="120" t="s">
        <v>22</v>
      </c>
      <c r="G281" s="122">
        <v>2011</v>
      </c>
      <c r="H281" s="122">
        <v>-28.393000000000001</v>
      </c>
      <c r="I281" s="122">
        <v>-52.262</v>
      </c>
      <c r="J281" s="120" t="s">
        <v>49</v>
      </c>
      <c r="K281" s="120" t="s">
        <v>36</v>
      </c>
      <c r="L281" s="121"/>
      <c r="M281" s="121"/>
      <c r="N281" s="120" t="s">
        <v>29</v>
      </c>
      <c r="O281" s="120" t="s">
        <v>36</v>
      </c>
      <c r="P281" s="121"/>
      <c r="Q281" s="121"/>
      <c r="R281" s="121"/>
      <c r="S281" s="120" t="s">
        <v>1429</v>
      </c>
      <c r="T281" s="120"/>
      <c r="U281" s="120"/>
      <c r="V281" s="121"/>
    </row>
    <row r="282" spans="1:22" ht="14.25" customHeight="1">
      <c r="A282" s="118">
        <v>281</v>
      </c>
      <c r="B282" s="119" t="s">
        <v>1427</v>
      </c>
      <c r="C282" s="120" t="s">
        <v>1453</v>
      </c>
      <c r="D282" s="120" t="s">
        <v>827</v>
      </c>
      <c r="E282" s="120" t="s">
        <v>115</v>
      </c>
      <c r="F282" s="120" t="s">
        <v>22</v>
      </c>
      <c r="G282" s="122">
        <v>2011</v>
      </c>
      <c r="H282" s="122">
        <v>-28.393000000000001</v>
      </c>
      <c r="I282" s="122">
        <v>-52.262</v>
      </c>
      <c r="J282" s="120" t="s">
        <v>49</v>
      </c>
      <c r="K282" s="120" t="s">
        <v>36</v>
      </c>
      <c r="L282" s="121"/>
      <c r="M282" s="121"/>
      <c r="N282" s="120" t="s">
        <v>29</v>
      </c>
      <c r="O282" s="120" t="s">
        <v>36</v>
      </c>
      <c r="P282" s="121"/>
      <c r="Q282" s="121"/>
      <c r="R282" s="121"/>
      <c r="S282" s="120" t="s">
        <v>1429</v>
      </c>
      <c r="T282" s="120"/>
      <c r="U282" s="120"/>
      <c r="V282" s="121"/>
    </row>
    <row r="283" spans="1:22" ht="14.25" customHeight="1">
      <c r="A283" s="118">
        <v>282</v>
      </c>
      <c r="B283" s="119" t="s">
        <v>1427</v>
      </c>
      <c r="C283" s="120" t="s">
        <v>1453</v>
      </c>
      <c r="D283" s="120" t="s">
        <v>827</v>
      </c>
      <c r="E283" s="120" t="s">
        <v>115</v>
      </c>
      <c r="F283" s="120" t="s">
        <v>22</v>
      </c>
      <c r="G283" s="122">
        <v>2011</v>
      </c>
      <c r="H283" s="122">
        <v>-28.393000000000001</v>
      </c>
      <c r="I283" s="122">
        <v>-52.262</v>
      </c>
      <c r="J283" s="120" t="s">
        <v>49</v>
      </c>
      <c r="K283" s="120" t="s">
        <v>36</v>
      </c>
      <c r="L283" s="121"/>
      <c r="M283" s="121"/>
      <c r="N283" s="120" t="s">
        <v>29</v>
      </c>
      <c r="O283" s="120" t="s">
        <v>36</v>
      </c>
      <c r="P283" s="121"/>
      <c r="Q283" s="121"/>
      <c r="R283" s="121"/>
      <c r="S283" s="120" t="s">
        <v>1429</v>
      </c>
      <c r="T283" s="120"/>
      <c r="U283" s="120"/>
      <c r="V283" s="121"/>
    </row>
    <row r="284" spans="1:22" ht="14.25" customHeight="1">
      <c r="A284" s="118">
        <v>283</v>
      </c>
      <c r="B284" s="119" t="s">
        <v>1427</v>
      </c>
      <c r="C284" s="120" t="s">
        <v>1453</v>
      </c>
      <c r="D284" s="120" t="s">
        <v>827</v>
      </c>
      <c r="E284" s="120" t="s">
        <v>59</v>
      </c>
      <c r="F284" s="120" t="s">
        <v>22</v>
      </c>
      <c r="G284" s="122">
        <v>2011</v>
      </c>
      <c r="H284" s="122">
        <v>-28.317</v>
      </c>
      <c r="I284" s="122">
        <v>-51.354999999999997</v>
      </c>
      <c r="J284" s="120" t="s">
        <v>49</v>
      </c>
      <c r="K284" s="120" t="s">
        <v>36</v>
      </c>
      <c r="L284" s="121"/>
      <c r="M284" s="121"/>
      <c r="N284" s="120" t="s">
        <v>29</v>
      </c>
      <c r="O284" s="120" t="s">
        <v>36</v>
      </c>
      <c r="P284" s="121"/>
      <c r="Q284" s="121"/>
      <c r="R284" s="121"/>
      <c r="S284" s="120" t="s">
        <v>1429</v>
      </c>
      <c r="T284" s="120"/>
      <c r="U284" s="120"/>
      <c r="V284" s="121"/>
    </row>
    <row r="285" spans="1:22" ht="14.25" customHeight="1">
      <c r="A285" s="118">
        <v>284</v>
      </c>
      <c r="B285" s="119" t="s">
        <v>1427</v>
      </c>
      <c r="C285" s="120" t="s">
        <v>1453</v>
      </c>
      <c r="D285" s="120" t="s">
        <v>827</v>
      </c>
      <c r="E285" s="120" t="s">
        <v>59</v>
      </c>
      <c r="F285" s="120" t="s">
        <v>22</v>
      </c>
      <c r="G285" s="122">
        <v>2011</v>
      </c>
      <c r="H285" s="122">
        <v>-28.317</v>
      </c>
      <c r="I285" s="122">
        <v>-51.354999999999997</v>
      </c>
      <c r="J285" s="120" t="s">
        <v>49</v>
      </c>
      <c r="K285" s="120" t="s">
        <v>36</v>
      </c>
      <c r="L285" s="121"/>
      <c r="M285" s="121"/>
      <c r="N285" s="120" t="s">
        <v>29</v>
      </c>
      <c r="O285" s="120" t="s">
        <v>36</v>
      </c>
      <c r="P285" s="121"/>
      <c r="Q285" s="121"/>
      <c r="R285" s="121"/>
      <c r="S285" s="120" t="s">
        <v>1429</v>
      </c>
      <c r="T285" s="120"/>
      <c r="U285" s="120"/>
      <c r="V285" s="121"/>
    </row>
    <row r="286" spans="1:22" ht="14.25" customHeight="1">
      <c r="A286" s="118">
        <v>285</v>
      </c>
      <c r="B286" s="119" t="s">
        <v>1427</v>
      </c>
      <c r="C286" s="120" t="s">
        <v>1453</v>
      </c>
      <c r="D286" s="120" t="s">
        <v>827</v>
      </c>
      <c r="E286" s="120" t="s">
        <v>59</v>
      </c>
      <c r="F286" s="120" t="s">
        <v>22</v>
      </c>
      <c r="G286" s="122">
        <v>2011</v>
      </c>
      <c r="H286" s="122">
        <v>-28.317</v>
      </c>
      <c r="I286" s="122">
        <v>-51.354999999999997</v>
      </c>
      <c r="J286" s="120" t="s">
        <v>49</v>
      </c>
      <c r="K286" s="120" t="s">
        <v>36</v>
      </c>
      <c r="L286" s="121"/>
      <c r="M286" s="121"/>
      <c r="N286" s="120" t="s">
        <v>29</v>
      </c>
      <c r="O286" s="120" t="s">
        <v>36</v>
      </c>
      <c r="P286" s="121"/>
      <c r="Q286" s="121"/>
      <c r="R286" s="121"/>
      <c r="S286" s="120" t="s">
        <v>1429</v>
      </c>
      <c r="T286" s="120"/>
      <c r="U286" s="120"/>
      <c r="V286" s="121"/>
    </row>
    <row r="287" spans="1:22" ht="14.25" customHeight="1">
      <c r="A287" s="118">
        <v>286</v>
      </c>
      <c r="B287" s="119" t="s">
        <v>1427</v>
      </c>
      <c r="C287" s="120" t="s">
        <v>1453</v>
      </c>
      <c r="D287" s="120" t="s">
        <v>827</v>
      </c>
      <c r="E287" s="120" t="s">
        <v>59</v>
      </c>
      <c r="F287" s="120" t="s">
        <v>22</v>
      </c>
      <c r="G287" s="122">
        <v>2011</v>
      </c>
      <c r="H287" s="122">
        <v>-28.317</v>
      </c>
      <c r="I287" s="122">
        <v>-51.354999999999997</v>
      </c>
      <c r="J287" s="120" t="s">
        <v>49</v>
      </c>
      <c r="K287" s="120" t="s">
        <v>36</v>
      </c>
      <c r="L287" s="121"/>
      <c r="M287" s="121"/>
      <c r="N287" s="120" t="s">
        <v>29</v>
      </c>
      <c r="O287" s="120" t="s">
        <v>36</v>
      </c>
      <c r="P287" s="121"/>
      <c r="Q287" s="121"/>
      <c r="R287" s="121"/>
      <c r="S287" s="120" t="s">
        <v>1429</v>
      </c>
      <c r="T287" s="120"/>
      <c r="U287" s="120"/>
      <c r="V287" s="121"/>
    </row>
    <row r="288" spans="1:22" ht="14.25" customHeight="1">
      <c r="A288" s="118">
        <v>287</v>
      </c>
      <c r="B288" s="119" t="s">
        <v>1427</v>
      </c>
      <c r="C288" s="120" t="s">
        <v>1453</v>
      </c>
      <c r="D288" s="120" t="s">
        <v>827</v>
      </c>
      <c r="E288" s="120" t="s">
        <v>59</v>
      </c>
      <c r="F288" s="120" t="s">
        <v>22</v>
      </c>
      <c r="G288" s="122">
        <v>2011</v>
      </c>
      <c r="H288" s="122">
        <v>-28.317</v>
      </c>
      <c r="I288" s="122">
        <v>-51.354999999999997</v>
      </c>
      <c r="J288" s="120" t="s">
        <v>49</v>
      </c>
      <c r="K288" s="120" t="s">
        <v>36</v>
      </c>
      <c r="L288" s="121"/>
      <c r="M288" s="121"/>
      <c r="N288" s="120" t="s">
        <v>29</v>
      </c>
      <c r="O288" s="120" t="s">
        <v>36</v>
      </c>
      <c r="P288" s="121"/>
      <c r="Q288" s="121"/>
      <c r="R288" s="121"/>
      <c r="S288" s="120" t="s">
        <v>1429</v>
      </c>
      <c r="T288" s="120"/>
      <c r="U288" s="120"/>
      <c r="V288" s="121"/>
    </row>
    <row r="289" spans="1:22" ht="14.25" customHeight="1">
      <c r="A289" s="118">
        <v>288</v>
      </c>
      <c r="B289" s="119" t="s">
        <v>1427</v>
      </c>
      <c r="C289" s="120" t="s">
        <v>1453</v>
      </c>
      <c r="D289" s="120" t="s">
        <v>827</v>
      </c>
      <c r="E289" s="120" t="s">
        <v>59</v>
      </c>
      <c r="F289" s="120" t="s">
        <v>22</v>
      </c>
      <c r="G289" s="122">
        <v>2011</v>
      </c>
      <c r="H289" s="122">
        <v>-28.317</v>
      </c>
      <c r="I289" s="122">
        <v>-51.354999999999997</v>
      </c>
      <c r="J289" s="120" t="s">
        <v>49</v>
      </c>
      <c r="K289" s="120" t="s">
        <v>36</v>
      </c>
      <c r="L289" s="121"/>
      <c r="M289" s="121"/>
      <c r="N289" s="120" t="s">
        <v>29</v>
      </c>
      <c r="O289" s="120" t="s">
        <v>36</v>
      </c>
      <c r="P289" s="121"/>
      <c r="Q289" s="121"/>
      <c r="R289" s="121"/>
      <c r="S289" s="120" t="s">
        <v>1429</v>
      </c>
      <c r="T289" s="120"/>
      <c r="U289" s="120"/>
      <c r="V289" s="121"/>
    </row>
    <row r="290" spans="1:22" ht="14.25" customHeight="1">
      <c r="A290" s="118">
        <v>289</v>
      </c>
      <c r="B290" s="119" t="s">
        <v>1427</v>
      </c>
      <c r="C290" s="120" t="s">
        <v>1453</v>
      </c>
      <c r="D290" s="120" t="s">
        <v>827</v>
      </c>
      <c r="E290" s="120" t="s">
        <v>59</v>
      </c>
      <c r="F290" s="120" t="s">
        <v>22</v>
      </c>
      <c r="G290" s="122">
        <v>2011</v>
      </c>
      <c r="H290" s="122">
        <v>-28.317</v>
      </c>
      <c r="I290" s="122">
        <v>-51.354999999999997</v>
      </c>
      <c r="J290" s="120" t="s">
        <v>49</v>
      </c>
      <c r="K290" s="120" t="s">
        <v>36</v>
      </c>
      <c r="L290" s="121"/>
      <c r="M290" s="121"/>
      <c r="N290" s="120" t="s">
        <v>29</v>
      </c>
      <c r="O290" s="120" t="s">
        <v>36</v>
      </c>
      <c r="P290" s="121"/>
      <c r="Q290" s="121"/>
      <c r="R290" s="121"/>
      <c r="S290" s="120" t="s">
        <v>1429</v>
      </c>
      <c r="T290" s="120"/>
      <c r="U290" s="120"/>
      <c r="V290" s="121"/>
    </row>
    <row r="291" spans="1:22" ht="14.25" customHeight="1">
      <c r="A291" s="118">
        <v>290</v>
      </c>
      <c r="B291" s="119" t="s">
        <v>1427</v>
      </c>
      <c r="C291" s="120" t="s">
        <v>1453</v>
      </c>
      <c r="D291" s="120" t="s">
        <v>827</v>
      </c>
      <c r="E291" s="120" t="s">
        <v>59</v>
      </c>
      <c r="F291" s="120" t="s">
        <v>22</v>
      </c>
      <c r="G291" s="122">
        <v>2011</v>
      </c>
      <c r="H291" s="122">
        <v>-28.317</v>
      </c>
      <c r="I291" s="122">
        <v>-51.354999999999997</v>
      </c>
      <c r="J291" s="120" t="s">
        <v>49</v>
      </c>
      <c r="K291" s="120" t="s">
        <v>36</v>
      </c>
      <c r="L291" s="121"/>
      <c r="M291" s="121"/>
      <c r="N291" s="120" t="s">
        <v>29</v>
      </c>
      <c r="O291" s="120" t="s">
        <v>36</v>
      </c>
      <c r="P291" s="121"/>
      <c r="Q291" s="121"/>
      <c r="R291" s="121"/>
      <c r="S291" s="120" t="s">
        <v>1429</v>
      </c>
      <c r="T291" s="120"/>
      <c r="U291" s="120"/>
      <c r="V291" s="121"/>
    </row>
    <row r="292" spans="1:22" ht="14.25" customHeight="1">
      <c r="A292" s="118">
        <v>291</v>
      </c>
      <c r="B292" s="119" t="s">
        <v>1427</v>
      </c>
      <c r="C292" s="120" t="s">
        <v>1453</v>
      </c>
      <c r="D292" s="120" t="s">
        <v>827</v>
      </c>
      <c r="E292" s="120" t="s">
        <v>59</v>
      </c>
      <c r="F292" s="120" t="s">
        <v>22</v>
      </c>
      <c r="G292" s="122">
        <v>2011</v>
      </c>
      <c r="H292" s="122">
        <v>-28.317</v>
      </c>
      <c r="I292" s="122">
        <v>-51.354999999999997</v>
      </c>
      <c r="J292" s="120" t="s">
        <v>49</v>
      </c>
      <c r="K292" s="120" t="s">
        <v>36</v>
      </c>
      <c r="L292" s="121"/>
      <c r="M292" s="121"/>
      <c r="N292" s="120" t="s">
        <v>29</v>
      </c>
      <c r="O292" s="120" t="s">
        <v>36</v>
      </c>
      <c r="P292" s="121"/>
      <c r="Q292" s="121"/>
      <c r="R292" s="121"/>
      <c r="S292" s="120" t="s">
        <v>1429</v>
      </c>
      <c r="T292" s="120"/>
      <c r="U292" s="120"/>
      <c r="V292" s="121"/>
    </row>
    <row r="293" spans="1:22" ht="14.25" customHeight="1">
      <c r="A293" s="118">
        <v>292</v>
      </c>
      <c r="B293" s="119" t="s">
        <v>1427</v>
      </c>
      <c r="C293" s="120" t="s">
        <v>1453</v>
      </c>
      <c r="D293" s="120" t="s">
        <v>827</v>
      </c>
      <c r="E293" s="120" t="s">
        <v>59</v>
      </c>
      <c r="F293" s="120" t="s">
        <v>22</v>
      </c>
      <c r="G293" s="122">
        <v>2011</v>
      </c>
      <c r="H293" s="122">
        <v>-28.317</v>
      </c>
      <c r="I293" s="122">
        <v>-51.354999999999997</v>
      </c>
      <c r="J293" s="120" t="s">
        <v>49</v>
      </c>
      <c r="K293" s="120" t="s">
        <v>36</v>
      </c>
      <c r="L293" s="121"/>
      <c r="M293" s="121"/>
      <c r="N293" s="120" t="s">
        <v>29</v>
      </c>
      <c r="O293" s="120" t="s">
        <v>36</v>
      </c>
      <c r="P293" s="121"/>
      <c r="Q293" s="121"/>
      <c r="R293" s="121"/>
      <c r="S293" s="120" t="s">
        <v>1429</v>
      </c>
      <c r="T293" s="120"/>
      <c r="U293" s="120"/>
      <c r="V293" s="121"/>
    </row>
    <row r="294" spans="1:22" ht="14.25" customHeight="1">
      <c r="A294" s="118">
        <v>293</v>
      </c>
      <c r="B294" s="119" t="s">
        <v>1427</v>
      </c>
      <c r="C294" s="120" t="s">
        <v>1453</v>
      </c>
      <c r="D294" s="120" t="s">
        <v>827</v>
      </c>
      <c r="E294" s="120" t="s">
        <v>59</v>
      </c>
      <c r="F294" s="120" t="s">
        <v>22</v>
      </c>
      <c r="G294" s="122">
        <v>2011</v>
      </c>
      <c r="H294" s="122">
        <v>-28.33</v>
      </c>
      <c r="I294" s="122">
        <v>-51.287999999999997</v>
      </c>
      <c r="J294" s="120" t="s">
        <v>49</v>
      </c>
      <c r="K294" s="120" t="s">
        <v>36</v>
      </c>
      <c r="L294" s="121"/>
      <c r="M294" s="121"/>
      <c r="N294" s="120" t="s">
        <v>29</v>
      </c>
      <c r="O294" s="120" t="s">
        <v>36</v>
      </c>
      <c r="P294" s="121"/>
      <c r="Q294" s="121"/>
      <c r="R294" s="121"/>
      <c r="S294" s="120" t="s">
        <v>1429</v>
      </c>
      <c r="T294" s="120"/>
      <c r="U294" s="120"/>
      <c r="V294" s="121"/>
    </row>
    <row r="295" spans="1:22" ht="14.25" customHeight="1">
      <c r="A295" s="118">
        <v>294</v>
      </c>
      <c r="B295" s="119" t="s">
        <v>1427</v>
      </c>
      <c r="C295" s="120" t="s">
        <v>1453</v>
      </c>
      <c r="D295" s="120" t="s">
        <v>827</v>
      </c>
      <c r="E295" s="120" t="s">
        <v>59</v>
      </c>
      <c r="F295" s="120" t="s">
        <v>22</v>
      </c>
      <c r="G295" s="122">
        <v>2011</v>
      </c>
      <c r="H295" s="122">
        <v>-28.332000000000001</v>
      </c>
      <c r="I295" s="122">
        <v>-51.158999999999999</v>
      </c>
      <c r="J295" s="120" t="s">
        <v>49</v>
      </c>
      <c r="K295" s="120" t="s">
        <v>36</v>
      </c>
      <c r="L295" s="121"/>
      <c r="M295" s="121"/>
      <c r="N295" s="120" t="s">
        <v>29</v>
      </c>
      <c r="O295" s="120" t="s">
        <v>36</v>
      </c>
      <c r="P295" s="121"/>
      <c r="Q295" s="121"/>
      <c r="R295" s="121"/>
      <c r="S295" s="120" t="s">
        <v>1429</v>
      </c>
      <c r="T295" s="120"/>
      <c r="U295" s="120"/>
      <c r="V295" s="121"/>
    </row>
    <row r="296" spans="1:22" ht="14.25" customHeight="1">
      <c r="A296" s="118">
        <v>295</v>
      </c>
      <c r="B296" s="119" t="s">
        <v>1427</v>
      </c>
      <c r="C296" s="120" t="s">
        <v>1453</v>
      </c>
      <c r="D296" s="120" t="s">
        <v>827</v>
      </c>
      <c r="E296" s="120" t="s">
        <v>40</v>
      </c>
      <c r="F296" s="120" t="s">
        <v>22</v>
      </c>
      <c r="G296" s="122">
        <v>2011</v>
      </c>
      <c r="H296" s="122">
        <v>-28.355</v>
      </c>
      <c r="I296" s="122">
        <v>-51.134999999999998</v>
      </c>
      <c r="J296" s="120" t="s">
        <v>49</v>
      </c>
      <c r="K296" s="120" t="s">
        <v>36</v>
      </c>
      <c r="L296" s="121"/>
      <c r="M296" s="121"/>
      <c r="N296" s="120" t="s">
        <v>29</v>
      </c>
      <c r="O296" s="120" t="s">
        <v>36</v>
      </c>
      <c r="P296" s="121"/>
      <c r="Q296" s="121"/>
      <c r="R296" s="121"/>
      <c r="S296" s="120" t="s">
        <v>1429</v>
      </c>
      <c r="T296" s="120"/>
      <c r="U296" s="120"/>
      <c r="V296" s="121"/>
    </row>
    <row r="297" spans="1:22" ht="14.25" customHeight="1">
      <c r="A297" s="118">
        <v>296</v>
      </c>
      <c r="B297" s="119" t="s">
        <v>1427</v>
      </c>
      <c r="C297" s="120" t="s">
        <v>1453</v>
      </c>
      <c r="D297" s="120" t="s">
        <v>827</v>
      </c>
      <c r="E297" s="120" t="s">
        <v>40</v>
      </c>
      <c r="F297" s="120" t="s">
        <v>22</v>
      </c>
      <c r="G297" s="122">
        <v>2011</v>
      </c>
      <c r="H297" s="122">
        <v>-28.355</v>
      </c>
      <c r="I297" s="122">
        <v>-51.134999999999998</v>
      </c>
      <c r="J297" s="120" t="s">
        <v>49</v>
      </c>
      <c r="K297" s="120" t="s">
        <v>36</v>
      </c>
      <c r="L297" s="121"/>
      <c r="M297" s="121"/>
      <c r="N297" s="120" t="s">
        <v>29</v>
      </c>
      <c r="O297" s="120" t="s">
        <v>36</v>
      </c>
      <c r="P297" s="121"/>
      <c r="Q297" s="121"/>
      <c r="R297" s="121"/>
      <c r="S297" s="120" t="s">
        <v>1429</v>
      </c>
      <c r="T297" s="120"/>
      <c r="U297" s="120"/>
      <c r="V297" s="121"/>
    </row>
    <row r="298" spans="1:22" ht="14.25" customHeight="1">
      <c r="A298" s="118">
        <v>297</v>
      </c>
      <c r="B298" s="119" t="s">
        <v>1427</v>
      </c>
      <c r="C298" s="120" t="s">
        <v>1453</v>
      </c>
      <c r="D298" s="120" t="s">
        <v>827</v>
      </c>
      <c r="E298" s="120" t="s">
        <v>40</v>
      </c>
      <c r="F298" s="120" t="s">
        <v>22</v>
      </c>
      <c r="G298" s="122">
        <v>2011</v>
      </c>
      <c r="H298" s="122">
        <v>-28.355</v>
      </c>
      <c r="I298" s="122">
        <v>-51.134999999999998</v>
      </c>
      <c r="J298" s="120" t="s">
        <v>49</v>
      </c>
      <c r="K298" s="120" t="s">
        <v>36</v>
      </c>
      <c r="L298" s="121"/>
      <c r="M298" s="121"/>
      <c r="N298" s="120" t="s">
        <v>29</v>
      </c>
      <c r="O298" s="120" t="s">
        <v>36</v>
      </c>
      <c r="P298" s="121"/>
      <c r="Q298" s="121"/>
      <c r="R298" s="121"/>
      <c r="S298" s="120" t="s">
        <v>1429</v>
      </c>
      <c r="T298" s="120"/>
      <c r="U298" s="120"/>
      <c r="V298" s="121"/>
    </row>
    <row r="299" spans="1:22" ht="14.25" customHeight="1">
      <c r="A299" s="118">
        <v>298</v>
      </c>
      <c r="B299" s="119" t="s">
        <v>1427</v>
      </c>
      <c r="C299" s="120" t="s">
        <v>1453</v>
      </c>
      <c r="D299" s="120" t="s">
        <v>827</v>
      </c>
      <c r="E299" s="120" t="s">
        <v>40</v>
      </c>
      <c r="F299" s="120" t="s">
        <v>22</v>
      </c>
      <c r="G299" s="122">
        <v>2011</v>
      </c>
      <c r="H299" s="122">
        <v>-28.355</v>
      </c>
      <c r="I299" s="122">
        <v>-51.134999999999998</v>
      </c>
      <c r="J299" s="120" t="s">
        <v>49</v>
      </c>
      <c r="K299" s="120" t="s">
        <v>36</v>
      </c>
      <c r="L299" s="121"/>
      <c r="M299" s="121"/>
      <c r="N299" s="120" t="s">
        <v>29</v>
      </c>
      <c r="O299" s="120" t="s">
        <v>36</v>
      </c>
      <c r="P299" s="121"/>
      <c r="Q299" s="121"/>
      <c r="R299" s="121"/>
      <c r="S299" s="120" t="s">
        <v>1429</v>
      </c>
      <c r="T299" s="120"/>
      <c r="U299" s="120"/>
      <c r="V299" s="121"/>
    </row>
    <row r="300" spans="1:22" ht="14.25" customHeight="1">
      <c r="A300" s="118">
        <v>299</v>
      </c>
      <c r="B300" s="119" t="s">
        <v>1427</v>
      </c>
      <c r="C300" s="120" t="s">
        <v>1453</v>
      </c>
      <c r="D300" s="120" t="s">
        <v>827</v>
      </c>
      <c r="E300" s="120" t="s">
        <v>40</v>
      </c>
      <c r="F300" s="120" t="s">
        <v>22</v>
      </c>
      <c r="G300" s="122">
        <v>2011</v>
      </c>
      <c r="H300" s="122">
        <v>-28.355</v>
      </c>
      <c r="I300" s="122">
        <v>-51.134999999999998</v>
      </c>
      <c r="J300" s="120" t="s">
        <v>49</v>
      </c>
      <c r="K300" s="120" t="s">
        <v>36</v>
      </c>
      <c r="L300" s="121"/>
      <c r="M300" s="121"/>
      <c r="N300" s="120" t="s">
        <v>29</v>
      </c>
      <c r="O300" s="120" t="s">
        <v>36</v>
      </c>
      <c r="P300" s="121"/>
      <c r="Q300" s="121"/>
      <c r="R300" s="121"/>
      <c r="S300" s="120" t="s">
        <v>1429</v>
      </c>
      <c r="T300" s="120"/>
      <c r="U300" s="120"/>
      <c r="V300" s="121"/>
    </row>
    <row r="301" spans="1:22" ht="14.25" customHeight="1">
      <c r="A301" s="118">
        <v>300</v>
      </c>
      <c r="B301" s="119" t="s">
        <v>1427</v>
      </c>
      <c r="C301" s="120" t="s">
        <v>1453</v>
      </c>
      <c r="D301" s="120" t="s">
        <v>827</v>
      </c>
      <c r="E301" s="120" t="s">
        <v>40</v>
      </c>
      <c r="F301" s="120" t="s">
        <v>22</v>
      </c>
      <c r="G301" s="122">
        <v>2011</v>
      </c>
      <c r="H301" s="122">
        <v>-28.355</v>
      </c>
      <c r="I301" s="122">
        <v>-51.134999999999998</v>
      </c>
      <c r="J301" s="120" t="s">
        <v>49</v>
      </c>
      <c r="K301" s="120" t="s">
        <v>36</v>
      </c>
      <c r="L301" s="121"/>
      <c r="M301" s="121"/>
      <c r="N301" s="120" t="s">
        <v>29</v>
      </c>
      <c r="O301" s="120" t="s">
        <v>36</v>
      </c>
      <c r="P301" s="121"/>
      <c r="Q301" s="121"/>
      <c r="R301" s="121"/>
      <c r="S301" s="120" t="s">
        <v>1429</v>
      </c>
      <c r="T301" s="120"/>
      <c r="U301" s="120"/>
      <c r="V301" s="121"/>
    </row>
    <row r="302" spans="1:22" ht="14.25" customHeight="1">
      <c r="A302" s="118">
        <v>301</v>
      </c>
      <c r="B302" s="119" t="s">
        <v>1427</v>
      </c>
      <c r="C302" s="120" t="s">
        <v>1453</v>
      </c>
      <c r="D302" s="120" t="s">
        <v>827</v>
      </c>
      <c r="E302" s="120" t="s">
        <v>40</v>
      </c>
      <c r="F302" s="120" t="s">
        <v>22</v>
      </c>
      <c r="G302" s="122">
        <v>2011</v>
      </c>
      <c r="H302" s="122">
        <v>-28.355</v>
      </c>
      <c r="I302" s="122">
        <v>-51.134999999999998</v>
      </c>
      <c r="J302" s="120" t="s">
        <v>49</v>
      </c>
      <c r="K302" s="120" t="s">
        <v>36</v>
      </c>
      <c r="L302" s="121"/>
      <c r="M302" s="121"/>
      <c r="N302" s="120" t="s">
        <v>29</v>
      </c>
      <c r="O302" s="120" t="s">
        <v>36</v>
      </c>
      <c r="P302" s="121"/>
      <c r="Q302" s="121"/>
      <c r="R302" s="121"/>
      <c r="S302" s="120" t="s">
        <v>1429</v>
      </c>
      <c r="T302" s="120"/>
      <c r="U302" s="120"/>
      <c r="V302" s="121"/>
    </row>
    <row r="303" spans="1:22" ht="14.25" customHeight="1">
      <c r="A303" s="118">
        <v>302</v>
      </c>
      <c r="B303" s="119" t="s">
        <v>1427</v>
      </c>
      <c r="C303" s="120" t="s">
        <v>1453</v>
      </c>
      <c r="D303" s="120" t="s">
        <v>827</v>
      </c>
      <c r="E303" s="120" t="s">
        <v>40</v>
      </c>
      <c r="F303" s="120" t="s">
        <v>22</v>
      </c>
      <c r="G303" s="122">
        <v>2011</v>
      </c>
      <c r="H303" s="122">
        <v>-28.355</v>
      </c>
      <c r="I303" s="122">
        <v>-51.134999999999998</v>
      </c>
      <c r="J303" s="120" t="s">
        <v>49</v>
      </c>
      <c r="K303" s="120" t="s">
        <v>36</v>
      </c>
      <c r="L303" s="121"/>
      <c r="M303" s="121"/>
      <c r="N303" s="120" t="s">
        <v>29</v>
      </c>
      <c r="O303" s="120" t="s">
        <v>36</v>
      </c>
      <c r="P303" s="121"/>
      <c r="Q303" s="121"/>
      <c r="R303" s="121"/>
      <c r="S303" s="120" t="s">
        <v>1429</v>
      </c>
      <c r="T303" s="120"/>
      <c r="U303" s="120"/>
      <c r="V303" s="121"/>
    </row>
    <row r="304" spans="1:22" ht="14.25" customHeight="1">
      <c r="A304" s="118">
        <v>303</v>
      </c>
      <c r="B304" s="119" t="s">
        <v>1427</v>
      </c>
      <c r="C304" s="120" t="s">
        <v>1453</v>
      </c>
      <c r="D304" s="120" t="s">
        <v>827</v>
      </c>
      <c r="E304" s="120" t="s">
        <v>40</v>
      </c>
      <c r="F304" s="120" t="s">
        <v>22</v>
      </c>
      <c r="G304" s="122">
        <v>2011</v>
      </c>
      <c r="H304" s="122">
        <v>-28.355</v>
      </c>
      <c r="I304" s="122">
        <v>-51.134999999999998</v>
      </c>
      <c r="J304" s="120" t="s">
        <v>49</v>
      </c>
      <c r="K304" s="120" t="s">
        <v>36</v>
      </c>
      <c r="L304" s="121"/>
      <c r="M304" s="121"/>
      <c r="N304" s="120" t="s">
        <v>29</v>
      </c>
      <c r="O304" s="120" t="s">
        <v>36</v>
      </c>
      <c r="P304" s="121"/>
      <c r="Q304" s="121"/>
      <c r="R304" s="121"/>
      <c r="S304" s="120" t="s">
        <v>1429</v>
      </c>
      <c r="T304" s="120"/>
      <c r="U304" s="120"/>
      <c r="V304" s="121"/>
    </row>
    <row r="305" spans="1:22" ht="14.25" customHeight="1">
      <c r="A305" s="118">
        <v>304</v>
      </c>
      <c r="B305" s="119" t="s">
        <v>1427</v>
      </c>
      <c r="C305" s="120" t="s">
        <v>1453</v>
      </c>
      <c r="D305" s="120" t="s">
        <v>827</v>
      </c>
      <c r="E305" s="120" t="s">
        <v>40</v>
      </c>
      <c r="F305" s="120" t="s">
        <v>22</v>
      </c>
      <c r="G305" s="122">
        <v>2011</v>
      </c>
      <c r="H305" s="122">
        <v>-28.355</v>
      </c>
      <c r="I305" s="122">
        <v>-51.134999999999998</v>
      </c>
      <c r="J305" s="120" t="s">
        <v>49</v>
      </c>
      <c r="K305" s="120" t="s">
        <v>36</v>
      </c>
      <c r="L305" s="121"/>
      <c r="M305" s="121"/>
      <c r="N305" s="120" t="s">
        <v>29</v>
      </c>
      <c r="O305" s="120" t="s">
        <v>36</v>
      </c>
      <c r="P305" s="121"/>
      <c r="Q305" s="121"/>
      <c r="R305" s="121"/>
      <c r="S305" s="120" t="s">
        <v>1429</v>
      </c>
      <c r="T305" s="120"/>
      <c r="U305" s="120"/>
      <c r="V305" s="121"/>
    </row>
    <row r="306" spans="1:22" ht="14.25" customHeight="1">
      <c r="A306" s="118">
        <v>305</v>
      </c>
      <c r="B306" s="119" t="s">
        <v>1427</v>
      </c>
      <c r="C306" s="120" t="s">
        <v>1453</v>
      </c>
      <c r="D306" s="120" t="s">
        <v>827</v>
      </c>
      <c r="E306" s="120" t="s">
        <v>40</v>
      </c>
      <c r="F306" s="120" t="s">
        <v>22</v>
      </c>
      <c r="G306" s="122">
        <v>2011</v>
      </c>
      <c r="H306" s="122">
        <v>-28.355</v>
      </c>
      <c r="I306" s="122">
        <v>-51.134999999999998</v>
      </c>
      <c r="J306" s="120" t="s">
        <v>49</v>
      </c>
      <c r="K306" s="120" t="s">
        <v>36</v>
      </c>
      <c r="L306" s="121"/>
      <c r="M306" s="121"/>
      <c r="N306" s="120" t="s">
        <v>29</v>
      </c>
      <c r="O306" s="120" t="s">
        <v>36</v>
      </c>
      <c r="P306" s="121"/>
      <c r="Q306" s="121"/>
      <c r="R306" s="121"/>
      <c r="S306" s="120" t="s">
        <v>1429</v>
      </c>
      <c r="T306" s="120"/>
      <c r="U306" s="120"/>
      <c r="V306" s="121"/>
    </row>
    <row r="307" spans="1:22" ht="14.25" customHeight="1">
      <c r="A307" s="118">
        <v>306</v>
      </c>
      <c r="B307" s="119" t="s">
        <v>1427</v>
      </c>
      <c r="C307" s="120" t="s">
        <v>1453</v>
      </c>
      <c r="D307" s="120" t="s">
        <v>827</v>
      </c>
      <c r="E307" s="120" t="s">
        <v>40</v>
      </c>
      <c r="F307" s="120" t="s">
        <v>22</v>
      </c>
      <c r="G307" s="122">
        <v>2011</v>
      </c>
      <c r="H307" s="122">
        <v>-28.355</v>
      </c>
      <c r="I307" s="122">
        <v>-51.134999999999998</v>
      </c>
      <c r="J307" s="120" t="s">
        <v>49</v>
      </c>
      <c r="K307" s="120" t="s">
        <v>36</v>
      </c>
      <c r="L307" s="121"/>
      <c r="M307" s="121"/>
      <c r="N307" s="120" t="s">
        <v>29</v>
      </c>
      <c r="O307" s="120" t="s">
        <v>36</v>
      </c>
      <c r="P307" s="121"/>
      <c r="Q307" s="121"/>
      <c r="R307" s="121"/>
      <c r="S307" s="120" t="s">
        <v>1429</v>
      </c>
      <c r="T307" s="120"/>
      <c r="U307" s="120"/>
      <c r="V307" s="121"/>
    </row>
    <row r="308" spans="1:22" ht="14.25" customHeight="1">
      <c r="A308" s="118">
        <v>307</v>
      </c>
      <c r="B308" s="119" t="s">
        <v>1427</v>
      </c>
      <c r="C308" s="120" t="s">
        <v>1453</v>
      </c>
      <c r="D308" s="120" t="s">
        <v>827</v>
      </c>
      <c r="E308" s="120" t="s">
        <v>40</v>
      </c>
      <c r="F308" s="120" t="s">
        <v>22</v>
      </c>
      <c r="G308" s="122">
        <v>2011</v>
      </c>
      <c r="H308" s="122">
        <v>-28.355</v>
      </c>
      <c r="I308" s="122">
        <v>-51.134999999999998</v>
      </c>
      <c r="J308" s="120" t="s">
        <v>49</v>
      </c>
      <c r="K308" s="120" t="s">
        <v>36</v>
      </c>
      <c r="L308" s="121"/>
      <c r="M308" s="121"/>
      <c r="N308" s="120" t="s">
        <v>29</v>
      </c>
      <c r="O308" s="120" t="s">
        <v>36</v>
      </c>
      <c r="P308" s="121"/>
      <c r="Q308" s="121"/>
      <c r="R308" s="121"/>
      <c r="S308" s="120" t="s">
        <v>1429</v>
      </c>
      <c r="T308" s="120"/>
      <c r="U308" s="120"/>
      <c r="V308" s="121"/>
    </row>
    <row r="309" spans="1:22" ht="14.25" customHeight="1">
      <c r="A309" s="118">
        <v>308</v>
      </c>
      <c r="B309" s="119" t="s">
        <v>1427</v>
      </c>
      <c r="C309" s="120" t="s">
        <v>1453</v>
      </c>
      <c r="D309" s="120" t="s">
        <v>827</v>
      </c>
      <c r="E309" s="120" t="s">
        <v>40</v>
      </c>
      <c r="F309" s="120" t="s">
        <v>22</v>
      </c>
      <c r="G309" s="122">
        <v>2011</v>
      </c>
      <c r="H309" s="122">
        <v>-28.355</v>
      </c>
      <c r="I309" s="122">
        <v>-51.134999999999998</v>
      </c>
      <c r="J309" s="120" t="s">
        <v>49</v>
      </c>
      <c r="K309" s="120" t="s">
        <v>36</v>
      </c>
      <c r="L309" s="121"/>
      <c r="M309" s="121"/>
      <c r="N309" s="120" t="s">
        <v>29</v>
      </c>
      <c r="O309" s="120" t="s">
        <v>36</v>
      </c>
      <c r="P309" s="121"/>
      <c r="Q309" s="121"/>
      <c r="R309" s="121"/>
      <c r="S309" s="120" t="s">
        <v>1429</v>
      </c>
      <c r="T309" s="120"/>
      <c r="U309" s="120"/>
      <c r="V309" s="121"/>
    </row>
    <row r="310" spans="1:22" ht="14.25" customHeight="1">
      <c r="A310" s="118">
        <v>309</v>
      </c>
      <c r="B310" s="119" t="s">
        <v>1427</v>
      </c>
      <c r="C310" s="120" t="s">
        <v>1453</v>
      </c>
      <c r="D310" s="120" t="s">
        <v>827</v>
      </c>
      <c r="E310" s="120" t="s">
        <v>40</v>
      </c>
      <c r="F310" s="120" t="s">
        <v>22</v>
      </c>
      <c r="G310" s="122">
        <v>2011</v>
      </c>
      <c r="H310" s="122">
        <v>-28.355</v>
      </c>
      <c r="I310" s="122">
        <v>-51.134999999999998</v>
      </c>
      <c r="J310" s="120" t="s">
        <v>49</v>
      </c>
      <c r="K310" s="120" t="s">
        <v>36</v>
      </c>
      <c r="L310" s="121"/>
      <c r="M310" s="121"/>
      <c r="N310" s="120" t="s">
        <v>29</v>
      </c>
      <c r="O310" s="120" t="s">
        <v>36</v>
      </c>
      <c r="P310" s="121"/>
      <c r="Q310" s="121"/>
      <c r="R310" s="121"/>
      <c r="S310" s="120" t="s">
        <v>1429</v>
      </c>
      <c r="T310" s="120"/>
      <c r="U310" s="120"/>
      <c r="V310" s="121"/>
    </row>
    <row r="311" spans="1:22" ht="14.25" customHeight="1">
      <c r="A311" s="118">
        <v>310</v>
      </c>
      <c r="B311" s="119" t="s">
        <v>1427</v>
      </c>
      <c r="C311" s="120" t="s">
        <v>1453</v>
      </c>
      <c r="D311" s="120" t="s">
        <v>827</v>
      </c>
      <c r="E311" s="120" t="s">
        <v>40</v>
      </c>
      <c r="F311" s="120" t="s">
        <v>22</v>
      </c>
      <c r="G311" s="122">
        <v>2011</v>
      </c>
      <c r="H311" s="122">
        <v>-28.355</v>
      </c>
      <c r="I311" s="122">
        <v>-51.134999999999998</v>
      </c>
      <c r="J311" s="120" t="s">
        <v>49</v>
      </c>
      <c r="K311" s="120" t="s">
        <v>36</v>
      </c>
      <c r="L311" s="121"/>
      <c r="M311" s="121"/>
      <c r="N311" s="120" t="s">
        <v>29</v>
      </c>
      <c r="O311" s="120" t="s">
        <v>36</v>
      </c>
      <c r="P311" s="121"/>
      <c r="Q311" s="121"/>
      <c r="R311" s="121"/>
      <c r="S311" s="120" t="s">
        <v>1429</v>
      </c>
      <c r="T311" s="120"/>
      <c r="U311" s="120"/>
      <c r="V311" s="121"/>
    </row>
    <row r="312" spans="1:22" ht="14.25" customHeight="1">
      <c r="A312" s="118">
        <v>311</v>
      </c>
      <c r="B312" s="119" t="s">
        <v>1427</v>
      </c>
      <c r="C312" s="120" t="s">
        <v>1453</v>
      </c>
      <c r="D312" s="120" t="s">
        <v>827</v>
      </c>
      <c r="E312" s="120" t="s">
        <v>40</v>
      </c>
      <c r="F312" s="120" t="s">
        <v>22</v>
      </c>
      <c r="G312" s="122">
        <v>2011</v>
      </c>
      <c r="H312" s="122">
        <v>-28.513999999999999</v>
      </c>
      <c r="I312" s="122">
        <v>-50.84</v>
      </c>
      <c r="J312" s="120" t="s">
        <v>49</v>
      </c>
      <c r="K312" s="120" t="s">
        <v>36</v>
      </c>
      <c r="L312" s="121"/>
      <c r="M312" s="121"/>
      <c r="N312" s="120" t="s">
        <v>29</v>
      </c>
      <c r="O312" s="120" t="s">
        <v>36</v>
      </c>
      <c r="P312" s="121"/>
      <c r="Q312" s="121"/>
      <c r="R312" s="121"/>
      <c r="S312" s="120" t="s">
        <v>1429</v>
      </c>
      <c r="T312" s="120"/>
      <c r="U312" s="120"/>
      <c r="V312" s="121"/>
    </row>
    <row r="313" spans="1:22" ht="14.25" customHeight="1">
      <c r="A313" s="118">
        <v>312</v>
      </c>
      <c r="B313" s="119" t="s">
        <v>1427</v>
      </c>
      <c r="C313" s="120" t="s">
        <v>1453</v>
      </c>
      <c r="D313" s="120" t="s">
        <v>827</v>
      </c>
      <c r="E313" s="120" t="s">
        <v>40</v>
      </c>
      <c r="F313" s="120" t="s">
        <v>22</v>
      </c>
      <c r="G313" s="122">
        <v>2011</v>
      </c>
      <c r="H313" s="122">
        <v>-28.513999999999999</v>
      </c>
      <c r="I313" s="122">
        <v>-50.84</v>
      </c>
      <c r="J313" s="120" t="s">
        <v>49</v>
      </c>
      <c r="K313" s="120" t="s">
        <v>36</v>
      </c>
      <c r="L313" s="121"/>
      <c r="M313" s="121"/>
      <c r="N313" s="120" t="s">
        <v>29</v>
      </c>
      <c r="O313" s="120" t="s">
        <v>36</v>
      </c>
      <c r="P313" s="121"/>
      <c r="Q313" s="121"/>
      <c r="R313" s="121"/>
      <c r="S313" s="120" t="s">
        <v>1429</v>
      </c>
      <c r="T313" s="120"/>
      <c r="U313" s="120"/>
      <c r="V313" s="121"/>
    </row>
    <row r="314" spans="1:22" ht="14.25" customHeight="1">
      <c r="A314" s="118">
        <v>313</v>
      </c>
      <c r="B314" s="119" t="s">
        <v>1427</v>
      </c>
      <c r="C314" s="120" t="s">
        <v>1453</v>
      </c>
      <c r="D314" s="120" t="s">
        <v>827</v>
      </c>
      <c r="E314" s="120" t="s">
        <v>40</v>
      </c>
      <c r="F314" s="120" t="s">
        <v>22</v>
      </c>
      <c r="G314" s="122">
        <v>2011</v>
      </c>
      <c r="H314" s="122">
        <v>-28.513999999999999</v>
      </c>
      <c r="I314" s="122">
        <v>-50.84</v>
      </c>
      <c r="J314" s="120" t="s">
        <v>49</v>
      </c>
      <c r="K314" s="120" t="s">
        <v>36</v>
      </c>
      <c r="L314" s="121"/>
      <c r="M314" s="121"/>
      <c r="N314" s="120" t="s">
        <v>29</v>
      </c>
      <c r="O314" s="120" t="s">
        <v>36</v>
      </c>
      <c r="P314" s="121"/>
      <c r="Q314" s="121"/>
      <c r="R314" s="121"/>
      <c r="S314" s="120" t="s">
        <v>1429</v>
      </c>
      <c r="T314" s="120"/>
      <c r="U314" s="120"/>
      <c r="V314" s="121"/>
    </row>
    <row r="315" spans="1:22" ht="14.25" customHeight="1">
      <c r="A315" s="118">
        <v>314</v>
      </c>
      <c r="B315" s="119" t="s">
        <v>1427</v>
      </c>
      <c r="C315" s="120" t="s">
        <v>1453</v>
      </c>
      <c r="D315" s="120" t="s">
        <v>827</v>
      </c>
      <c r="E315" s="120" t="s">
        <v>40</v>
      </c>
      <c r="F315" s="120" t="s">
        <v>22</v>
      </c>
      <c r="G315" s="122">
        <v>2011</v>
      </c>
      <c r="H315" s="122">
        <v>-28.513999999999999</v>
      </c>
      <c r="I315" s="122">
        <v>-50.84</v>
      </c>
      <c r="J315" s="120" t="s">
        <v>49</v>
      </c>
      <c r="K315" s="120" t="s">
        <v>36</v>
      </c>
      <c r="L315" s="121"/>
      <c r="M315" s="121"/>
      <c r="N315" s="120" t="s">
        <v>29</v>
      </c>
      <c r="O315" s="120" t="s">
        <v>36</v>
      </c>
      <c r="P315" s="121"/>
      <c r="Q315" s="121"/>
      <c r="R315" s="121"/>
      <c r="S315" s="120" t="s">
        <v>1429</v>
      </c>
      <c r="T315" s="120"/>
      <c r="U315" s="120"/>
      <c r="V315" s="121"/>
    </row>
    <row r="316" spans="1:22" ht="14.25" customHeight="1">
      <c r="A316" s="118">
        <v>315</v>
      </c>
      <c r="B316" s="119" t="s">
        <v>1427</v>
      </c>
      <c r="C316" s="120" t="s">
        <v>1453</v>
      </c>
      <c r="D316" s="120" t="s">
        <v>827</v>
      </c>
      <c r="E316" s="120" t="s">
        <v>40</v>
      </c>
      <c r="F316" s="120" t="s">
        <v>22</v>
      </c>
      <c r="G316" s="122">
        <v>2011</v>
      </c>
      <c r="H316" s="122">
        <v>-28.513999999999999</v>
      </c>
      <c r="I316" s="122">
        <v>-50.84</v>
      </c>
      <c r="J316" s="120" t="s">
        <v>49</v>
      </c>
      <c r="K316" s="120" t="s">
        <v>36</v>
      </c>
      <c r="L316" s="121"/>
      <c r="M316" s="121"/>
      <c r="N316" s="120" t="s">
        <v>29</v>
      </c>
      <c r="O316" s="120" t="s">
        <v>36</v>
      </c>
      <c r="P316" s="121"/>
      <c r="Q316" s="121"/>
      <c r="R316" s="121"/>
      <c r="S316" s="120" t="s">
        <v>1429</v>
      </c>
      <c r="T316" s="120"/>
      <c r="U316" s="120"/>
      <c r="V316" s="121"/>
    </row>
    <row r="317" spans="1:22" ht="14.25" customHeight="1">
      <c r="A317" s="118">
        <v>316</v>
      </c>
      <c r="B317" s="119" t="s">
        <v>1427</v>
      </c>
      <c r="C317" s="120" t="s">
        <v>1453</v>
      </c>
      <c r="D317" s="120" t="s">
        <v>827</v>
      </c>
      <c r="E317" s="120" t="s">
        <v>40</v>
      </c>
      <c r="F317" s="120" t="s">
        <v>22</v>
      </c>
      <c r="G317" s="122">
        <v>2011</v>
      </c>
      <c r="H317" s="122">
        <v>-28.513999999999999</v>
      </c>
      <c r="I317" s="122">
        <v>-50.84</v>
      </c>
      <c r="J317" s="120" t="s">
        <v>49</v>
      </c>
      <c r="K317" s="120" t="s">
        <v>36</v>
      </c>
      <c r="L317" s="121"/>
      <c r="M317" s="121"/>
      <c r="N317" s="120" t="s">
        <v>29</v>
      </c>
      <c r="O317" s="120" t="s">
        <v>36</v>
      </c>
      <c r="P317" s="121"/>
      <c r="Q317" s="121"/>
      <c r="R317" s="121"/>
      <c r="S317" s="120" t="s">
        <v>1429</v>
      </c>
      <c r="T317" s="120"/>
      <c r="U317" s="120"/>
      <c r="V317" s="121"/>
    </row>
    <row r="318" spans="1:22" ht="14.25" customHeight="1">
      <c r="A318" s="118">
        <v>317</v>
      </c>
      <c r="B318" s="119" t="s">
        <v>1427</v>
      </c>
      <c r="C318" s="120" t="s">
        <v>1453</v>
      </c>
      <c r="D318" s="120" t="s">
        <v>827</v>
      </c>
      <c r="E318" s="120" t="s">
        <v>40</v>
      </c>
      <c r="F318" s="120" t="s">
        <v>22</v>
      </c>
      <c r="G318" s="122">
        <v>2011</v>
      </c>
      <c r="H318" s="122">
        <v>-28.513999999999999</v>
      </c>
      <c r="I318" s="122">
        <v>-50.84</v>
      </c>
      <c r="J318" s="120" t="s">
        <v>49</v>
      </c>
      <c r="K318" s="120" t="s">
        <v>36</v>
      </c>
      <c r="L318" s="121"/>
      <c r="M318" s="121"/>
      <c r="N318" s="120" t="s">
        <v>29</v>
      </c>
      <c r="O318" s="120" t="s">
        <v>36</v>
      </c>
      <c r="P318" s="121"/>
      <c r="Q318" s="121"/>
      <c r="R318" s="121"/>
      <c r="S318" s="120" t="s">
        <v>1429</v>
      </c>
      <c r="T318" s="120"/>
      <c r="U318" s="120"/>
      <c r="V318" s="121"/>
    </row>
    <row r="319" spans="1:22" ht="14.25" customHeight="1">
      <c r="A319" s="118">
        <v>318</v>
      </c>
      <c r="B319" s="119" t="s">
        <v>1427</v>
      </c>
      <c r="C319" s="120" t="s">
        <v>1453</v>
      </c>
      <c r="D319" s="120" t="s">
        <v>827</v>
      </c>
      <c r="E319" s="120" t="s">
        <v>1435</v>
      </c>
      <c r="F319" s="120" t="s">
        <v>22</v>
      </c>
      <c r="G319" s="122">
        <v>2011</v>
      </c>
      <c r="H319" s="122">
        <v>-28.635999999999999</v>
      </c>
      <c r="I319" s="122">
        <v>-50.545000000000002</v>
      </c>
      <c r="J319" s="120" t="s">
        <v>49</v>
      </c>
      <c r="K319" s="120" t="s">
        <v>36</v>
      </c>
      <c r="L319" s="121"/>
      <c r="M319" s="121"/>
      <c r="N319" s="120" t="s">
        <v>29</v>
      </c>
      <c r="O319" s="120" t="s">
        <v>36</v>
      </c>
      <c r="P319" s="121"/>
      <c r="Q319" s="121"/>
      <c r="R319" s="121"/>
      <c r="S319" s="120" t="s">
        <v>1429</v>
      </c>
      <c r="T319" s="120"/>
      <c r="U319" s="120"/>
      <c r="V319" s="121"/>
    </row>
    <row r="320" spans="1:22" ht="14.25" customHeight="1">
      <c r="A320" s="118">
        <v>319</v>
      </c>
      <c r="B320" s="119" t="s">
        <v>1427</v>
      </c>
      <c r="C320" s="120" t="s">
        <v>1453</v>
      </c>
      <c r="D320" s="120" t="s">
        <v>827</v>
      </c>
      <c r="E320" s="120" t="s">
        <v>1435</v>
      </c>
      <c r="F320" s="120" t="s">
        <v>22</v>
      </c>
      <c r="G320" s="122">
        <v>2011</v>
      </c>
      <c r="H320" s="122">
        <v>-28.635999999999999</v>
      </c>
      <c r="I320" s="122">
        <v>-50.545000000000002</v>
      </c>
      <c r="J320" s="120" t="s">
        <v>49</v>
      </c>
      <c r="K320" s="120" t="s">
        <v>36</v>
      </c>
      <c r="L320" s="121"/>
      <c r="M320" s="121"/>
      <c r="N320" s="120" t="s">
        <v>29</v>
      </c>
      <c r="O320" s="120" t="s">
        <v>36</v>
      </c>
      <c r="P320" s="121"/>
      <c r="Q320" s="121"/>
      <c r="R320" s="121"/>
      <c r="S320" s="120" t="s">
        <v>1429</v>
      </c>
      <c r="T320" s="120"/>
      <c r="U320" s="120"/>
      <c r="V320" s="121"/>
    </row>
    <row r="321" spans="1:22" ht="14.25" customHeight="1">
      <c r="A321" s="118">
        <v>320</v>
      </c>
      <c r="B321" s="119" t="s">
        <v>1427</v>
      </c>
      <c r="C321" s="120" t="s">
        <v>1453</v>
      </c>
      <c r="D321" s="120" t="s">
        <v>827</v>
      </c>
      <c r="E321" s="120" t="s">
        <v>1435</v>
      </c>
      <c r="F321" s="120" t="s">
        <v>22</v>
      </c>
      <c r="G321" s="122">
        <v>2011</v>
      </c>
      <c r="H321" s="122">
        <v>-28.635999999999999</v>
      </c>
      <c r="I321" s="122">
        <v>-50.545000000000002</v>
      </c>
      <c r="J321" s="120" t="s">
        <v>49</v>
      </c>
      <c r="K321" s="120" t="s">
        <v>36</v>
      </c>
      <c r="L321" s="121"/>
      <c r="M321" s="121"/>
      <c r="N321" s="120" t="s">
        <v>29</v>
      </c>
      <c r="O321" s="120" t="s">
        <v>36</v>
      </c>
      <c r="P321" s="121"/>
      <c r="Q321" s="121"/>
      <c r="R321" s="121"/>
      <c r="S321" s="120" t="s">
        <v>1429</v>
      </c>
      <c r="T321" s="120"/>
      <c r="U321" s="120"/>
      <c r="V321" s="121"/>
    </row>
    <row r="322" spans="1:22" ht="14.25" customHeight="1">
      <c r="A322" s="118">
        <v>321</v>
      </c>
      <c r="B322" s="119" t="s">
        <v>1427</v>
      </c>
      <c r="C322" s="120" t="s">
        <v>1453</v>
      </c>
      <c r="D322" s="120" t="s">
        <v>827</v>
      </c>
      <c r="E322" s="120" t="s">
        <v>1435</v>
      </c>
      <c r="F322" s="120" t="s">
        <v>22</v>
      </c>
      <c r="G322" s="122">
        <v>2011</v>
      </c>
      <c r="H322" s="122">
        <v>-28.635999999999999</v>
      </c>
      <c r="I322" s="122">
        <v>-50.545000000000002</v>
      </c>
      <c r="J322" s="120" t="s">
        <v>49</v>
      </c>
      <c r="K322" s="120" t="s">
        <v>36</v>
      </c>
      <c r="L322" s="121"/>
      <c r="M322" s="121"/>
      <c r="N322" s="120" t="s">
        <v>29</v>
      </c>
      <c r="O322" s="120" t="s">
        <v>36</v>
      </c>
      <c r="P322" s="121"/>
      <c r="Q322" s="121"/>
      <c r="R322" s="121"/>
      <c r="S322" s="120" t="s">
        <v>1429</v>
      </c>
      <c r="T322" s="120"/>
      <c r="U322" s="120"/>
      <c r="V322" s="121"/>
    </row>
    <row r="323" spans="1:22" ht="14.25" customHeight="1">
      <c r="A323" s="118">
        <v>322</v>
      </c>
      <c r="B323" s="119" t="s">
        <v>1427</v>
      </c>
      <c r="C323" s="120" t="s">
        <v>1453</v>
      </c>
      <c r="D323" s="120" t="s">
        <v>827</v>
      </c>
      <c r="E323" s="120" t="s">
        <v>1435</v>
      </c>
      <c r="F323" s="120" t="s">
        <v>22</v>
      </c>
      <c r="G323" s="122">
        <v>2011</v>
      </c>
      <c r="H323" s="122">
        <v>-28.635999999999999</v>
      </c>
      <c r="I323" s="122">
        <v>-50.545000000000002</v>
      </c>
      <c r="J323" s="120" t="s">
        <v>49</v>
      </c>
      <c r="K323" s="120" t="s">
        <v>36</v>
      </c>
      <c r="L323" s="121"/>
      <c r="M323" s="121"/>
      <c r="N323" s="120" t="s">
        <v>29</v>
      </c>
      <c r="O323" s="120" t="s">
        <v>36</v>
      </c>
      <c r="P323" s="121"/>
      <c r="Q323" s="121"/>
      <c r="R323" s="121"/>
      <c r="S323" s="120" t="s">
        <v>1429</v>
      </c>
      <c r="T323" s="120"/>
      <c r="U323" s="120"/>
      <c r="V323" s="121"/>
    </row>
    <row r="324" spans="1:22" ht="14.25" customHeight="1">
      <c r="A324" s="118">
        <v>323</v>
      </c>
      <c r="B324" s="119" t="s">
        <v>1427</v>
      </c>
      <c r="C324" s="120" t="s">
        <v>1453</v>
      </c>
      <c r="D324" s="120" t="s">
        <v>827</v>
      </c>
      <c r="E324" s="120" t="s">
        <v>1435</v>
      </c>
      <c r="F324" s="120" t="s">
        <v>22</v>
      </c>
      <c r="G324" s="122">
        <v>2011</v>
      </c>
      <c r="H324" s="122">
        <v>-28.652999999999999</v>
      </c>
      <c r="I324" s="122">
        <v>-50.387</v>
      </c>
      <c r="J324" s="120" t="s">
        <v>49</v>
      </c>
      <c r="K324" s="120" t="s">
        <v>36</v>
      </c>
      <c r="L324" s="121"/>
      <c r="M324" s="121"/>
      <c r="N324" s="120" t="s">
        <v>29</v>
      </c>
      <c r="O324" s="120" t="s">
        <v>36</v>
      </c>
      <c r="P324" s="121"/>
      <c r="Q324" s="121"/>
      <c r="R324" s="121"/>
      <c r="S324" s="120" t="s">
        <v>1429</v>
      </c>
      <c r="T324" s="120"/>
      <c r="U324" s="120"/>
      <c r="V324" s="121"/>
    </row>
    <row r="325" spans="1:22" ht="14.25" customHeight="1">
      <c r="A325" s="118">
        <v>324</v>
      </c>
      <c r="B325" s="119" t="s">
        <v>1427</v>
      </c>
      <c r="C325" s="120" t="s">
        <v>1453</v>
      </c>
      <c r="D325" s="120" t="s">
        <v>827</v>
      </c>
      <c r="E325" s="120" t="s">
        <v>1435</v>
      </c>
      <c r="F325" s="120" t="s">
        <v>22</v>
      </c>
      <c r="G325" s="122">
        <v>2011</v>
      </c>
      <c r="H325" s="122">
        <v>-28.652999999999999</v>
      </c>
      <c r="I325" s="122">
        <v>-50.387</v>
      </c>
      <c r="J325" s="120" t="s">
        <v>49</v>
      </c>
      <c r="K325" s="120" t="s">
        <v>36</v>
      </c>
      <c r="L325" s="121"/>
      <c r="M325" s="121"/>
      <c r="N325" s="120" t="s">
        <v>29</v>
      </c>
      <c r="O325" s="120" t="s">
        <v>36</v>
      </c>
      <c r="P325" s="121"/>
      <c r="Q325" s="121"/>
      <c r="R325" s="121"/>
      <c r="S325" s="120" t="s">
        <v>1429</v>
      </c>
      <c r="T325" s="120"/>
      <c r="U325" s="120"/>
      <c r="V325" s="121"/>
    </row>
    <row r="326" spans="1:22" ht="14.25" customHeight="1">
      <c r="A326" s="118">
        <v>325</v>
      </c>
      <c r="B326" s="119" t="s">
        <v>1427</v>
      </c>
      <c r="C326" s="120" t="s">
        <v>1453</v>
      </c>
      <c r="D326" s="120" t="s">
        <v>827</v>
      </c>
      <c r="E326" s="120" t="s">
        <v>1435</v>
      </c>
      <c r="F326" s="120" t="s">
        <v>22</v>
      </c>
      <c r="G326" s="122">
        <v>2011</v>
      </c>
      <c r="H326" s="122">
        <v>-28.652999999999999</v>
      </c>
      <c r="I326" s="122">
        <v>-50.387</v>
      </c>
      <c r="J326" s="120" t="s">
        <v>49</v>
      </c>
      <c r="K326" s="120" t="s">
        <v>36</v>
      </c>
      <c r="L326" s="121"/>
      <c r="M326" s="121"/>
      <c r="N326" s="120" t="s">
        <v>29</v>
      </c>
      <c r="O326" s="120" t="s">
        <v>36</v>
      </c>
      <c r="P326" s="121"/>
      <c r="Q326" s="121"/>
      <c r="R326" s="121"/>
      <c r="S326" s="120" t="s">
        <v>1429</v>
      </c>
      <c r="T326" s="120"/>
      <c r="U326" s="120"/>
      <c r="V326" s="121"/>
    </row>
    <row r="327" spans="1:22" ht="14.25" customHeight="1">
      <c r="A327" s="118">
        <v>326</v>
      </c>
      <c r="B327" s="119" t="s">
        <v>1427</v>
      </c>
      <c r="C327" s="120" t="s">
        <v>1453</v>
      </c>
      <c r="D327" s="120" t="s">
        <v>827</v>
      </c>
      <c r="E327" s="120" t="s">
        <v>1435</v>
      </c>
      <c r="F327" s="120" t="s">
        <v>22</v>
      </c>
      <c r="G327" s="122">
        <v>2011</v>
      </c>
      <c r="H327" s="122">
        <v>-28.652999999999999</v>
      </c>
      <c r="I327" s="122">
        <v>-50.387</v>
      </c>
      <c r="J327" s="120" t="s">
        <v>49</v>
      </c>
      <c r="K327" s="120" t="s">
        <v>36</v>
      </c>
      <c r="L327" s="121"/>
      <c r="M327" s="121"/>
      <c r="N327" s="120" t="s">
        <v>29</v>
      </c>
      <c r="O327" s="120" t="s">
        <v>36</v>
      </c>
      <c r="P327" s="121"/>
      <c r="Q327" s="121"/>
      <c r="R327" s="121"/>
      <c r="S327" s="120" t="s">
        <v>1429</v>
      </c>
      <c r="T327" s="120"/>
      <c r="U327" s="120"/>
      <c r="V327" s="121"/>
    </row>
    <row r="328" spans="1:22" ht="14.25" customHeight="1">
      <c r="A328" s="118">
        <v>327</v>
      </c>
      <c r="B328" s="119" t="s">
        <v>1427</v>
      </c>
      <c r="C328" s="120" t="s">
        <v>1453</v>
      </c>
      <c r="D328" s="120" t="s">
        <v>827</v>
      </c>
      <c r="E328" s="120" t="s">
        <v>1435</v>
      </c>
      <c r="F328" s="120" t="s">
        <v>22</v>
      </c>
      <c r="G328" s="122">
        <v>2011</v>
      </c>
      <c r="H328" s="122">
        <v>-28.652999999999999</v>
      </c>
      <c r="I328" s="122">
        <v>-50.387</v>
      </c>
      <c r="J328" s="120" t="s">
        <v>49</v>
      </c>
      <c r="K328" s="120" t="s">
        <v>36</v>
      </c>
      <c r="L328" s="121"/>
      <c r="M328" s="121"/>
      <c r="N328" s="120" t="s">
        <v>29</v>
      </c>
      <c r="O328" s="120" t="s">
        <v>36</v>
      </c>
      <c r="P328" s="121"/>
      <c r="Q328" s="121"/>
      <c r="R328" s="121"/>
      <c r="S328" s="120" t="s">
        <v>1429</v>
      </c>
      <c r="T328" s="120"/>
      <c r="U328" s="120"/>
      <c r="V328" s="121"/>
    </row>
    <row r="329" spans="1:22" ht="14.25" customHeight="1">
      <c r="A329" s="118">
        <v>328</v>
      </c>
      <c r="B329" s="119" t="s">
        <v>1427</v>
      </c>
      <c r="C329" s="120" t="s">
        <v>1453</v>
      </c>
      <c r="D329" s="120" t="s">
        <v>827</v>
      </c>
      <c r="E329" s="120" t="s">
        <v>115</v>
      </c>
      <c r="F329" s="120" t="s">
        <v>22</v>
      </c>
      <c r="G329" s="122">
        <v>2011</v>
      </c>
      <c r="H329" s="122">
        <v>-28.437999999999999</v>
      </c>
      <c r="I329" s="122">
        <v>-52.308999999999997</v>
      </c>
      <c r="J329" s="120" t="s">
        <v>35</v>
      </c>
      <c r="K329" s="120" t="s">
        <v>36</v>
      </c>
      <c r="L329" s="121"/>
      <c r="M329" s="121"/>
      <c r="N329" s="120" t="s">
        <v>39</v>
      </c>
      <c r="O329" s="120" t="s">
        <v>36</v>
      </c>
      <c r="P329" s="121"/>
      <c r="Q329" s="121"/>
      <c r="R329" s="121"/>
      <c r="S329" s="120" t="s">
        <v>1429</v>
      </c>
      <c r="T329" s="120"/>
      <c r="U329" s="120"/>
      <c r="V329" s="121"/>
    </row>
    <row r="330" spans="1:22" ht="14.25" customHeight="1">
      <c r="A330" s="118">
        <v>329</v>
      </c>
      <c r="B330" s="119" t="s">
        <v>1427</v>
      </c>
      <c r="C330" s="120" t="s">
        <v>1453</v>
      </c>
      <c r="D330" s="120" t="s">
        <v>827</v>
      </c>
      <c r="E330" s="120" t="s">
        <v>115</v>
      </c>
      <c r="F330" s="120" t="s">
        <v>22</v>
      </c>
      <c r="G330" s="122">
        <v>2011</v>
      </c>
      <c r="H330" s="122">
        <v>-28.437999999999999</v>
      </c>
      <c r="I330" s="122">
        <v>-52.308999999999997</v>
      </c>
      <c r="J330" s="120" t="s">
        <v>35</v>
      </c>
      <c r="K330" s="120" t="s">
        <v>36</v>
      </c>
      <c r="L330" s="121"/>
      <c r="M330" s="121"/>
      <c r="N330" s="120" t="s">
        <v>39</v>
      </c>
      <c r="O330" s="120" t="s">
        <v>36</v>
      </c>
      <c r="P330" s="121"/>
      <c r="Q330" s="121"/>
      <c r="R330" s="121"/>
      <c r="S330" s="120" t="s">
        <v>1429</v>
      </c>
      <c r="T330" s="120"/>
      <c r="U330" s="120"/>
      <c r="V330" s="121"/>
    </row>
    <row r="331" spans="1:22" ht="14.25" customHeight="1">
      <c r="A331" s="118">
        <v>330</v>
      </c>
      <c r="B331" s="119" t="s">
        <v>1427</v>
      </c>
      <c r="C331" s="120" t="s">
        <v>1453</v>
      </c>
      <c r="D331" s="120" t="s">
        <v>827</v>
      </c>
      <c r="E331" s="120" t="s">
        <v>115</v>
      </c>
      <c r="F331" s="120" t="s">
        <v>22</v>
      </c>
      <c r="G331" s="122">
        <v>2011</v>
      </c>
      <c r="H331" s="122">
        <v>-28.437999999999999</v>
      </c>
      <c r="I331" s="122">
        <v>-52.308999999999997</v>
      </c>
      <c r="J331" s="120" t="s">
        <v>35</v>
      </c>
      <c r="K331" s="120" t="s">
        <v>36</v>
      </c>
      <c r="L331" s="121"/>
      <c r="M331" s="121"/>
      <c r="N331" s="120" t="s">
        <v>39</v>
      </c>
      <c r="O331" s="120" t="s">
        <v>36</v>
      </c>
      <c r="P331" s="121"/>
      <c r="Q331" s="121"/>
      <c r="R331" s="121"/>
      <c r="S331" s="120" t="s">
        <v>1429</v>
      </c>
      <c r="T331" s="120"/>
      <c r="U331" s="120"/>
      <c r="V331" s="121"/>
    </row>
    <row r="332" spans="1:22" ht="14.25" customHeight="1">
      <c r="A332" s="118">
        <v>331</v>
      </c>
      <c r="B332" s="119" t="s">
        <v>1427</v>
      </c>
      <c r="C332" s="120" t="s">
        <v>1453</v>
      </c>
      <c r="D332" s="120" t="s">
        <v>827</v>
      </c>
      <c r="E332" s="120" t="s">
        <v>115</v>
      </c>
      <c r="F332" s="120" t="s">
        <v>22</v>
      </c>
      <c r="G332" s="122">
        <v>2011</v>
      </c>
      <c r="H332" s="122">
        <v>-28.437999999999999</v>
      </c>
      <c r="I332" s="122">
        <v>-52.308999999999997</v>
      </c>
      <c r="J332" s="120" t="s">
        <v>35</v>
      </c>
      <c r="K332" s="120" t="s">
        <v>36</v>
      </c>
      <c r="L332" s="121"/>
      <c r="M332" s="121"/>
      <c r="N332" s="120" t="s">
        <v>39</v>
      </c>
      <c r="O332" s="120" t="s">
        <v>36</v>
      </c>
      <c r="P332" s="121"/>
      <c r="Q332" s="121"/>
      <c r="R332" s="121"/>
      <c r="S332" s="120" t="s">
        <v>1429</v>
      </c>
      <c r="T332" s="120"/>
      <c r="U332" s="120"/>
      <c r="V332" s="121"/>
    </row>
    <row r="333" spans="1:22" ht="14.25" customHeight="1">
      <c r="A333" s="118">
        <v>332</v>
      </c>
      <c r="B333" s="119" t="s">
        <v>1427</v>
      </c>
      <c r="C333" s="120" t="s">
        <v>1453</v>
      </c>
      <c r="D333" s="120" t="s">
        <v>827</v>
      </c>
      <c r="E333" s="120" t="s">
        <v>115</v>
      </c>
      <c r="F333" s="120" t="s">
        <v>22</v>
      </c>
      <c r="G333" s="122">
        <v>2011</v>
      </c>
      <c r="H333" s="122">
        <v>-28.437999999999999</v>
      </c>
      <c r="I333" s="122">
        <v>-52.308999999999997</v>
      </c>
      <c r="J333" s="120" t="s">
        <v>35</v>
      </c>
      <c r="K333" s="120" t="s">
        <v>36</v>
      </c>
      <c r="L333" s="121"/>
      <c r="M333" s="121"/>
      <c r="N333" s="120" t="s">
        <v>39</v>
      </c>
      <c r="O333" s="120" t="s">
        <v>36</v>
      </c>
      <c r="P333" s="121"/>
      <c r="Q333" s="121"/>
      <c r="R333" s="121"/>
      <c r="S333" s="120" t="s">
        <v>1429</v>
      </c>
      <c r="T333" s="120"/>
      <c r="U333" s="120"/>
      <c r="V333" s="121"/>
    </row>
    <row r="334" spans="1:22" ht="14.25" customHeight="1">
      <c r="A334" s="118">
        <v>333</v>
      </c>
      <c r="B334" s="119" t="s">
        <v>1427</v>
      </c>
      <c r="C334" s="120" t="s">
        <v>1453</v>
      </c>
      <c r="D334" s="120" t="s">
        <v>827</v>
      </c>
      <c r="E334" s="120" t="s">
        <v>59</v>
      </c>
      <c r="F334" s="120" t="s">
        <v>22</v>
      </c>
      <c r="G334" s="122">
        <v>2011</v>
      </c>
      <c r="H334" s="122">
        <v>-28.33</v>
      </c>
      <c r="I334" s="122">
        <v>-51.287999999999997</v>
      </c>
      <c r="J334" s="120" t="s">
        <v>35</v>
      </c>
      <c r="K334" s="120" t="s">
        <v>36</v>
      </c>
      <c r="L334" s="121"/>
      <c r="M334" s="121"/>
      <c r="N334" s="120" t="s">
        <v>39</v>
      </c>
      <c r="O334" s="120" t="s">
        <v>36</v>
      </c>
      <c r="P334" s="121"/>
      <c r="Q334" s="121"/>
      <c r="R334" s="121"/>
      <c r="S334" s="120" t="s">
        <v>1429</v>
      </c>
      <c r="T334" s="120"/>
      <c r="U334" s="120"/>
      <c r="V334" s="121"/>
    </row>
    <row r="335" spans="1:22" ht="14.25" customHeight="1">
      <c r="A335" s="118">
        <v>334</v>
      </c>
      <c r="B335" s="119" t="s">
        <v>1427</v>
      </c>
      <c r="C335" s="120" t="s">
        <v>1453</v>
      </c>
      <c r="D335" s="120" t="s">
        <v>827</v>
      </c>
      <c r="E335" s="120" t="s">
        <v>59</v>
      </c>
      <c r="F335" s="120" t="s">
        <v>22</v>
      </c>
      <c r="G335" s="122">
        <v>2011</v>
      </c>
      <c r="H335" s="122">
        <v>-28.332000000000001</v>
      </c>
      <c r="I335" s="122">
        <v>-51.158999999999999</v>
      </c>
      <c r="J335" s="120" t="s">
        <v>35</v>
      </c>
      <c r="K335" s="120" t="s">
        <v>36</v>
      </c>
      <c r="L335" s="121"/>
      <c r="M335" s="121"/>
      <c r="N335" s="120" t="s">
        <v>39</v>
      </c>
      <c r="O335" s="120" t="s">
        <v>36</v>
      </c>
      <c r="P335" s="121"/>
      <c r="Q335" s="121"/>
      <c r="R335" s="121"/>
      <c r="S335" s="120" t="s">
        <v>1429</v>
      </c>
      <c r="T335" s="120"/>
      <c r="U335" s="120"/>
      <c r="V335" s="121"/>
    </row>
    <row r="336" spans="1:22" ht="14.25" customHeight="1">
      <c r="A336" s="118">
        <v>335</v>
      </c>
      <c r="B336" s="119" t="s">
        <v>1427</v>
      </c>
      <c r="C336" s="120" t="s">
        <v>1453</v>
      </c>
      <c r="D336" s="120" t="s">
        <v>827</v>
      </c>
      <c r="E336" s="120" t="s">
        <v>59</v>
      </c>
      <c r="F336" s="120" t="s">
        <v>22</v>
      </c>
      <c r="G336" s="122">
        <v>2011</v>
      </c>
      <c r="H336" s="122">
        <v>-28.332000000000001</v>
      </c>
      <c r="I336" s="122">
        <v>-51.158999999999999</v>
      </c>
      <c r="J336" s="120" t="s">
        <v>35</v>
      </c>
      <c r="K336" s="120" t="s">
        <v>36</v>
      </c>
      <c r="L336" s="121"/>
      <c r="M336" s="121"/>
      <c r="N336" s="120" t="s">
        <v>39</v>
      </c>
      <c r="O336" s="120" t="s">
        <v>36</v>
      </c>
      <c r="P336" s="121"/>
      <c r="Q336" s="121"/>
      <c r="R336" s="121"/>
      <c r="S336" s="120" t="s">
        <v>1429</v>
      </c>
      <c r="T336" s="120"/>
      <c r="U336" s="120"/>
      <c r="V336" s="121"/>
    </row>
    <row r="337" spans="1:22" ht="14.25" customHeight="1">
      <c r="A337" s="118">
        <v>336</v>
      </c>
      <c r="B337" s="119" t="s">
        <v>1427</v>
      </c>
      <c r="C337" s="120" t="s">
        <v>1453</v>
      </c>
      <c r="D337" s="120" t="s">
        <v>827</v>
      </c>
      <c r="E337" s="120" t="s">
        <v>59</v>
      </c>
      <c r="F337" s="120" t="s">
        <v>22</v>
      </c>
      <c r="G337" s="122">
        <v>2011</v>
      </c>
      <c r="H337" s="122">
        <v>-28.332000000000001</v>
      </c>
      <c r="I337" s="122">
        <v>-51.158999999999999</v>
      </c>
      <c r="J337" s="120" t="s">
        <v>35</v>
      </c>
      <c r="K337" s="120" t="s">
        <v>36</v>
      </c>
      <c r="L337" s="121"/>
      <c r="M337" s="121"/>
      <c r="N337" s="120" t="s">
        <v>39</v>
      </c>
      <c r="O337" s="120" t="s">
        <v>36</v>
      </c>
      <c r="P337" s="121"/>
      <c r="Q337" s="121"/>
      <c r="R337" s="121"/>
      <c r="S337" s="120" t="s">
        <v>1429</v>
      </c>
      <c r="T337" s="120"/>
      <c r="U337" s="120"/>
      <c r="V337" s="121"/>
    </row>
    <row r="338" spans="1:22" ht="14.25" customHeight="1">
      <c r="A338" s="118">
        <v>337</v>
      </c>
      <c r="B338" s="119" t="s">
        <v>1427</v>
      </c>
      <c r="C338" s="120" t="s">
        <v>1453</v>
      </c>
      <c r="D338" s="120" t="s">
        <v>827</v>
      </c>
      <c r="E338" s="120" t="s">
        <v>59</v>
      </c>
      <c r="F338" s="120" t="s">
        <v>22</v>
      </c>
      <c r="G338" s="122">
        <v>2011</v>
      </c>
      <c r="H338" s="122">
        <v>-28.332000000000001</v>
      </c>
      <c r="I338" s="122">
        <v>-51.158999999999999</v>
      </c>
      <c r="J338" s="120" t="s">
        <v>35</v>
      </c>
      <c r="K338" s="120" t="s">
        <v>36</v>
      </c>
      <c r="L338" s="121"/>
      <c r="M338" s="121"/>
      <c r="N338" s="120" t="s">
        <v>39</v>
      </c>
      <c r="O338" s="120" t="s">
        <v>36</v>
      </c>
      <c r="P338" s="121"/>
      <c r="Q338" s="121"/>
      <c r="R338" s="121"/>
      <c r="S338" s="120" t="s">
        <v>1429</v>
      </c>
      <c r="T338" s="120"/>
      <c r="U338" s="120"/>
      <c r="V338" s="121"/>
    </row>
    <row r="339" spans="1:22" ht="14.25" customHeight="1">
      <c r="A339" s="118">
        <v>338</v>
      </c>
      <c r="B339" s="119" t="s">
        <v>1427</v>
      </c>
      <c r="C339" s="120" t="s">
        <v>1453</v>
      </c>
      <c r="D339" s="120" t="s">
        <v>827</v>
      </c>
      <c r="E339" s="120" t="s">
        <v>59</v>
      </c>
      <c r="F339" s="120" t="s">
        <v>22</v>
      </c>
      <c r="G339" s="122">
        <v>2011</v>
      </c>
      <c r="H339" s="122">
        <v>-28.332000000000001</v>
      </c>
      <c r="I339" s="122">
        <v>-51.158999999999999</v>
      </c>
      <c r="J339" s="120" t="s">
        <v>35</v>
      </c>
      <c r="K339" s="120" t="s">
        <v>36</v>
      </c>
      <c r="L339" s="121"/>
      <c r="M339" s="121"/>
      <c r="N339" s="120" t="s">
        <v>39</v>
      </c>
      <c r="O339" s="120" t="s">
        <v>36</v>
      </c>
      <c r="P339" s="121"/>
      <c r="Q339" s="121"/>
      <c r="R339" s="121"/>
      <c r="S339" s="120" t="s">
        <v>1429</v>
      </c>
      <c r="T339" s="120"/>
      <c r="U339" s="120"/>
      <c r="V339" s="121"/>
    </row>
    <row r="340" spans="1:22" ht="14.25" customHeight="1">
      <c r="A340" s="118">
        <v>339</v>
      </c>
      <c r="B340" s="119" t="s">
        <v>1427</v>
      </c>
      <c r="C340" s="120" t="s">
        <v>1453</v>
      </c>
      <c r="D340" s="120" t="s">
        <v>827</v>
      </c>
      <c r="E340" s="120" t="s">
        <v>59</v>
      </c>
      <c r="F340" s="120" t="s">
        <v>22</v>
      </c>
      <c r="G340" s="122">
        <v>2011</v>
      </c>
      <c r="H340" s="122">
        <v>-28.332000000000001</v>
      </c>
      <c r="I340" s="122">
        <v>-51.158999999999999</v>
      </c>
      <c r="J340" s="120" t="s">
        <v>35</v>
      </c>
      <c r="K340" s="120" t="s">
        <v>36</v>
      </c>
      <c r="L340" s="121"/>
      <c r="M340" s="121"/>
      <c r="N340" s="120" t="s">
        <v>39</v>
      </c>
      <c r="O340" s="120" t="s">
        <v>36</v>
      </c>
      <c r="P340" s="121"/>
      <c r="Q340" s="121"/>
      <c r="R340" s="121"/>
      <c r="S340" s="120" t="s">
        <v>1429</v>
      </c>
      <c r="T340" s="120"/>
      <c r="U340" s="120"/>
      <c r="V340" s="121"/>
    </row>
    <row r="341" spans="1:22" ht="14.25" customHeight="1">
      <c r="A341" s="118">
        <v>340</v>
      </c>
      <c r="B341" s="119" t="s">
        <v>1427</v>
      </c>
      <c r="C341" s="120" t="s">
        <v>1453</v>
      </c>
      <c r="D341" s="120" t="s">
        <v>827</v>
      </c>
      <c r="E341" s="120" t="s">
        <v>40</v>
      </c>
      <c r="F341" s="120" t="s">
        <v>22</v>
      </c>
      <c r="G341" s="122">
        <v>2011</v>
      </c>
      <c r="H341" s="122">
        <v>-28.513999999999999</v>
      </c>
      <c r="I341" s="122">
        <v>-50.84</v>
      </c>
      <c r="J341" s="120" t="s">
        <v>35</v>
      </c>
      <c r="K341" s="120" t="s">
        <v>36</v>
      </c>
      <c r="L341" s="121"/>
      <c r="M341" s="121"/>
      <c r="N341" s="120" t="s">
        <v>39</v>
      </c>
      <c r="O341" s="120" t="s">
        <v>36</v>
      </c>
      <c r="P341" s="121"/>
      <c r="Q341" s="121"/>
      <c r="R341" s="121"/>
      <c r="S341" s="120" t="s">
        <v>1429</v>
      </c>
      <c r="T341" s="120"/>
      <c r="U341" s="120"/>
      <c r="V341" s="121"/>
    </row>
    <row r="342" spans="1:22" ht="14.25" customHeight="1">
      <c r="A342" s="118">
        <v>341</v>
      </c>
      <c r="B342" s="119" t="s">
        <v>1427</v>
      </c>
      <c r="C342" s="120" t="s">
        <v>1453</v>
      </c>
      <c r="D342" s="120" t="s">
        <v>827</v>
      </c>
      <c r="E342" s="120" t="s">
        <v>40</v>
      </c>
      <c r="F342" s="120" t="s">
        <v>22</v>
      </c>
      <c r="G342" s="122">
        <v>2011</v>
      </c>
      <c r="H342" s="122">
        <v>-28.513999999999999</v>
      </c>
      <c r="I342" s="122">
        <v>-50.84</v>
      </c>
      <c r="J342" s="120" t="s">
        <v>35</v>
      </c>
      <c r="K342" s="120" t="s">
        <v>36</v>
      </c>
      <c r="L342" s="121"/>
      <c r="M342" s="121"/>
      <c r="N342" s="120" t="s">
        <v>39</v>
      </c>
      <c r="O342" s="120" t="s">
        <v>36</v>
      </c>
      <c r="P342" s="121"/>
      <c r="Q342" s="121"/>
      <c r="R342" s="121"/>
      <c r="S342" s="120" t="s">
        <v>1429</v>
      </c>
      <c r="T342" s="120"/>
      <c r="U342" s="120"/>
      <c r="V342" s="121"/>
    </row>
    <row r="343" spans="1:22" ht="14.25" customHeight="1">
      <c r="A343" s="118">
        <v>342</v>
      </c>
      <c r="B343" s="119" t="s">
        <v>1427</v>
      </c>
      <c r="C343" s="120" t="s">
        <v>1453</v>
      </c>
      <c r="D343" s="120" t="s">
        <v>827</v>
      </c>
      <c r="E343" s="120" t="s">
        <v>40</v>
      </c>
      <c r="F343" s="120" t="s">
        <v>22</v>
      </c>
      <c r="G343" s="122">
        <v>2011</v>
      </c>
      <c r="H343" s="122">
        <v>-28.513999999999999</v>
      </c>
      <c r="I343" s="122">
        <v>-50.84</v>
      </c>
      <c r="J343" s="120" t="s">
        <v>35</v>
      </c>
      <c r="K343" s="120" t="s">
        <v>36</v>
      </c>
      <c r="L343" s="121"/>
      <c r="M343" s="121"/>
      <c r="N343" s="120" t="s">
        <v>39</v>
      </c>
      <c r="O343" s="120" t="s">
        <v>36</v>
      </c>
      <c r="P343" s="121"/>
      <c r="Q343" s="121"/>
      <c r="R343" s="121"/>
      <c r="S343" s="120" t="s">
        <v>1429</v>
      </c>
      <c r="T343" s="120"/>
      <c r="U343" s="120"/>
      <c r="V343" s="121"/>
    </row>
    <row r="344" spans="1:22" ht="14.25" customHeight="1">
      <c r="A344" s="118">
        <v>343</v>
      </c>
      <c r="B344" s="119" t="s">
        <v>1427</v>
      </c>
      <c r="C344" s="120" t="s">
        <v>1453</v>
      </c>
      <c r="D344" s="120" t="s">
        <v>827</v>
      </c>
      <c r="E344" s="120" t="s">
        <v>40</v>
      </c>
      <c r="F344" s="120" t="s">
        <v>22</v>
      </c>
      <c r="G344" s="122">
        <v>2011</v>
      </c>
      <c r="H344" s="122">
        <v>-28.513999999999999</v>
      </c>
      <c r="I344" s="122">
        <v>-50.84</v>
      </c>
      <c r="J344" s="120" t="s">
        <v>35</v>
      </c>
      <c r="K344" s="120" t="s">
        <v>36</v>
      </c>
      <c r="L344" s="121"/>
      <c r="M344" s="121"/>
      <c r="N344" s="120" t="s">
        <v>39</v>
      </c>
      <c r="O344" s="120" t="s">
        <v>36</v>
      </c>
      <c r="P344" s="121"/>
      <c r="Q344" s="121"/>
      <c r="R344" s="121"/>
      <c r="S344" s="120" t="s">
        <v>1429</v>
      </c>
      <c r="T344" s="120"/>
      <c r="U344" s="120"/>
      <c r="V344" s="121"/>
    </row>
    <row r="345" spans="1:22" ht="14.25" customHeight="1">
      <c r="A345" s="118">
        <v>344</v>
      </c>
      <c r="B345" s="119" t="s">
        <v>1427</v>
      </c>
      <c r="C345" s="120" t="s">
        <v>1453</v>
      </c>
      <c r="D345" s="120" t="s">
        <v>827</v>
      </c>
      <c r="E345" s="120" t="s">
        <v>1435</v>
      </c>
      <c r="F345" s="120" t="s">
        <v>22</v>
      </c>
      <c r="G345" s="122">
        <v>2011</v>
      </c>
      <c r="H345" s="122">
        <v>-28.635999999999999</v>
      </c>
      <c r="I345" s="122">
        <v>-50.545000000000002</v>
      </c>
      <c r="J345" s="120" t="s">
        <v>35</v>
      </c>
      <c r="K345" s="120" t="s">
        <v>36</v>
      </c>
      <c r="L345" s="121"/>
      <c r="M345" s="121"/>
      <c r="N345" s="120" t="s">
        <v>39</v>
      </c>
      <c r="O345" s="120" t="s">
        <v>36</v>
      </c>
      <c r="P345" s="121"/>
      <c r="Q345" s="121"/>
      <c r="R345" s="121"/>
      <c r="S345" s="120" t="s">
        <v>1429</v>
      </c>
      <c r="T345" s="120"/>
      <c r="U345" s="120"/>
      <c r="V345" s="121"/>
    </row>
    <row r="346" spans="1:22" ht="14.25" customHeight="1">
      <c r="A346" s="118">
        <v>345</v>
      </c>
      <c r="B346" s="119" t="s">
        <v>1427</v>
      </c>
      <c r="C346" s="120" t="s">
        <v>1453</v>
      </c>
      <c r="D346" s="120" t="s">
        <v>827</v>
      </c>
      <c r="E346" s="120" t="s">
        <v>1435</v>
      </c>
      <c r="F346" s="120" t="s">
        <v>22</v>
      </c>
      <c r="G346" s="122">
        <v>2011</v>
      </c>
      <c r="H346" s="122">
        <v>-28.652999999999999</v>
      </c>
      <c r="I346" s="122">
        <v>-50.387</v>
      </c>
      <c r="J346" s="120" t="s">
        <v>35</v>
      </c>
      <c r="K346" s="120" t="s">
        <v>36</v>
      </c>
      <c r="L346" s="121"/>
      <c r="M346" s="121"/>
      <c r="N346" s="120" t="s">
        <v>39</v>
      </c>
      <c r="O346" s="120" t="s">
        <v>36</v>
      </c>
      <c r="P346" s="121"/>
      <c r="Q346" s="121"/>
      <c r="R346" s="121"/>
      <c r="S346" s="120" t="s">
        <v>1429</v>
      </c>
      <c r="T346" s="120"/>
      <c r="U346" s="120"/>
      <c r="V346" s="121"/>
    </row>
    <row r="347" spans="1:22" ht="14.25" customHeight="1">
      <c r="A347" s="118">
        <v>346</v>
      </c>
      <c r="B347" s="119" t="s">
        <v>1427</v>
      </c>
      <c r="C347" s="120" t="s">
        <v>1453</v>
      </c>
      <c r="D347" s="120" t="s">
        <v>827</v>
      </c>
      <c r="E347" s="120" t="s">
        <v>1435</v>
      </c>
      <c r="F347" s="120" t="s">
        <v>22</v>
      </c>
      <c r="G347" s="122">
        <v>2011</v>
      </c>
      <c r="H347" s="122">
        <v>-28.652999999999999</v>
      </c>
      <c r="I347" s="122">
        <v>-50.387</v>
      </c>
      <c r="J347" s="120" t="s">
        <v>35</v>
      </c>
      <c r="K347" s="120" t="s">
        <v>36</v>
      </c>
      <c r="L347" s="121"/>
      <c r="M347" s="121"/>
      <c r="N347" s="120" t="s">
        <v>39</v>
      </c>
      <c r="O347" s="120" t="s">
        <v>36</v>
      </c>
      <c r="P347" s="121"/>
      <c r="Q347" s="121"/>
      <c r="R347" s="121"/>
      <c r="S347" s="120" t="s">
        <v>1429</v>
      </c>
      <c r="T347" s="120"/>
      <c r="U347" s="120"/>
      <c r="V347" s="121"/>
    </row>
    <row r="348" spans="1:22" ht="14.25" customHeight="1">
      <c r="A348" s="118">
        <v>347</v>
      </c>
      <c r="B348" s="119" t="s">
        <v>1427</v>
      </c>
      <c r="C348" s="120" t="s">
        <v>1453</v>
      </c>
      <c r="D348" s="120" t="s">
        <v>827</v>
      </c>
      <c r="E348" s="120" t="s">
        <v>1435</v>
      </c>
      <c r="F348" s="120" t="s">
        <v>22</v>
      </c>
      <c r="G348" s="122">
        <v>2011</v>
      </c>
      <c r="H348" s="122">
        <v>-28.652999999999999</v>
      </c>
      <c r="I348" s="122">
        <v>-50.387</v>
      </c>
      <c r="J348" s="120" t="s">
        <v>35</v>
      </c>
      <c r="K348" s="120" t="s">
        <v>36</v>
      </c>
      <c r="L348" s="121"/>
      <c r="M348" s="121"/>
      <c r="N348" s="120" t="s">
        <v>39</v>
      </c>
      <c r="O348" s="120" t="s">
        <v>36</v>
      </c>
      <c r="P348" s="121"/>
      <c r="Q348" s="121"/>
      <c r="R348" s="121"/>
      <c r="S348" s="120" t="s">
        <v>1429</v>
      </c>
      <c r="T348" s="120"/>
      <c r="U348" s="120"/>
      <c r="V348" s="121"/>
    </row>
    <row r="349" spans="1:22" ht="14.25" customHeight="1">
      <c r="A349" s="118">
        <v>348</v>
      </c>
      <c r="B349" s="119" t="s">
        <v>1427</v>
      </c>
      <c r="C349" s="120" t="s">
        <v>1453</v>
      </c>
      <c r="D349" s="120" t="s">
        <v>827</v>
      </c>
      <c r="E349" s="120" t="s">
        <v>1435</v>
      </c>
      <c r="F349" s="120" t="s">
        <v>22</v>
      </c>
      <c r="G349" s="122">
        <v>2011</v>
      </c>
      <c r="H349" s="122">
        <v>-28.652999999999999</v>
      </c>
      <c r="I349" s="122">
        <v>-50.387</v>
      </c>
      <c r="J349" s="120" t="s">
        <v>35</v>
      </c>
      <c r="K349" s="120" t="s">
        <v>36</v>
      </c>
      <c r="L349" s="121"/>
      <c r="M349" s="121"/>
      <c r="N349" s="120" t="s">
        <v>39</v>
      </c>
      <c r="O349" s="120" t="s">
        <v>36</v>
      </c>
      <c r="P349" s="121"/>
      <c r="Q349" s="121"/>
      <c r="R349" s="121"/>
      <c r="S349" s="120" t="s">
        <v>1429</v>
      </c>
      <c r="T349" s="120"/>
      <c r="U349" s="120"/>
      <c r="V349" s="121"/>
    </row>
    <row r="350" spans="1:22" ht="14.25" customHeight="1">
      <c r="A350" s="118">
        <v>349</v>
      </c>
      <c r="B350" s="119" t="s">
        <v>1427</v>
      </c>
      <c r="C350" s="120" t="s">
        <v>1453</v>
      </c>
      <c r="D350" s="120" t="s">
        <v>827</v>
      </c>
      <c r="E350" s="120" t="s">
        <v>59</v>
      </c>
      <c r="F350" s="120" t="s">
        <v>22</v>
      </c>
      <c r="G350" s="122">
        <v>2011</v>
      </c>
      <c r="H350" s="122">
        <v>-28.332000000000001</v>
      </c>
      <c r="I350" s="122">
        <v>-51.158999999999999</v>
      </c>
      <c r="J350" s="120" t="s">
        <v>35</v>
      </c>
      <c r="K350" s="120" t="s">
        <v>36</v>
      </c>
      <c r="L350" s="121"/>
      <c r="M350" s="121"/>
      <c r="N350" s="120" t="s">
        <v>25</v>
      </c>
      <c r="O350" s="120" t="s">
        <v>36</v>
      </c>
      <c r="P350" s="121"/>
      <c r="Q350" s="121"/>
      <c r="R350" s="121"/>
      <c r="S350" s="120" t="s">
        <v>1429</v>
      </c>
      <c r="T350" s="120"/>
      <c r="U350" s="120"/>
      <c r="V350" s="121"/>
    </row>
    <row r="351" spans="1:22" ht="14.25" customHeight="1">
      <c r="A351" s="118">
        <v>350</v>
      </c>
      <c r="B351" s="119" t="s">
        <v>1427</v>
      </c>
      <c r="C351" s="120" t="s">
        <v>1453</v>
      </c>
      <c r="D351" s="120" t="s">
        <v>827</v>
      </c>
      <c r="E351" s="120" t="s">
        <v>59</v>
      </c>
      <c r="F351" s="120" t="s">
        <v>22</v>
      </c>
      <c r="G351" s="122">
        <v>2011</v>
      </c>
      <c r="H351" s="122">
        <v>-28.332000000000001</v>
      </c>
      <c r="I351" s="122">
        <v>-51.158999999999999</v>
      </c>
      <c r="J351" s="120" t="s">
        <v>35</v>
      </c>
      <c r="K351" s="120" t="s">
        <v>36</v>
      </c>
      <c r="L351" s="121"/>
      <c r="M351" s="121"/>
      <c r="N351" s="120" t="s">
        <v>25</v>
      </c>
      <c r="O351" s="120" t="s">
        <v>36</v>
      </c>
      <c r="P351" s="121"/>
      <c r="Q351" s="121"/>
      <c r="R351" s="121"/>
      <c r="S351" s="120" t="s">
        <v>1429</v>
      </c>
      <c r="T351" s="120"/>
      <c r="U351" s="120"/>
      <c r="V351" s="121"/>
    </row>
    <row r="352" spans="1:22" ht="14.25" customHeight="1">
      <c r="A352" s="118">
        <v>351</v>
      </c>
      <c r="B352" s="119" t="s">
        <v>1427</v>
      </c>
      <c r="C352" s="120" t="s">
        <v>1453</v>
      </c>
      <c r="D352" s="120" t="s">
        <v>827</v>
      </c>
      <c r="E352" s="120" t="s">
        <v>40</v>
      </c>
      <c r="F352" s="120" t="s">
        <v>22</v>
      </c>
      <c r="G352" s="122">
        <v>2011</v>
      </c>
      <c r="H352" s="122">
        <v>-28.355</v>
      </c>
      <c r="I352" s="122">
        <v>-51.134999999999998</v>
      </c>
      <c r="J352" s="120" t="s">
        <v>35</v>
      </c>
      <c r="K352" s="120" t="s">
        <v>36</v>
      </c>
      <c r="L352" s="121"/>
      <c r="M352" s="121"/>
      <c r="N352" s="120" t="s">
        <v>25</v>
      </c>
      <c r="O352" s="120" t="s">
        <v>36</v>
      </c>
      <c r="P352" s="121"/>
      <c r="Q352" s="121"/>
      <c r="R352" s="121"/>
      <c r="S352" s="120" t="s">
        <v>1429</v>
      </c>
      <c r="T352" s="120"/>
      <c r="U352" s="120"/>
      <c r="V352" s="121"/>
    </row>
    <row r="353" spans="1:22" ht="14.25" customHeight="1">
      <c r="A353" s="118">
        <v>352</v>
      </c>
      <c r="B353" s="119" t="s">
        <v>1427</v>
      </c>
      <c r="C353" s="120" t="s">
        <v>1453</v>
      </c>
      <c r="D353" s="120" t="s">
        <v>827</v>
      </c>
      <c r="E353" s="120" t="s">
        <v>40</v>
      </c>
      <c r="F353" s="120" t="s">
        <v>22</v>
      </c>
      <c r="G353" s="122">
        <v>2011</v>
      </c>
      <c r="H353" s="122">
        <v>-28.518000000000001</v>
      </c>
      <c r="I353" s="122">
        <v>-50.707999999999998</v>
      </c>
      <c r="J353" s="120" t="s">
        <v>35</v>
      </c>
      <c r="K353" s="120" t="s">
        <v>36</v>
      </c>
      <c r="L353" s="121"/>
      <c r="M353" s="121"/>
      <c r="N353" s="120" t="s">
        <v>25</v>
      </c>
      <c r="O353" s="120" t="s">
        <v>36</v>
      </c>
      <c r="P353" s="121"/>
      <c r="Q353" s="121"/>
      <c r="R353" s="121"/>
      <c r="S353" s="120" t="s">
        <v>1429</v>
      </c>
      <c r="T353" s="120"/>
      <c r="U353" s="120"/>
      <c r="V353" s="121"/>
    </row>
    <row r="354" spans="1:22" ht="14.25" customHeight="1">
      <c r="A354" s="118">
        <v>353</v>
      </c>
      <c r="B354" s="119" t="s">
        <v>1427</v>
      </c>
      <c r="C354" s="120" t="s">
        <v>1453</v>
      </c>
      <c r="D354" s="120" t="s">
        <v>827</v>
      </c>
      <c r="E354" s="120" t="s">
        <v>40</v>
      </c>
      <c r="F354" s="120" t="s">
        <v>22</v>
      </c>
      <c r="G354" s="122">
        <v>2011</v>
      </c>
      <c r="H354" s="122">
        <v>-28.518000000000001</v>
      </c>
      <c r="I354" s="122">
        <v>-50.707999999999998</v>
      </c>
      <c r="J354" s="120" t="s">
        <v>35</v>
      </c>
      <c r="K354" s="120" t="s">
        <v>36</v>
      </c>
      <c r="L354" s="121"/>
      <c r="M354" s="121"/>
      <c r="N354" s="120" t="s">
        <v>25</v>
      </c>
      <c r="O354" s="120" t="s">
        <v>36</v>
      </c>
      <c r="P354" s="121"/>
      <c r="Q354" s="121"/>
      <c r="R354" s="121"/>
      <c r="S354" s="120" t="s">
        <v>1429</v>
      </c>
      <c r="T354" s="120"/>
      <c r="U354" s="120"/>
      <c r="V354" s="121"/>
    </row>
    <row r="355" spans="1:22" ht="14.25" customHeight="1">
      <c r="A355" s="118">
        <v>354</v>
      </c>
      <c r="B355" s="119" t="s">
        <v>1427</v>
      </c>
      <c r="C355" s="120" t="s">
        <v>1453</v>
      </c>
      <c r="D355" s="120" t="s">
        <v>827</v>
      </c>
      <c r="E355" s="120" t="s">
        <v>40</v>
      </c>
      <c r="F355" s="120" t="s">
        <v>22</v>
      </c>
      <c r="G355" s="122">
        <v>2011</v>
      </c>
      <c r="H355" s="122">
        <v>-28.518000000000001</v>
      </c>
      <c r="I355" s="122">
        <v>-50.707999999999998</v>
      </c>
      <c r="J355" s="120" t="s">
        <v>35</v>
      </c>
      <c r="K355" s="120" t="s">
        <v>36</v>
      </c>
      <c r="L355" s="121"/>
      <c r="M355" s="121"/>
      <c r="N355" s="120" t="s">
        <v>25</v>
      </c>
      <c r="O355" s="120" t="s">
        <v>36</v>
      </c>
      <c r="P355" s="121"/>
      <c r="Q355" s="121"/>
      <c r="R355" s="121"/>
      <c r="S355" s="120" t="s">
        <v>1429</v>
      </c>
      <c r="T355" s="120"/>
      <c r="U355" s="120"/>
      <c r="V355" s="121"/>
    </row>
    <row r="356" spans="1:22" ht="14.25" customHeight="1">
      <c r="A356" s="118">
        <v>355</v>
      </c>
      <c r="B356" s="119" t="s">
        <v>1427</v>
      </c>
      <c r="C356" s="120" t="s">
        <v>1453</v>
      </c>
      <c r="D356" s="120" t="s">
        <v>827</v>
      </c>
      <c r="E356" s="120" t="s">
        <v>1435</v>
      </c>
      <c r="F356" s="120" t="s">
        <v>22</v>
      </c>
      <c r="G356" s="122">
        <v>2011</v>
      </c>
      <c r="H356" s="122">
        <v>-28.635999999999999</v>
      </c>
      <c r="I356" s="122">
        <v>-50.545000000000002</v>
      </c>
      <c r="J356" s="120" t="s">
        <v>35</v>
      </c>
      <c r="K356" s="120" t="s">
        <v>36</v>
      </c>
      <c r="L356" s="121"/>
      <c r="M356" s="121"/>
      <c r="N356" s="120" t="s">
        <v>25</v>
      </c>
      <c r="O356" s="120" t="s">
        <v>36</v>
      </c>
      <c r="P356" s="121"/>
      <c r="Q356" s="121"/>
      <c r="R356" s="121"/>
      <c r="S356" s="120" t="s">
        <v>1429</v>
      </c>
      <c r="T356" s="120"/>
      <c r="U356" s="120"/>
      <c r="V356" s="121"/>
    </row>
    <row r="357" spans="1:22" ht="14.25" customHeight="1">
      <c r="A357" s="118">
        <v>356</v>
      </c>
      <c r="B357" s="119" t="s">
        <v>1427</v>
      </c>
      <c r="C357" s="120" t="s">
        <v>1453</v>
      </c>
      <c r="D357" s="120" t="s">
        <v>827</v>
      </c>
      <c r="E357" s="120" t="s">
        <v>1435</v>
      </c>
      <c r="F357" s="120" t="s">
        <v>22</v>
      </c>
      <c r="G357" s="122">
        <v>2011</v>
      </c>
      <c r="H357" s="122">
        <v>-28.635999999999999</v>
      </c>
      <c r="I357" s="122">
        <v>-50.545000000000002</v>
      </c>
      <c r="J357" s="120" t="s">
        <v>35</v>
      </c>
      <c r="K357" s="120" t="s">
        <v>36</v>
      </c>
      <c r="L357" s="121"/>
      <c r="M357" s="121"/>
      <c r="N357" s="120" t="s">
        <v>25</v>
      </c>
      <c r="O357" s="120" t="s">
        <v>36</v>
      </c>
      <c r="P357" s="121"/>
      <c r="Q357" s="121"/>
      <c r="R357" s="121"/>
      <c r="S357" s="120" t="s">
        <v>1429</v>
      </c>
      <c r="T357" s="120"/>
      <c r="U357" s="120"/>
      <c r="V357" s="121"/>
    </row>
    <row r="358" spans="1:22" ht="14.25" customHeight="1">
      <c r="A358" s="118">
        <v>357</v>
      </c>
      <c r="B358" s="119" t="s">
        <v>1427</v>
      </c>
      <c r="C358" s="120" t="s">
        <v>1453</v>
      </c>
      <c r="D358" s="120" t="s">
        <v>827</v>
      </c>
      <c r="E358" s="120" t="s">
        <v>1435</v>
      </c>
      <c r="F358" s="120" t="s">
        <v>22</v>
      </c>
      <c r="G358" s="122">
        <v>2011</v>
      </c>
      <c r="H358" s="122">
        <v>-28.635999999999999</v>
      </c>
      <c r="I358" s="122">
        <v>-50.545000000000002</v>
      </c>
      <c r="J358" s="120" t="s">
        <v>35</v>
      </c>
      <c r="K358" s="120" t="s">
        <v>36</v>
      </c>
      <c r="L358" s="121"/>
      <c r="M358" s="121"/>
      <c r="N358" s="120" t="s">
        <v>25</v>
      </c>
      <c r="O358" s="120" t="s">
        <v>36</v>
      </c>
      <c r="P358" s="121"/>
      <c r="Q358" s="121"/>
      <c r="R358" s="121"/>
      <c r="S358" s="120" t="s">
        <v>1429</v>
      </c>
      <c r="T358" s="120"/>
      <c r="U358" s="120"/>
      <c r="V358" s="121"/>
    </row>
    <row r="359" spans="1:22" ht="14.25" customHeight="1">
      <c r="A359" s="118">
        <v>358</v>
      </c>
      <c r="B359" s="119" t="s">
        <v>1427</v>
      </c>
      <c r="C359" s="120" t="s">
        <v>1453</v>
      </c>
      <c r="D359" s="120" t="s">
        <v>827</v>
      </c>
      <c r="E359" s="120" t="s">
        <v>1435</v>
      </c>
      <c r="F359" s="120" t="s">
        <v>22</v>
      </c>
      <c r="G359" s="122">
        <v>2011</v>
      </c>
      <c r="H359" s="122">
        <v>-28.635999999999999</v>
      </c>
      <c r="I359" s="122">
        <v>-50.545000000000002</v>
      </c>
      <c r="J359" s="120" t="s">
        <v>35</v>
      </c>
      <c r="K359" s="120" t="s">
        <v>36</v>
      </c>
      <c r="L359" s="121"/>
      <c r="M359" s="121"/>
      <c r="N359" s="120" t="s">
        <v>25</v>
      </c>
      <c r="O359" s="120" t="s">
        <v>36</v>
      </c>
      <c r="P359" s="121"/>
      <c r="Q359" s="121"/>
      <c r="R359" s="121"/>
      <c r="S359" s="120" t="s">
        <v>1429</v>
      </c>
      <c r="T359" s="120"/>
      <c r="U359" s="120"/>
      <c r="V359" s="121"/>
    </row>
    <row r="360" spans="1:22" ht="14.25" customHeight="1">
      <c r="A360" s="118">
        <v>359</v>
      </c>
      <c r="B360" s="119" t="s">
        <v>1427</v>
      </c>
      <c r="C360" s="120" t="s">
        <v>1453</v>
      </c>
      <c r="D360" s="120" t="s">
        <v>827</v>
      </c>
      <c r="E360" s="120" t="s">
        <v>1435</v>
      </c>
      <c r="F360" s="120" t="s">
        <v>22</v>
      </c>
      <c r="G360" s="122">
        <v>2011</v>
      </c>
      <c r="H360" s="122">
        <v>-28.635999999999999</v>
      </c>
      <c r="I360" s="122">
        <v>-50.545000000000002</v>
      </c>
      <c r="J360" s="120" t="s">
        <v>35</v>
      </c>
      <c r="K360" s="120" t="s">
        <v>36</v>
      </c>
      <c r="L360" s="121"/>
      <c r="M360" s="121"/>
      <c r="N360" s="120" t="s">
        <v>25</v>
      </c>
      <c r="O360" s="120" t="s">
        <v>36</v>
      </c>
      <c r="P360" s="121"/>
      <c r="Q360" s="121"/>
      <c r="R360" s="121"/>
      <c r="S360" s="120" t="s">
        <v>1429</v>
      </c>
      <c r="T360" s="120"/>
      <c r="U360" s="120"/>
      <c r="V360" s="121"/>
    </row>
    <row r="361" spans="1:22" ht="14.25" customHeight="1">
      <c r="A361" s="118">
        <v>360</v>
      </c>
      <c r="B361" s="119" t="s">
        <v>1427</v>
      </c>
      <c r="C361" s="120" t="s">
        <v>1453</v>
      </c>
      <c r="D361" s="120" t="s">
        <v>827</v>
      </c>
      <c r="E361" s="120" t="s">
        <v>1435</v>
      </c>
      <c r="F361" s="120" t="s">
        <v>22</v>
      </c>
      <c r="G361" s="122">
        <v>2011</v>
      </c>
      <c r="H361" s="122">
        <v>-28.635999999999999</v>
      </c>
      <c r="I361" s="122">
        <v>-50.545000000000002</v>
      </c>
      <c r="J361" s="120" t="s">
        <v>35</v>
      </c>
      <c r="K361" s="120" t="s">
        <v>36</v>
      </c>
      <c r="L361" s="121"/>
      <c r="M361" s="121"/>
      <c r="N361" s="120" t="s">
        <v>25</v>
      </c>
      <c r="O361" s="120" t="s">
        <v>36</v>
      </c>
      <c r="P361" s="121"/>
      <c r="Q361" s="121"/>
      <c r="R361" s="121"/>
      <c r="S361" s="120" t="s">
        <v>1429</v>
      </c>
      <c r="T361" s="120"/>
      <c r="U361" s="120"/>
      <c r="V361" s="121"/>
    </row>
    <row r="362" spans="1:22" ht="14.25" customHeight="1">
      <c r="A362" s="118">
        <v>361</v>
      </c>
      <c r="B362" s="119" t="s">
        <v>1427</v>
      </c>
      <c r="C362" s="120" t="s">
        <v>1453</v>
      </c>
      <c r="D362" s="120" t="s">
        <v>827</v>
      </c>
      <c r="E362" s="120" t="s">
        <v>1435</v>
      </c>
      <c r="F362" s="120" t="s">
        <v>22</v>
      </c>
      <c r="G362" s="122">
        <v>2011</v>
      </c>
      <c r="H362" s="122">
        <v>-28.635999999999999</v>
      </c>
      <c r="I362" s="122">
        <v>-50.545000000000002</v>
      </c>
      <c r="J362" s="120" t="s">
        <v>35</v>
      </c>
      <c r="K362" s="120" t="s">
        <v>36</v>
      </c>
      <c r="L362" s="121"/>
      <c r="M362" s="121"/>
      <c r="N362" s="120" t="s">
        <v>25</v>
      </c>
      <c r="O362" s="120" t="s">
        <v>36</v>
      </c>
      <c r="P362" s="121"/>
      <c r="Q362" s="121"/>
      <c r="R362" s="121"/>
      <c r="S362" s="120" t="s">
        <v>1429</v>
      </c>
      <c r="T362" s="120"/>
      <c r="U362" s="120"/>
      <c r="V362" s="121"/>
    </row>
    <row r="363" spans="1:22" ht="14.25" customHeight="1">
      <c r="A363" s="118">
        <v>362</v>
      </c>
      <c r="B363" s="119" t="s">
        <v>1427</v>
      </c>
      <c r="C363" s="120" t="s">
        <v>1453</v>
      </c>
      <c r="D363" s="120" t="s">
        <v>827</v>
      </c>
      <c r="E363" s="120" t="s">
        <v>1435</v>
      </c>
      <c r="F363" s="120" t="s">
        <v>22</v>
      </c>
      <c r="G363" s="122">
        <v>2011</v>
      </c>
      <c r="H363" s="122">
        <v>-28.635999999999999</v>
      </c>
      <c r="I363" s="122">
        <v>-50.545000000000002</v>
      </c>
      <c r="J363" s="120" t="s">
        <v>35</v>
      </c>
      <c r="K363" s="120" t="s">
        <v>36</v>
      </c>
      <c r="L363" s="121"/>
      <c r="M363" s="121"/>
      <c r="N363" s="120" t="s">
        <v>25</v>
      </c>
      <c r="O363" s="120" t="s">
        <v>36</v>
      </c>
      <c r="P363" s="121"/>
      <c r="Q363" s="121"/>
      <c r="R363" s="121"/>
      <c r="S363" s="120" t="s">
        <v>1429</v>
      </c>
      <c r="T363" s="120"/>
      <c r="U363" s="120"/>
      <c r="V363" s="121"/>
    </row>
    <row r="364" spans="1:22" ht="14.25" customHeight="1">
      <c r="A364" s="118">
        <v>363</v>
      </c>
      <c r="B364" s="119" t="s">
        <v>1427</v>
      </c>
      <c r="C364" s="120" t="s">
        <v>1453</v>
      </c>
      <c r="D364" s="120" t="s">
        <v>827</v>
      </c>
      <c r="E364" s="120" t="s">
        <v>1435</v>
      </c>
      <c r="F364" s="120" t="s">
        <v>22</v>
      </c>
      <c r="G364" s="122">
        <v>2011</v>
      </c>
      <c r="H364" s="122">
        <v>-28.638999999999999</v>
      </c>
      <c r="I364" s="122">
        <v>-50.459000000000003</v>
      </c>
      <c r="J364" s="120" t="s">
        <v>35</v>
      </c>
      <c r="K364" s="120" t="s">
        <v>36</v>
      </c>
      <c r="L364" s="121"/>
      <c r="M364" s="121"/>
      <c r="N364" s="120" t="s">
        <v>25</v>
      </c>
      <c r="O364" s="120" t="s">
        <v>36</v>
      </c>
      <c r="P364" s="121"/>
      <c r="Q364" s="121"/>
      <c r="R364" s="121"/>
      <c r="S364" s="120" t="s">
        <v>1429</v>
      </c>
      <c r="T364" s="120"/>
      <c r="U364" s="120"/>
      <c r="V364" s="121"/>
    </row>
    <row r="365" spans="1:22" ht="14.25" customHeight="1">
      <c r="A365" s="118">
        <v>364</v>
      </c>
      <c r="B365" s="119" t="s">
        <v>1427</v>
      </c>
      <c r="C365" s="120" t="s">
        <v>1453</v>
      </c>
      <c r="D365" s="120" t="s">
        <v>827</v>
      </c>
      <c r="E365" s="120" t="s">
        <v>1435</v>
      </c>
      <c r="F365" s="120" t="s">
        <v>22</v>
      </c>
      <c r="G365" s="122">
        <v>2011</v>
      </c>
      <c r="H365" s="122">
        <v>-28.638999999999999</v>
      </c>
      <c r="I365" s="122">
        <v>-50.459000000000003</v>
      </c>
      <c r="J365" s="120" t="s">
        <v>35</v>
      </c>
      <c r="K365" s="120" t="s">
        <v>36</v>
      </c>
      <c r="L365" s="121"/>
      <c r="M365" s="121"/>
      <c r="N365" s="120" t="s">
        <v>25</v>
      </c>
      <c r="O365" s="120" t="s">
        <v>36</v>
      </c>
      <c r="P365" s="121"/>
      <c r="Q365" s="121"/>
      <c r="R365" s="121"/>
      <c r="S365" s="120" t="s">
        <v>1429</v>
      </c>
      <c r="T365" s="120"/>
      <c r="U365" s="120"/>
      <c r="V365" s="121"/>
    </row>
    <row r="366" spans="1:22" ht="14.25" customHeight="1">
      <c r="A366" s="118">
        <v>365</v>
      </c>
      <c r="B366" s="119" t="s">
        <v>1427</v>
      </c>
      <c r="C366" s="120" t="s">
        <v>1453</v>
      </c>
      <c r="D366" s="120" t="s">
        <v>827</v>
      </c>
      <c r="E366" s="120" t="s">
        <v>1435</v>
      </c>
      <c r="F366" s="120" t="s">
        <v>22</v>
      </c>
      <c r="G366" s="122">
        <v>2011</v>
      </c>
      <c r="H366" s="122">
        <v>-28.638999999999999</v>
      </c>
      <c r="I366" s="122">
        <v>-50.459000000000003</v>
      </c>
      <c r="J366" s="120" t="s">
        <v>35</v>
      </c>
      <c r="K366" s="120" t="s">
        <v>36</v>
      </c>
      <c r="L366" s="121"/>
      <c r="M366" s="121"/>
      <c r="N366" s="120" t="s">
        <v>25</v>
      </c>
      <c r="O366" s="120" t="s">
        <v>36</v>
      </c>
      <c r="P366" s="121"/>
      <c r="Q366" s="121"/>
      <c r="R366" s="121"/>
      <c r="S366" s="120" t="s">
        <v>1429</v>
      </c>
      <c r="T366" s="120"/>
      <c r="U366" s="120"/>
      <c r="V366" s="121"/>
    </row>
    <row r="367" spans="1:22" ht="14.25" customHeight="1">
      <c r="A367" s="118">
        <v>366</v>
      </c>
      <c r="B367" s="119" t="s">
        <v>1427</v>
      </c>
      <c r="C367" s="120" t="s">
        <v>1453</v>
      </c>
      <c r="D367" s="120" t="s">
        <v>827</v>
      </c>
      <c r="E367" s="120" t="s">
        <v>1435</v>
      </c>
      <c r="F367" s="120" t="s">
        <v>22</v>
      </c>
      <c r="G367" s="122">
        <v>2011</v>
      </c>
      <c r="H367" s="122">
        <v>-28.638999999999999</v>
      </c>
      <c r="I367" s="122">
        <v>-50.459000000000003</v>
      </c>
      <c r="J367" s="120" t="s">
        <v>35</v>
      </c>
      <c r="K367" s="120" t="s">
        <v>36</v>
      </c>
      <c r="L367" s="121"/>
      <c r="M367" s="121"/>
      <c r="N367" s="120" t="s">
        <v>25</v>
      </c>
      <c r="O367" s="120" t="s">
        <v>36</v>
      </c>
      <c r="P367" s="121"/>
      <c r="Q367" s="121"/>
      <c r="R367" s="121"/>
      <c r="S367" s="120" t="s">
        <v>1429</v>
      </c>
      <c r="T367" s="120"/>
      <c r="U367" s="120"/>
      <c r="V367" s="121"/>
    </row>
    <row r="368" spans="1:22" ht="14.25" customHeight="1">
      <c r="A368" s="118">
        <v>367</v>
      </c>
      <c r="B368" s="119" t="s">
        <v>1427</v>
      </c>
      <c r="C368" s="120" t="s">
        <v>1453</v>
      </c>
      <c r="D368" s="120" t="s">
        <v>827</v>
      </c>
      <c r="E368" s="120" t="s">
        <v>1435</v>
      </c>
      <c r="F368" s="120" t="s">
        <v>22</v>
      </c>
      <c r="G368" s="122">
        <v>2011</v>
      </c>
      <c r="H368" s="122">
        <v>-28.638999999999999</v>
      </c>
      <c r="I368" s="122">
        <v>-50.459000000000003</v>
      </c>
      <c r="J368" s="120" t="s">
        <v>35</v>
      </c>
      <c r="K368" s="120" t="s">
        <v>36</v>
      </c>
      <c r="L368" s="121"/>
      <c r="M368" s="121"/>
      <c r="N368" s="120" t="s">
        <v>25</v>
      </c>
      <c r="O368" s="120" t="s">
        <v>36</v>
      </c>
      <c r="P368" s="121"/>
      <c r="Q368" s="121"/>
      <c r="R368" s="121"/>
      <c r="S368" s="120" t="s">
        <v>1429</v>
      </c>
      <c r="T368" s="120"/>
      <c r="U368" s="120"/>
      <c r="V368" s="121"/>
    </row>
    <row r="369" spans="1:22" ht="14.25" customHeight="1">
      <c r="A369" s="118">
        <v>368</v>
      </c>
      <c r="B369" s="119" t="s">
        <v>1427</v>
      </c>
      <c r="C369" s="120" t="s">
        <v>1453</v>
      </c>
      <c r="D369" s="120" t="s">
        <v>827</v>
      </c>
      <c r="E369" s="120" t="s">
        <v>1435</v>
      </c>
      <c r="F369" s="120" t="s">
        <v>22</v>
      </c>
      <c r="G369" s="122">
        <v>2011</v>
      </c>
      <c r="H369" s="122">
        <v>-28.638999999999999</v>
      </c>
      <c r="I369" s="122">
        <v>-50.459000000000003</v>
      </c>
      <c r="J369" s="120" t="s">
        <v>35</v>
      </c>
      <c r="K369" s="120" t="s">
        <v>36</v>
      </c>
      <c r="L369" s="121"/>
      <c r="M369" s="121"/>
      <c r="N369" s="120" t="s">
        <v>25</v>
      </c>
      <c r="O369" s="120" t="s">
        <v>36</v>
      </c>
      <c r="P369" s="121"/>
      <c r="Q369" s="121"/>
      <c r="R369" s="121"/>
      <c r="S369" s="120" t="s">
        <v>1429</v>
      </c>
      <c r="T369" s="120"/>
      <c r="U369" s="120"/>
      <c r="V369" s="121"/>
    </row>
    <row r="370" spans="1:22" ht="14.25" customHeight="1">
      <c r="A370" s="118">
        <v>369</v>
      </c>
      <c r="B370" s="119" t="s">
        <v>1427</v>
      </c>
      <c r="C370" s="120" t="s">
        <v>1453</v>
      </c>
      <c r="D370" s="120" t="s">
        <v>827</v>
      </c>
      <c r="E370" s="120" t="s">
        <v>1435</v>
      </c>
      <c r="F370" s="120" t="s">
        <v>22</v>
      </c>
      <c r="G370" s="122">
        <v>2011</v>
      </c>
      <c r="H370" s="122">
        <v>-28.638999999999999</v>
      </c>
      <c r="I370" s="122">
        <v>-50.459000000000003</v>
      </c>
      <c r="J370" s="120" t="s">
        <v>35</v>
      </c>
      <c r="K370" s="120" t="s">
        <v>36</v>
      </c>
      <c r="L370" s="121"/>
      <c r="M370" s="121"/>
      <c r="N370" s="120" t="s">
        <v>25</v>
      </c>
      <c r="O370" s="120" t="s">
        <v>36</v>
      </c>
      <c r="P370" s="121"/>
      <c r="Q370" s="121"/>
      <c r="R370" s="121"/>
      <c r="S370" s="120" t="s">
        <v>1429</v>
      </c>
      <c r="T370" s="120"/>
      <c r="U370" s="120"/>
      <c r="V370" s="121"/>
    </row>
    <row r="371" spans="1:22" ht="14.25" customHeight="1">
      <c r="A371" s="118">
        <v>370</v>
      </c>
      <c r="B371" s="119" t="s">
        <v>1427</v>
      </c>
      <c r="C371" s="120" t="s">
        <v>1453</v>
      </c>
      <c r="D371" s="120" t="s">
        <v>827</v>
      </c>
      <c r="E371" s="120" t="s">
        <v>1435</v>
      </c>
      <c r="F371" s="120" t="s">
        <v>22</v>
      </c>
      <c r="G371" s="122">
        <v>2011</v>
      </c>
      <c r="H371" s="122">
        <v>-28.638999999999999</v>
      </c>
      <c r="I371" s="122">
        <v>-50.459000000000003</v>
      </c>
      <c r="J371" s="120" t="s">
        <v>35</v>
      </c>
      <c r="K371" s="120" t="s">
        <v>36</v>
      </c>
      <c r="L371" s="121"/>
      <c r="M371" s="121"/>
      <c r="N371" s="120" t="s">
        <v>25</v>
      </c>
      <c r="O371" s="120" t="s">
        <v>36</v>
      </c>
      <c r="P371" s="121"/>
      <c r="Q371" s="121"/>
      <c r="R371" s="121"/>
      <c r="S371" s="120" t="s">
        <v>1429</v>
      </c>
      <c r="T371" s="120"/>
      <c r="U371" s="120"/>
      <c r="V371" s="121"/>
    </row>
    <row r="372" spans="1:22" ht="14.25" customHeight="1">
      <c r="A372" s="118">
        <v>371</v>
      </c>
      <c r="B372" s="119" t="s">
        <v>1427</v>
      </c>
      <c r="C372" s="120" t="s">
        <v>1453</v>
      </c>
      <c r="D372" s="120" t="s">
        <v>827</v>
      </c>
      <c r="E372" s="120" t="s">
        <v>1435</v>
      </c>
      <c r="F372" s="120" t="s">
        <v>22</v>
      </c>
      <c r="G372" s="122">
        <v>2011</v>
      </c>
      <c r="H372" s="122">
        <v>-28.638999999999999</v>
      </c>
      <c r="I372" s="122">
        <v>-50.459000000000003</v>
      </c>
      <c r="J372" s="120" t="s">
        <v>35</v>
      </c>
      <c r="K372" s="120" t="s">
        <v>36</v>
      </c>
      <c r="L372" s="121"/>
      <c r="M372" s="121"/>
      <c r="N372" s="120" t="s">
        <v>25</v>
      </c>
      <c r="O372" s="120" t="s">
        <v>36</v>
      </c>
      <c r="P372" s="121"/>
      <c r="Q372" s="121"/>
      <c r="R372" s="121"/>
      <c r="S372" s="120" t="s">
        <v>1429</v>
      </c>
      <c r="T372" s="120"/>
      <c r="U372" s="120"/>
      <c r="V372" s="121"/>
    </row>
    <row r="373" spans="1:22" ht="14.25" customHeight="1">
      <c r="A373" s="118">
        <v>372</v>
      </c>
      <c r="B373" s="119" t="s">
        <v>1427</v>
      </c>
      <c r="C373" s="120" t="s">
        <v>1453</v>
      </c>
      <c r="D373" s="120" t="s">
        <v>827</v>
      </c>
      <c r="E373" s="120" t="s">
        <v>1435</v>
      </c>
      <c r="F373" s="120" t="s">
        <v>22</v>
      </c>
      <c r="G373" s="122">
        <v>2011</v>
      </c>
      <c r="H373" s="122">
        <v>-28.638999999999999</v>
      </c>
      <c r="I373" s="122">
        <v>-50.459000000000003</v>
      </c>
      <c r="J373" s="120" t="s">
        <v>35</v>
      </c>
      <c r="K373" s="120" t="s">
        <v>36</v>
      </c>
      <c r="L373" s="121"/>
      <c r="M373" s="121"/>
      <c r="N373" s="120" t="s">
        <v>25</v>
      </c>
      <c r="O373" s="120" t="s">
        <v>36</v>
      </c>
      <c r="P373" s="121"/>
      <c r="Q373" s="121"/>
      <c r="R373" s="121"/>
      <c r="S373" s="120" t="s">
        <v>1429</v>
      </c>
      <c r="T373" s="120"/>
      <c r="U373" s="120"/>
      <c r="V373" s="121"/>
    </row>
    <row r="374" spans="1:22" ht="14.25" customHeight="1">
      <c r="A374" s="118">
        <v>373</v>
      </c>
      <c r="B374" s="119" t="s">
        <v>1427</v>
      </c>
      <c r="C374" s="120" t="s">
        <v>1453</v>
      </c>
      <c r="D374" s="120" t="s">
        <v>827</v>
      </c>
      <c r="E374" s="120" t="s">
        <v>1435</v>
      </c>
      <c r="F374" s="120" t="s">
        <v>22</v>
      </c>
      <c r="G374" s="122">
        <v>2011</v>
      </c>
      <c r="H374" s="122">
        <v>-28.638999999999999</v>
      </c>
      <c r="I374" s="122">
        <v>-50.459000000000003</v>
      </c>
      <c r="J374" s="120" t="s">
        <v>35</v>
      </c>
      <c r="K374" s="120" t="s">
        <v>36</v>
      </c>
      <c r="L374" s="121"/>
      <c r="M374" s="121"/>
      <c r="N374" s="120" t="s">
        <v>25</v>
      </c>
      <c r="O374" s="120" t="s">
        <v>36</v>
      </c>
      <c r="P374" s="121"/>
      <c r="Q374" s="121"/>
      <c r="R374" s="121"/>
      <c r="S374" s="120" t="s">
        <v>1429</v>
      </c>
      <c r="T374" s="120"/>
      <c r="U374" s="120"/>
      <c r="V374" s="121"/>
    </row>
    <row r="375" spans="1:22" ht="14.25" customHeight="1">
      <c r="A375" s="118">
        <v>374</v>
      </c>
      <c r="B375" s="119" t="s">
        <v>1427</v>
      </c>
      <c r="C375" s="120" t="s">
        <v>1453</v>
      </c>
      <c r="D375" s="120" t="s">
        <v>827</v>
      </c>
      <c r="E375" s="120" t="s">
        <v>1435</v>
      </c>
      <c r="F375" s="120" t="s">
        <v>22</v>
      </c>
      <c r="G375" s="122">
        <v>2011</v>
      </c>
      <c r="H375" s="122">
        <v>-28.638999999999999</v>
      </c>
      <c r="I375" s="122">
        <v>-50.459000000000003</v>
      </c>
      <c r="J375" s="120" t="s">
        <v>35</v>
      </c>
      <c r="K375" s="120" t="s">
        <v>36</v>
      </c>
      <c r="L375" s="121"/>
      <c r="M375" s="121"/>
      <c r="N375" s="120" t="s">
        <v>25</v>
      </c>
      <c r="O375" s="120" t="s">
        <v>36</v>
      </c>
      <c r="P375" s="121"/>
      <c r="Q375" s="121"/>
      <c r="R375" s="121"/>
      <c r="S375" s="120" t="s">
        <v>1429</v>
      </c>
      <c r="T375" s="120"/>
      <c r="U375" s="120"/>
      <c r="V375" s="121"/>
    </row>
    <row r="376" spans="1:22" ht="14.25" customHeight="1">
      <c r="A376" s="118">
        <v>375</v>
      </c>
      <c r="B376" s="119" t="s">
        <v>1427</v>
      </c>
      <c r="C376" s="120" t="s">
        <v>1453</v>
      </c>
      <c r="D376" s="120" t="s">
        <v>827</v>
      </c>
      <c r="E376" s="120" t="s">
        <v>1435</v>
      </c>
      <c r="F376" s="120" t="s">
        <v>22</v>
      </c>
      <c r="G376" s="122">
        <v>2011</v>
      </c>
      <c r="H376" s="122">
        <v>-28.638999999999999</v>
      </c>
      <c r="I376" s="122">
        <v>-50.459000000000003</v>
      </c>
      <c r="J376" s="120" t="s">
        <v>35</v>
      </c>
      <c r="K376" s="120" t="s">
        <v>36</v>
      </c>
      <c r="L376" s="121"/>
      <c r="M376" s="121"/>
      <c r="N376" s="120" t="s">
        <v>25</v>
      </c>
      <c r="O376" s="120" t="s">
        <v>36</v>
      </c>
      <c r="P376" s="121"/>
      <c r="Q376" s="121"/>
      <c r="R376" s="121"/>
      <c r="S376" s="120" t="s">
        <v>1429</v>
      </c>
      <c r="T376" s="120"/>
      <c r="U376" s="120"/>
      <c r="V376" s="121"/>
    </row>
    <row r="377" spans="1:22" ht="14.25" customHeight="1">
      <c r="A377" s="118">
        <v>376</v>
      </c>
      <c r="B377" s="119" t="s">
        <v>1427</v>
      </c>
      <c r="C377" s="120" t="s">
        <v>1453</v>
      </c>
      <c r="D377" s="120" t="s">
        <v>827</v>
      </c>
      <c r="E377" s="120" t="s">
        <v>1435</v>
      </c>
      <c r="F377" s="120" t="s">
        <v>22</v>
      </c>
      <c r="G377" s="122">
        <v>2011</v>
      </c>
      <c r="H377" s="122">
        <v>-28.638999999999999</v>
      </c>
      <c r="I377" s="122">
        <v>-50.459000000000003</v>
      </c>
      <c r="J377" s="120" t="s">
        <v>35</v>
      </c>
      <c r="K377" s="120" t="s">
        <v>36</v>
      </c>
      <c r="L377" s="121"/>
      <c r="M377" s="121"/>
      <c r="N377" s="120" t="s">
        <v>25</v>
      </c>
      <c r="O377" s="120" t="s">
        <v>36</v>
      </c>
      <c r="P377" s="121"/>
      <c r="Q377" s="121"/>
      <c r="R377" s="121"/>
      <c r="S377" s="120" t="s">
        <v>1429</v>
      </c>
      <c r="T377" s="120"/>
      <c r="U377" s="120"/>
      <c r="V377" s="121"/>
    </row>
    <row r="378" spans="1:22" ht="14.25" customHeight="1">
      <c r="A378" s="118">
        <v>377</v>
      </c>
      <c r="B378" s="119" t="s">
        <v>1427</v>
      </c>
      <c r="C378" s="120" t="s">
        <v>1453</v>
      </c>
      <c r="D378" s="120" t="s">
        <v>827</v>
      </c>
      <c r="E378" s="120" t="s">
        <v>1435</v>
      </c>
      <c r="F378" s="120" t="s">
        <v>22</v>
      </c>
      <c r="G378" s="122">
        <v>2011</v>
      </c>
      <c r="H378" s="122">
        <v>-28.638999999999999</v>
      </c>
      <c r="I378" s="122">
        <v>-50.459000000000003</v>
      </c>
      <c r="J378" s="120" t="s">
        <v>35</v>
      </c>
      <c r="K378" s="120" t="s">
        <v>36</v>
      </c>
      <c r="L378" s="121"/>
      <c r="M378" s="121"/>
      <c r="N378" s="120" t="s">
        <v>25</v>
      </c>
      <c r="O378" s="120" t="s">
        <v>36</v>
      </c>
      <c r="P378" s="121"/>
      <c r="Q378" s="121"/>
      <c r="R378" s="121"/>
      <c r="S378" s="120" t="s">
        <v>1429</v>
      </c>
      <c r="T378" s="120"/>
      <c r="U378" s="120"/>
      <c r="V378" s="121"/>
    </row>
    <row r="379" spans="1:22" ht="14.25" customHeight="1">
      <c r="A379" s="118">
        <v>378</v>
      </c>
      <c r="B379" s="119" t="s">
        <v>1427</v>
      </c>
      <c r="C379" s="120" t="s">
        <v>1453</v>
      </c>
      <c r="D379" s="120" t="s">
        <v>827</v>
      </c>
      <c r="E379" s="120" t="s">
        <v>1435</v>
      </c>
      <c r="F379" s="120" t="s">
        <v>22</v>
      </c>
      <c r="G379" s="122">
        <v>2011</v>
      </c>
      <c r="H379" s="122">
        <v>-28.652999999999999</v>
      </c>
      <c r="I379" s="122">
        <v>-50.387</v>
      </c>
      <c r="J379" s="120" t="s">
        <v>35</v>
      </c>
      <c r="K379" s="120" t="s">
        <v>36</v>
      </c>
      <c r="L379" s="121"/>
      <c r="M379" s="121"/>
      <c r="N379" s="120" t="s">
        <v>25</v>
      </c>
      <c r="O379" s="120" t="s">
        <v>36</v>
      </c>
      <c r="P379" s="121"/>
      <c r="Q379" s="121"/>
      <c r="R379" s="121"/>
      <c r="S379" s="120" t="s">
        <v>1429</v>
      </c>
      <c r="T379" s="120"/>
      <c r="U379" s="120"/>
      <c r="V379" s="121"/>
    </row>
    <row r="380" spans="1:22" ht="14.25" customHeight="1">
      <c r="A380" s="118">
        <v>379</v>
      </c>
      <c r="B380" s="119" t="s">
        <v>1427</v>
      </c>
      <c r="C380" s="120" t="s">
        <v>1453</v>
      </c>
      <c r="D380" s="120" t="s">
        <v>827</v>
      </c>
      <c r="E380" s="120" t="s">
        <v>1435</v>
      </c>
      <c r="F380" s="120" t="s">
        <v>22</v>
      </c>
      <c r="G380" s="122">
        <v>2011</v>
      </c>
      <c r="H380" s="122">
        <v>-28.652999999999999</v>
      </c>
      <c r="I380" s="122">
        <v>-50.387</v>
      </c>
      <c r="J380" s="120" t="s">
        <v>35</v>
      </c>
      <c r="K380" s="120" t="s">
        <v>36</v>
      </c>
      <c r="L380" s="121"/>
      <c r="M380" s="121"/>
      <c r="N380" s="120" t="s">
        <v>25</v>
      </c>
      <c r="O380" s="120" t="s">
        <v>36</v>
      </c>
      <c r="P380" s="121"/>
      <c r="Q380" s="121"/>
      <c r="R380" s="121"/>
      <c r="S380" s="120" t="s">
        <v>1429</v>
      </c>
      <c r="T380" s="120"/>
      <c r="U380" s="120"/>
      <c r="V380" s="121"/>
    </row>
    <row r="381" spans="1:22" ht="14.25" customHeight="1">
      <c r="A381" s="118">
        <v>380</v>
      </c>
      <c r="B381" s="119" t="s">
        <v>1427</v>
      </c>
      <c r="C381" s="120" t="s">
        <v>1453</v>
      </c>
      <c r="D381" s="120" t="s">
        <v>827</v>
      </c>
      <c r="E381" s="120" t="s">
        <v>1435</v>
      </c>
      <c r="F381" s="120" t="s">
        <v>22</v>
      </c>
      <c r="G381" s="122">
        <v>2011</v>
      </c>
      <c r="H381" s="122">
        <v>-28.652999999999999</v>
      </c>
      <c r="I381" s="122">
        <v>-50.387</v>
      </c>
      <c r="J381" s="120" t="s">
        <v>35</v>
      </c>
      <c r="K381" s="120" t="s">
        <v>36</v>
      </c>
      <c r="L381" s="121"/>
      <c r="M381" s="121"/>
      <c r="N381" s="120" t="s">
        <v>25</v>
      </c>
      <c r="O381" s="120" t="s">
        <v>36</v>
      </c>
      <c r="P381" s="121"/>
      <c r="Q381" s="121"/>
      <c r="R381" s="121"/>
      <c r="S381" s="120" t="s">
        <v>1429</v>
      </c>
      <c r="T381" s="120"/>
      <c r="U381" s="120"/>
      <c r="V381" s="121"/>
    </row>
    <row r="382" spans="1:22" ht="14.25" customHeight="1">
      <c r="A382" s="118">
        <v>381</v>
      </c>
      <c r="B382" s="119" t="s">
        <v>1427</v>
      </c>
      <c r="C382" s="120" t="s">
        <v>1453</v>
      </c>
      <c r="D382" s="120" t="s">
        <v>827</v>
      </c>
      <c r="E382" s="120" t="s">
        <v>1435</v>
      </c>
      <c r="F382" s="120" t="s">
        <v>22</v>
      </c>
      <c r="G382" s="122">
        <v>2011</v>
      </c>
      <c r="H382" s="122">
        <v>-28.652999999999999</v>
      </c>
      <c r="I382" s="122">
        <v>-50.387</v>
      </c>
      <c r="J382" s="120" t="s">
        <v>35</v>
      </c>
      <c r="K382" s="120" t="s">
        <v>36</v>
      </c>
      <c r="L382" s="121"/>
      <c r="M382" s="121"/>
      <c r="N382" s="120" t="s">
        <v>25</v>
      </c>
      <c r="O382" s="120" t="s">
        <v>36</v>
      </c>
      <c r="P382" s="121"/>
      <c r="Q382" s="121"/>
      <c r="R382" s="121"/>
      <c r="S382" s="120" t="s">
        <v>1429</v>
      </c>
      <c r="T382" s="120"/>
      <c r="U382" s="120"/>
      <c r="V382" s="121"/>
    </row>
    <row r="383" spans="1:22" ht="14.25" customHeight="1">
      <c r="A383" s="118">
        <v>382</v>
      </c>
      <c r="B383" s="119" t="s">
        <v>1427</v>
      </c>
      <c r="C383" s="120" t="s">
        <v>1453</v>
      </c>
      <c r="D383" s="120" t="s">
        <v>827</v>
      </c>
      <c r="E383" s="120" t="s">
        <v>1435</v>
      </c>
      <c r="F383" s="120" t="s">
        <v>22</v>
      </c>
      <c r="G383" s="122">
        <v>2011</v>
      </c>
      <c r="H383" s="122">
        <v>-28.652999999999999</v>
      </c>
      <c r="I383" s="122">
        <v>-50.387</v>
      </c>
      <c r="J383" s="120" t="s">
        <v>35</v>
      </c>
      <c r="K383" s="120" t="s">
        <v>36</v>
      </c>
      <c r="L383" s="121"/>
      <c r="M383" s="121"/>
      <c r="N383" s="120" t="s">
        <v>25</v>
      </c>
      <c r="O383" s="120" t="s">
        <v>36</v>
      </c>
      <c r="P383" s="121"/>
      <c r="Q383" s="121"/>
      <c r="R383" s="121"/>
      <c r="S383" s="120" t="s">
        <v>1429</v>
      </c>
      <c r="T383" s="120"/>
      <c r="U383" s="120"/>
      <c r="V383" s="121"/>
    </row>
    <row r="384" spans="1:22" ht="14.25" customHeight="1">
      <c r="A384" s="118">
        <v>383</v>
      </c>
      <c r="B384" s="119" t="s">
        <v>1427</v>
      </c>
      <c r="C384" s="120" t="s">
        <v>1453</v>
      </c>
      <c r="D384" s="120" t="s">
        <v>827</v>
      </c>
      <c r="E384" s="120" t="s">
        <v>1435</v>
      </c>
      <c r="F384" s="120" t="s">
        <v>22</v>
      </c>
      <c r="G384" s="122">
        <v>2011</v>
      </c>
      <c r="H384" s="122">
        <v>-28.652999999999999</v>
      </c>
      <c r="I384" s="122">
        <v>-50.387</v>
      </c>
      <c r="J384" s="120" t="s">
        <v>35</v>
      </c>
      <c r="K384" s="120" t="s">
        <v>36</v>
      </c>
      <c r="L384" s="121"/>
      <c r="M384" s="121"/>
      <c r="N384" s="120" t="s">
        <v>25</v>
      </c>
      <c r="O384" s="120" t="s">
        <v>36</v>
      </c>
      <c r="P384" s="121"/>
      <c r="Q384" s="121"/>
      <c r="R384" s="121"/>
      <c r="S384" s="120" t="s">
        <v>1429</v>
      </c>
      <c r="T384" s="120"/>
      <c r="U384" s="120"/>
      <c r="V384" s="121"/>
    </row>
    <row r="385" spans="1:22" ht="14.25" customHeight="1">
      <c r="A385" s="118">
        <v>384</v>
      </c>
      <c r="B385" s="119" t="s">
        <v>1427</v>
      </c>
      <c r="C385" s="120" t="s">
        <v>1453</v>
      </c>
      <c r="D385" s="120" t="s">
        <v>827</v>
      </c>
      <c r="E385" s="120" t="s">
        <v>1435</v>
      </c>
      <c r="F385" s="120" t="s">
        <v>22</v>
      </c>
      <c r="G385" s="122">
        <v>2011</v>
      </c>
      <c r="H385" s="122">
        <v>-28.652999999999999</v>
      </c>
      <c r="I385" s="122">
        <v>-50.387</v>
      </c>
      <c r="J385" s="120" t="s">
        <v>35</v>
      </c>
      <c r="K385" s="120" t="s">
        <v>36</v>
      </c>
      <c r="L385" s="121"/>
      <c r="M385" s="121"/>
      <c r="N385" s="120" t="s">
        <v>25</v>
      </c>
      <c r="O385" s="120" t="s">
        <v>36</v>
      </c>
      <c r="P385" s="121"/>
      <c r="Q385" s="121"/>
      <c r="R385" s="121"/>
      <c r="S385" s="120" t="s">
        <v>1429</v>
      </c>
      <c r="T385" s="120"/>
      <c r="U385" s="120"/>
      <c r="V385" s="121"/>
    </row>
    <row r="386" spans="1:22" ht="14.25" customHeight="1">
      <c r="A386" s="118">
        <v>385</v>
      </c>
      <c r="B386" s="119" t="s">
        <v>1427</v>
      </c>
      <c r="C386" s="120" t="s">
        <v>1453</v>
      </c>
      <c r="D386" s="120" t="s">
        <v>827</v>
      </c>
      <c r="E386" s="120" t="s">
        <v>1454</v>
      </c>
      <c r="F386" s="120" t="s">
        <v>22</v>
      </c>
      <c r="G386" s="122">
        <v>2011</v>
      </c>
      <c r="H386" s="122">
        <v>-28.388999999999999</v>
      </c>
      <c r="I386" s="122">
        <v>-53.259</v>
      </c>
      <c r="J386" s="120" t="s">
        <v>136</v>
      </c>
      <c r="K386" s="120" t="s">
        <v>36</v>
      </c>
      <c r="L386" s="121"/>
      <c r="M386" s="121"/>
      <c r="N386" s="120" t="s">
        <v>25</v>
      </c>
      <c r="O386" s="120" t="s">
        <v>36</v>
      </c>
      <c r="P386" s="121"/>
      <c r="Q386" s="121"/>
      <c r="R386" s="121"/>
      <c r="S386" s="120" t="s">
        <v>1429</v>
      </c>
      <c r="T386" s="120"/>
      <c r="U386" s="120"/>
      <c r="V386" s="121"/>
    </row>
    <row r="387" spans="1:22" ht="14.25" customHeight="1">
      <c r="A387" s="118">
        <v>386</v>
      </c>
      <c r="B387" s="119" t="s">
        <v>1427</v>
      </c>
      <c r="C387" s="120" t="s">
        <v>1453</v>
      </c>
      <c r="D387" s="120" t="s">
        <v>827</v>
      </c>
      <c r="E387" s="120" t="s">
        <v>1454</v>
      </c>
      <c r="F387" s="120" t="s">
        <v>22</v>
      </c>
      <c r="G387" s="122">
        <v>2011</v>
      </c>
      <c r="H387" s="122">
        <v>-28.388999999999999</v>
      </c>
      <c r="I387" s="122">
        <v>-53.259</v>
      </c>
      <c r="J387" s="120" t="s">
        <v>136</v>
      </c>
      <c r="K387" s="120" t="s">
        <v>36</v>
      </c>
      <c r="L387" s="121"/>
      <c r="M387" s="121"/>
      <c r="N387" s="120" t="s">
        <v>25</v>
      </c>
      <c r="O387" s="120" t="s">
        <v>36</v>
      </c>
      <c r="P387" s="121"/>
      <c r="Q387" s="121"/>
      <c r="R387" s="121"/>
      <c r="S387" s="120" t="s">
        <v>1429</v>
      </c>
      <c r="T387" s="120"/>
      <c r="U387" s="120"/>
      <c r="V387" s="121"/>
    </row>
    <row r="388" spans="1:22" ht="14.25" customHeight="1">
      <c r="A388" s="118">
        <v>387</v>
      </c>
      <c r="B388" s="119" t="s">
        <v>1427</v>
      </c>
      <c r="C388" s="120" t="s">
        <v>1453</v>
      </c>
      <c r="D388" s="120" t="s">
        <v>827</v>
      </c>
      <c r="E388" s="120" t="s">
        <v>1454</v>
      </c>
      <c r="F388" s="120" t="s">
        <v>22</v>
      </c>
      <c r="G388" s="122">
        <v>2011</v>
      </c>
      <c r="H388" s="122">
        <v>-28.388999999999999</v>
      </c>
      <c r="I388" s="122">
        <v>-53.259</v>
      </c>
      <c r="J388" s="120" t="s">
        <v>136</v>
      </c>
      <c r="K388" s="120" t="s">
        <v>36</v>
      </c>
      <c r="L388" s="121"/>
      <c r="M388" s="121"/>
      <c r="N388" s="120" t="s">
        <v>25</v>
      </c>
      <c r="O388" s="120" t="s">
        <v>36</v>
      </c>
      <c r="P388" s="121"/>
      <c r="Q388" s="121"/>
      <c r="R388" s="121"/>
      <c r="S388" s="120" t="s">
        <v>1429</v>
      </c>
      <c r="T388" s="120"/>
      <c r="U388" s="120"/>
      <c r="V388" s="121"/>
    </row>
    <row r="389" spans="1:22" ht="14.25" customHeight="1">
      <c r="A389" s="118">
        <v>388</v>
      </c>
      <c r="B389" s="119" t="s">
        <v>1427</v>
      </c>
      <c r="C389" s="120" t="s">
        <v>1453</v>
      </c>
      <c r="D389" s="120" t="s">
        <v>827</v>
      </c>
      <c r="E389" s="120" t="s">
        <v>1454</v>
      </c>
      <c r="F389" s="120" t="s">
        <v>22</v>
      </c>
      <c r="G389" s="122">
        <v>2011</v>
      </c>
      <c r="H389" s="122">
        <v>-28.388999999999999</v>
      </c>
      <c r="I389" s="122">
        <v>-53.259</v>
      </c>
      <c r="J389" s="120" t="s">
        <v>136</v>
      </c>
      <c r="K389" s="120" t="s">
        <v>36</v>
      </c>
      <c r="L389" s="121"/>
      <c r="M389" s="121"/>
      <c r="N389" s="120" t="s">
        <v>25</v>
      </c>
      <c r="O389" s="120" t="s">
        <v>36</v>
      </c>
      <c r="P389" s="121"/>
      <c r="Q389" s="121"/>
      <c r="R389" s="121"/>
      <c r="S389" s="120" t="s">
        <v>1429</v>
      </c>
      <c r="T389" s="120"/>
      <c r="U389" s="120"/>
      <c r="V389" s="121"/>
    </row>
    <row r="390" spans="1:22" ht="14.25" customHeight="1">
      <c r="A390" s="118">
        <v>389</v>
      </c>
      <c r="B390" s="119" t="s">
        <v>1427</v>
      </c>
      <c r="C390" s="120" t="s">
        <v>1453</v>
      </c>
      <c r="D390" s="120" t="s">
        <v>827</v>
      </c>
      <c r="E390" s="120" t="s">
        <v>1454</v>
      </c>
      <c r="F390" s="120" t="s">
        <v>22</v>
      </c>
      <c r="G390" s="122">
        <v>2011</v>
      </c>
      <c r="H390" s="122">
        <v>-28.388999999999999</v>
      </c>
      <c r="I390" s="122">
        <v>-53.259</v>
      </c>
      <c r="J390" s="120" t="s">
        <v>136</v>
      </c>
      <c r="K390" s="120" t="s">
        <v>36</v>
      </c>
      <c r="L390" s="121"/>
      <c r="M390" s="121"/>
      <c r="N390" s="120" t="s">
        <v>25</v>
      </c>
      <c r="O390" s="120" t="s">
        <v>36</v>
      </c>
      <c r="P390" s="121"/>
      <c r="Q390" s="121"/>
      <c r="R390" s="121"/>
      <c r="S390" s="120" t="s">
        <v>1429</v>
      </c>
      <c r="T390" s="120"/>
      <c r="U390" s="120"/>
      <c r="V390" s="121"/>
    </row>
    <row r="391" spans="1:22" ht="14.25" customHeight="1">
      <c r="A391" s="118">
        <v>390</v>
      </c>
      <c r="B391" s="119" t="s">
        <v>1427</v>
      </c>
      <c r="C391" s="120" t="s">
        <v>1453</v>
      </c>
      <c r="D391" s="120" t="s">
        <v>827</v>
      </c>
      <c r="E391" s="120" t="s">
        <v>1454</v>
      </c>
      <c r="F391" s="120" t="s">
        <v>22</v>
      </c>
      <c r="G391" s="122">
        <v>2011</v>
      </c>
      <c r="H391" s="122">
        <v>-28.388999999999999</v>
      </c>
      <c r="I391" s="122">
        <v>-53.259</v>
      </c>
      <c r="J391" s="120" t="s">
        <v>136</v>
      </c>
      <c r="K391" s="120" t="s">
        <v>36</v>
      </c>
      <c r="L391" s="121"/>
      <c r="M391" s="121"/>
      <c r="N391" s="120" t="s">
        <v>25</v>
      </c>
      <c r="O391" s="120" t="s">
        <v>36</v>
      </c>
      <c r="P391" s="121"/>
      <c r="Q391" s="121"/>
      <c r="R391" s="121"/>
      <c r="S391" s="120" t="s">
        <v>1429</v>
      </c>
      <c r="T391" s="120"/>
      <c r="U391" s="120"/>
      <c r="V391" s="121"/>
    </row>
    <row r="392" spans="1:22" ht="14.25" customHeight="1">
      <c r="A392" s="118">
        <v>391</v>
      </c>
      <c r="B392" s="119" t="s">
        <v>1427</v>
      </c>
      <c r="C392" s="120" t="s">
        <v>1453</v>
      </c>
      <c r="D392" s="120" t="s">
        <v>827</v>
      </c>
      <c r="E392" s="120" t="s">
        <v>1454</v>
      </c>
      <c r="F392" s="120" t="s">
        <v>22</v>
      </c>
      <c r="G392" s="122">
        <v>2011</v>
      </c>
      <c r="H392" s="122">
        <v>-28.388999999999999</v>
      </c>
      <c r="I392" s="122">
        <v>-53.259</v>
      </c>
      <c r="J392" s="120" t="s">
        <v>136</v>
      </c>
      <c r="K392" s="120" t="s">
        <v>36</v>
      </c>
      <c r="L392" s="121"/>
      <c r="M392" s="121"/>
      <c r="N392" s="120" t="s">
        <v>25</v>
      </c>
      <c r="O392" s="120" t="s">
        <v>36</v>
      </c>
      <c r="P392" s="121"/>
      <c r="Q392" s="121"/>
      <c r="R392" s="121"/>
      <c r="S392" s="120" t="s">
        <v>1429</v>
      </c>
      <c r="T392" s="120"/>
      <c r="U392" s="120"/>
      <c r="V392" s="121"/>
    </row>
    <row r="393" spans="1:22" ht="14.25" customHeight="1">
      <c r="A393" s="118">
        <v>392</v>
      </c>
      <c r="B393" s="119" t="s">
        <v>1427</v>
      </c>
      <c r="C393" s="120" t="s">
        <v>1453</v>
      </c>
      <c r="D393" s="120" t="s">
        <v>827</v>
      </c>
      <c r="E393" s="120" t="s">
        <v>1454</v>
      </c>
      <c r="F393" s="120" t="s">
        <v>22</v>
      </c>
      <c r="G393" s="122">
        <v>2011</v>
      </c>
      <c r="H393" s="122">
        <v>-28.388999999999999</v>
      </c>
      <c r="I393" s="122">
        <v>-53.259</v>
      </c>
      <c r="J393" s="120" t="s">
        <v>136</v>
      </c>
      <c r="K393" s="120" t="s">
        <v>36</v>
      </c>
      <c r="L393" s="121"/>
      <c r="M393" s="121"/>
      <c r="N393" s="120" t="s">
        <v>25</v>
      </c>
      <c r="O393" s="120" t="s">
        <v>36</v>
      </c>
      <c r="P393" s="121"/>
      <c r="Q393" s="121"/>
      <c r="R393" s="121"/>
      <c r="S393" s="120" t="s">
        <v>1429</v>
      </c>
      <c r="T393" s="120"/>
      <c r="U393" s="120"/>
      <c r="V393" s="121"/>
    </row>
    <row r="394" spans="1:22" ht="14.25" customHeight="1">
      <c r="A394" s="118">
        <v>393</v>
      </c>
      <c r="B394" s="119" t="s">
        <v>1427</v>
      </c>
      <c r="C394" s="120" t="s">
        <v>1453</v>
      </c>
      <c r="D394" s="120" t="s">
        <v>827</v>
      </c>
      <c r="E394" s="120" t="s">
        <v>1454</v>
      </c>
      <c r="F394" s="120" t="s">
        <v>22</v>
      </c>
      <c r="G394" s="122">
        <v>2011</v>
      </c>
      <c r="H394" s="122">
        <v>-28.388999999999999</v>
      </c>
      <c r="I394" s="122">
        <v>-53.259</v>
      </c>
      <c r="J394" s="120" t="s">
        <v>136</v>
      </c>
      <c r="K394" s="120" t="s">
        <v>36</v>
      </c>
      <c r="L394" s="121"/>
      <c r="M394" s="121"/>
      <c r="N394" s="120" t="s">
        <v>25</v>
      </c>
      <c r="O394" s="120" t="s">
        <v>36</v>
      </c>
      <c r="P394" s="121"/>
      <c r="Q394" s="121"/>
      <c r="R394" s="121"/>
      <c r="S394" s="120" t="s">
        <v>1429</v>
      </c>
      <c r="T394" s="120"/>
      <c r="U394" s="120"/>
      <c r="V394" s="121"/>
    </row>
    <row r="395" spans="1:22" ht="14.25" customHeight="1">
      <c r="A395" s="118">
        <v>394</v>
      </c>
      <c r="B395" s="119" t="s">
        <v>1427</v>
      </c>
      <c r="C395" s="120" t="s">
        <v>1453</v>
      </c>
      <c r="D395" s="120" t="s">
        <v>827</v>
      </c>
      <c r="E395" s="120" t="s">
        <v>1454</v>
      </c>
      <c r="F395" s="120" t="s">
        <v>22</v>
      </c>
      <c r="G395" s="122">
        <v>2011</v>
      </c>
      <c r="H395" s="122">
        <v>-28.388999999999999</v>
      </c>
      <c r="I395" s="122">
        <v>-53.259</v>
      </c>
      <c r="J395" s="120" t="s">
        <v>136</v>
      </c>
      <c r="K395" s="120" t="s">
        <v>36</v>
      </c>
      <c r="L395" s="121"/>
      <c r="M395" s="121"/>
      <c r="N395" s="120" t="s">
        <v>25</v>
      </c>
      <c r="O395" s="120" t="s">
        <v>36</v>
      </c>
      <c r="P395" s="121"/>
      <c r="Q395" s="121"/>
      <c r="R395" s="121"/>
      <c r="S395" s="120" t="s">
        <v>1429</v>
      </c>
      <c r="T395" s="120"/>
      <c r="U395" s="120"/>
      <c r="V395" s="121"/>
    </row>
    <row r="396" spans="1:22" ht="14.25" customHeight="1">
      <c r="A396" s="118">
        <v>395</v>
      </c>
      <c r="B396" s="119" t="s">
        <v>1427</v>
      </c>
      <c r="C396" s="120" t="s">
        <v>1453</v>
      </c>
      <c r="D396" s="120" t="s">
        <v>827</v>
      </c>
      <c r="E396" s="120" t="s">
        <v>1454</v>
      </c>
      <c r="F396" s="120" t="s">
        <v>22</v>
      </c>
      <c r="G396" s="122">
        <v>2011</v>
      </c>
      <c r="H396" s="122">
        <v>-28.388999999999999</v>
      </c>
      <c r="I396" s="122">
        <v>-53.259</v>
      </c>
      <c r="J396" s="120" t="s">
        <v>136</v>
      </c>
      <c r="K396" s="120" t="s">
        <v>36</v>
      </c>
      <c r="L396" s="121"/>
      <c r="M396" s="121"/>
      <c r="N396" s="120" t="s">
        <v>25</v>
      </c>
      <c r="O396" s="120" t="s">
        <v>36</v>
      </c>
      <c r="P396" s="121"/>
      <c r="Q396" s="121"/>
      <c r="R396" s="121"/>
      <c r="S396" s="120" t="s">
        <v>1429</v>
      </c>
      <c r="T396" s="120"/>
      <c r="U396" s="120"/>
      <c r="V396" s="121"/>
    </row>
    <row r="397" spans="1:22" ht="14.25" customHeight="1">
      <c r="A397" s="118">
        <v>396</v>
      </c>
      <c r="B397" s="119" t="s">
        <v>1427</v>
      </c>
      <c r="C397" s="120" t="s">
        <v>1453</v>
      </c>
      <c r="D397" s="120" t="s">
        <v>827</v>
      </c>
      <c r="E397" s="120" t="s">
        <v>1454</v>
      </c>
      <c r="F397" s="120" t="s">
        <v>22</v>
      </c>
      <c r="G397" s="122">
        <v>2011</v>
      </c>
      <c r="H397" s="122">
        <v>-28.388999999999999</v>
      </c>
      <c r="I397" s="122">
        <v>-53.259</v>
      </c>
      <c r="J397" s="120" t="s">
        <v>136</v>
      </c>
      <c r="K397" s="120" t="s">
        <v>36</v>
      </c>
      <c r="L397" s="121"/>
      <c r="M397" s="121"/>
      <c r="N397" s="120" t="s">
        <v>25</v>
      </c>
      <c r="O397" s="120" t="s">
        <v>36</v>
      </c>
      <c r="P397" s="121"/>
      <c r="Q397" s="121"/>
      <c r="R397" s="121"/>
      <c r="S397" s="120" t="s">
        <v>1429</v>
      </c>
      <c r="T397" s="120"/>
      <c r="U397" s="120"/>
      <c r="V397" s="121"/>
    </row>
    <row r="398" spans="1:22" ht="14.25" customHeight="1">
      <c r="A398" s="118">
        <v>397</v>
      </c>
      <c r="B398" s="119" t="s">
        <v>1427</v>
      </c>
      <c r="C398" s="120" t="s">
        <v>1453</v>
      </c>
      <c r="D398" s="120" t="s">
        <v>827</v>
      </c>
      <c r="E398" s="120" t="s">
        <v>1454</v>
      </c>
      <c r="F398" s="120" t="s">
        <v>22</v>
      </c>
      <c r="G398" s="122">
        <v>2011</v>
      </c>
      <c r="H398" s="122">
        <v>-28.388999999999999</v>
      </c>
      <c r="I398" s="122">
        <v>-53.259</v>
      </c>
      <c r="J398" s="120" t="s">
        <v>136</v>
      </c>
      <c r="K398" s="120" t="s">
        <v>36</v>
      </c>
      <c r="L398" s="121"/>
      <c r="M398" s="121"/>
      <c r="N398" s="120" t="s">
        <v>25</v>
      </c>
      <c r="O398" s="120" t="s">
        <v>36</v>
      </c>
      <c r="P398" s="121"/>
      <c r="Q398" s="121"/>
      <c r="R398" s="121"/>
      <c r="S398" s="120" t="s">
        <v>1429</v>
      </c>
      <c r="T398" s="120"/>
      <c r="U398" s="120"/>
      <c r="V398" s="121"/>
    </row>
    <row r="399" spans="1:22" ht="14.25" customHeight="1">
      <c r="A399" s="118">
        <v>398</v>
      </c>
      <c r="B399" s="119" t="s">
        <v>1427</v>
      </c>
      <c r="C399" s="120" t="s">
        <v>1453</v>
      </c>
      <c r="D399" s="120" t="s">
        <v>827</v>
      </c>
      <c r="E399" s="120" t="s">
        <v>1454</v>
      </c>
      <c r="F399" s="120" t="s">
        <v>22</v>
      </c>
      <c r="G399" s="122">
        <v>2011</v>
      </c>
      <c r="H399" s="122">
        <v>-28.388999999999999</v>
      </c>
      <c r="I399" s="122">
        <v>-53.259</v>
      </c>
      <c r="J399" s="120" t="s">
        <v>136</v>
      </c>
      <c r="K399" s="120" t="s">
        <v>36</v>
      </c>
      <c r="L399" s="121"/>
      <c r="M399" s="121"/>
      <c r="N399" s="120" t="s">
        <v>25</v>
      </c>
      <c r="O399" s="120" t="s">
        <v>36</v>
      </c>
      <c r="P399" s="121"/>
      <c r="Q399" s="121"/>
      <c r="R399" s="121"/>
      <c r="S399" s="120" t="s">
        <v>1429</v>
      </c>
      <c r="T399" s="120"/>
      <c r="U399" s="120"/>
      <c r="V399" s="121"/>
    </row>
    <row r="400" spans="1:22" ht="14.25" customHeight="1">
      <c r="A400" s="118">
        <v>399</v>
      </c>
      <c r="B400" s="119" t="s">
        <v>1427</v>
      </c>
      <c r="C400" s="120" t="s">
        <v>1453</v>
      </c>
      <c r="D400" s="120" t="s">
        <v>827</v>
      </c>
      <c r="E400" s="120" t="s">
        <v>1454</v>
      </c>
      <c r="F400" s="120" t="s">
        <v>22</v>
      </c>
      <c r="G400" s="122">
        <v>2011</v>
      </c>
      <c r="H400" s="122">
        <v>-28.388999999999999</v>
      </c>
      <c r="I400" s="122">
        <v>-53.259</v>
      </c>
      <c r="J400" s="120" t="s">
        <v>136</v>
      </c>
      <c r="K400" s="120" t="s">
        <v>36</v>
      </c>
      <c r="L400" s="121"/>
      <c r="M400" s="121"/>
      <c r="N400" s="120" t="s">
        <v>25</v>
      </c>
      <c r="O400" s="120" t="s">
        <v>36</v>
      </c>
      <c r="P400" s="121"/>
      <c r="Q400" s="121"/>
      <c r="R400" s="121"/>
      <c r="S400" s="120" t="s">
        <v>1429</v>
      </c>
      <c r="T400" s="120"/>
      <c r="U400" s="120"/>
      <c r="V400" s="121"/>
    </row>
    <row r="401" spans="1:22" ht="14.25" customHeight="1">
      <c r="A401" s="118">
        <v>400</v>
      </c>
      <c r="B401" s="119" t="s">
        <v>1427</v>
      </c>
      <c r="C401" s="120" t="s">
        <v>1453</v>
      </c>
      <c r="D401" s="120" t="s">
        <v>827</v>
      </c>
      <c r="E401" s="120" t="s">
        <v>1454</v>
      </c>
      <c r="F401" s="120" t="s">
        <v>22</v>
      </c>
      <c r="G401" s="122">
        <v>2011</v>
      </c>
      <c r="H401" s="122">
        <v>-28.388999999999999</v>
      </c>
      <c r="I401" s="122">
        <v>-53.259</v>
      </c>
      <c r="J401" s="120" t="s">
        <v>136</v>
      </c>
      <c r="K401" s="120" t="s">
        <v>36</v>
      </c>
      <c r="L401" s="121"/>
      <c r="M401" s="121"/>
      <c r="N401" s="120" t="s">
        <v>25</v>
      </c>
      <c r="O401" s="120" t="s">
        <v>36</v>
      </c>
      <c r="P401" s="121"/>
      <c r="Q401" s="121"/>
      <c r="R401" s="121"/>
      <c r="S401" s="120" t="s">
        <v>1429</v>
      </c>
      <c r="T401" s="120"/>
      <c r="U401" s="120"/>
      <c r="V401" s="121"/>
    </row>
    <row r="402" spans="1:22" ht="14.25" customHeight="1">
      <c r="A402" s="118">
        <v>401</v>
      </c>
      <c r="B402" s="119" t="s">
        <v>1427</v>
      </c>
      <c r="C402" s="120" t="s">
        <v>1453</v>
      </c>
      <c r="D402" s="120" t="s">
        <v>827</v>
      </c>
      <c r="E402" s="120" t="s">
        <v>1454</v>
      </c>
      <c r="F402" s="120" t="s">
        <v>22</v>
      </c>
      <c r="G402" s="122">
        <v>2011</v>
      </c>
      <c r="H402" s="122">
        <v>-28.388999999999999</v>
      </c>
      <c r="I402" s="122">
        <v>-53.259</v>
      </c>
      <c r="J402" s="120" t="s">
        <v>136</v>
      </c>
      <c r="K402" s="120" t="s">
        <v>36</v>
      </c>
      <c r="L402" s="121"/>
      <c r="M402" s="121"/>
      <c r="N402" s="120" t="s">
        <v>25</v>
      </c>
      <c r="O402" s="120" t="s">
        <v>36</v>
      </c>
      <c r="P402" s="121"/>
      <c r="Q402" s="121"/>
      <c r="R402" s="121"/>
      <c r="S402" s="120" t="s">
        <v>1429</v>
      </c>
      <c r="T402" s="120"/>
      <c r="U402" s="120"/>
      <c r="V402" s="121"/>
    </row>
    <row r="403" spans="1:22" ht="14.25" customHeight="1">
      <c r="A403" s="118">
        <v>402</v>
      </c>
      <c r="B403" s="119" t="s">
        <v>1427</v>
      </c>
      <c r="C403" s="120" t="s">
        <v>1453</v>
      </c>
      <c r="D403" s="120" t="s">
        <v>827</v>
      </c>
      <c r="E403" s="120" t="s">
        <v>1454</v>
      </c>
      <c r="F403" s="120" t="s">
        <v>22</v>
      </c>
      <c r="G403" s="122">
        <v>2011</v>
      </c>
      <c r="H403" s="122">
        <v>-28.388999999999999</v>
      </c>
      <c r="I403" s="122">
        <v>-53.259</v>
      </c>
      <c r="J403" s="120" t="s">
        <v>136</v>
      </c>
      <c r="K403" s="120" t="s">
        <v>36</v>
      </c>
      <c r="L403" s="121"/>
      <c r="M403" s="121"/>
      <c r="N403" s="120" t="s">
        <v>25</v>
      </c>
      <c r="O403" s="120" t="s">
        <v>36</v>
      </c>
      <c r="P403" s="121"/>
      <c r="Q403" s="121"/>
      <c r="R403" s="121"/>
      <c r="S403" s="120" t="s">
        <v>1429</v>
      </c>
      <c r="T403" s="120"/>
      <c r="U403" s="120"/>
      <c r="V403" s="121"/>
    </row>
    <row r="404" spans="1:22" ht="14.25" customHeight="1">
      <c r="A404" s="118">
        <v>403</v>
      </c>
      <c r="B404" s="119" t="s">
        <v>1427</v>
      </c>
      <c r="C404" s="120" t="s">
        <v>1453</v>
      </c>
      <c r="D404" s="120" t="s">
        <v>827</v>
      </c>
      <c r="E404" s="120" t="s">
        <v>1454</v>
      </c>
      <c r="F404" s="120" t="s">
        <v>22</v>
      </c>
      <c r="G404" s="122">
        <v>2011</v>
      </c>
      <c r="H404" s="122">
        <v>-28.388999999999999</v>
      </c>
      <c r="I404" s="122">
        <v>-53.259</v>
      </c>
      <c r="J404" s="120" t="s">
        <v>136</v>
      </c>
      <c r="K404" s="120" t="s">
        <v>36</v>
      </c>
      <c r="L404" s="121"/>
      <c r="M404" s="121"/>
      <c r="N404" s="120" t="s">
        <v>25</v>
      </c>
      <c r="O404" s="120" t="s">
        <v>36</v>
      </c>
      <c r="P404" s="121"/>
      <c r="Q404" s="121"/>
      <c r="R404" s="121"/>
      <c r="S404" s="120" t="s">
        <v>1429</v>
      </c>
      <c r="T404" s="120"/>
      <c r="U404" s="120"/>
      <c r="V404" s="121"/>
    </row>
    <row r="405" spans="1:22" ht="14.25" customHeight="1">
      <c r="A405" s="118">
        <v>404</v>
      </c>
      <c r="B405" s="119" t="s">
        <v>1427</v>
      </c>
      <c r="C405" s="120" t="s">
        <v>1453</v>
      </c>
      <c r="D405" s="120" t="s">
        <v>827</v>
      </c>
      <c r="E405" s="120" t="s">
        <v>1454</v>
      </c>
      <c r="F405" s="120" t="s">
        <v>22</v>
      </c>
      <c r="G405" s="122">
        <v>2011</v>
      </c>
      <c r="H405" s="122">
        <v>-28.431999999999999</v>
      </c>
      <c r="I405" s="122">
        <v>-53.177</v>
      </c>
      <c r="J405" s="120" t="s">
        <v>136</v>
      </c>
      <c r="K405" s="120" t="s">
        <v>36</v>
      </c>
      <c r="L405" s="121"/>
      <c r="M405" s="121"/>
      <c r="N405" s="120" t="s">
        <v>25</v>
      </c>
      <c r="O405" s="120" t="s">
        <v>36</v>
      </c>
      <c r="P405" s="121"/>
      <c r="Q405" s="121"/>
      <c r="R405" s="121"/>
      <c r="S405" s="120" t="s">
        <v>1429</v>
      </c>
      <c r="T405" s="120"/>
      <c r="U405" s="120"/>
      <c r="V405" s="121"/>
    </row>
    <row r="406" spans="1:22" ht="14.25" customHeight="1">
      <c r="A406" s="118">
        <v>405</v>
      </c>
      <c r="B406" s="119" t="s">
        <v>1427</v>
      </c>
      <c r="C406" s="120" t="s">
        <v>1453</v>
      </c>
      <c r="D406" s="120" t="s">
        <v>827</v>
      </c>
      <c r="E406" s="120" t="s">
        <v>1454</v>
      </c>
      <c r="F406" s="120" t="s">
        <v>22</v>
      </c>
      <c r="G406" s="122">
        <v>2011</v>
      </c>
      <c r="H406" s="122">
        <v>-28.431999999999999</v>
      </c>
      <c r="I406" s="122">
        <v>-53.177</v>
      </c>
      <c r="J406" s="120" t="s">
        <v>136</v>
      </c>
      <c r="K406" s="120" t="s">
        <v>36</v>
      </c>
      <c r="L406" s="121"/>
      <c r="M406" s="121"/>
      <c r="N406" s="120" t="s">
        <v>25</v>
      </c>
      <c r="O406" s="120" t="s">
        <v>36</v>
      </c>
      <c r="P406" s="121"/>
      <c r="Q406" s="121"/>
      <c r="R406" s="121"/>
      <c r="S406" s="120" t="s">
        <v>1429</v>
      </c>
      <c r="T406" s="120"/>
      <c r="U406" s="120"/>
      <c r="V406" s="121"/>
    </row>
    <row r="407" spans="1:22" ht="14.25" customHeight="1">
      <c r="A407" s="118">
        <v>406</v>
      </c>
      <c r="B407" s="119" t="s">
        <v>1427</v>
      </c>
      <c r="C407" s="120" t="s">
        <v>1453</v>
      </c>
      <c r="D407" s="120" t="s">
        <v>827</v>
      </c>
      <c r="E407" s="120" t="s">
        <v>1454</v>
      </c>
      <c r="F407" s="120" t="s">
        <v>22</v>
      </c>
      <c r="G407" s="122">
        <v>2011</v>
      </c>
      <c r="H407" s="122">
        <v>-28.431999999999999</v>
      </c>
      <c r="I407" s="122">
        <v>-53.177</v>
      </c>
      <c r="J407" s="120" t="s">
        <v>136</v>
      </c>
      <c r="K407" s="120" t="s">
        <v>36</v>
      </c>
      <c r="L407" s="121"/>
      <c r="M407" s="121"/>
      <c r="N407" s="120" t="s">
        <v>25</v>
      </c>
      <c r="O407" s="120" t="s">
        <v>36</v>
      </c>
      <c r="P407" s="121"/>
      <c r="Q407" s="121"/>
      <c r="R407" s="121"/>
      <c r="S407" s="120" t="s">
        <v>1429</v>
      </c>
      <c r="T407" s="120"/>
      <c r="U407" s="120"/>
      <c r="V407" s="121"/>
    </row>
    <row r="408" spans="1:22" ht="14.25" customHeight="1">
      <c r="A408" s="118">
        <v>407</v>
      </c>
      <c r="B408" s="119" t="s">
        <v>1427</v>
      </c>
      <c r="C408" s="120" t="s">
        <v>1453</v>
      </c>
      <c r="D408" s="120" t="s">
        <v>827</v>
      </c>
      <c r="E408" s="120" t="s">
        <v>1454</v>
      </c>
      <c r="F408" s="120" t="s">
        <v>22</v>
      </c>
      <c r="G408" s="122">
        <v>2011</v>
      </c>
      <c r="H408" s="122">
        <v>-28.431999999999999</v>
      </c>
      <c r="I408" s="122">
        <v>-53.177</v>
      </c>
      <c r="J408" s="120" t="s">
        <v>136</v>
      </c>
      <c r="K408" s="120" t="s">
        <v>36</v>
      </c>
      <c r="L408" s="121"/>
      <c r="M408" s="121"/>
      <c r="N408" s="120" t="s">
        <v>25</v>
      </c>
      <c r="O408" s="120" t="s">
        <v>36</v>
      </c>
      <c r="P408" s="121"/>
      <c r="Q408" s="121"/>
      <c r="R408" s="121"/>
      <c r="S408" s="120" t="s">
        <v>1429</v>
      </c>
      <c r="T408" s="120"/>
      <c r="U408" s="120"/>
      <c r="V408" s="121"/>
    </row>
    <row r="409" spans="1:22" ht="14.25" customHeight="1">
      <c r="A409" s="118">
        <v>408</v>
      </c>
      <c r="B409" s="119" t="s">
        <v>1427</v>
      </c>
      <c r="C409" s="120" t="s">
        <v>1453</v>
      </c>
      <c r="D409" s="120" t="s">
        <v>827</v>
      </c>
      <c r="E409" s="120" t="s">
        <v>1454</v>
      </c>
      <c r="F409" s="120" t="s">
        <v>22</v>
      </c>
      <c r="G409" s="122">
        <v>2011</v>
      </c>
      <c r="H409" s="122">
        <v>-28.431999999999999</v>
      </c>
      <c r="I409" s="122">
        <v>-53.177</v>
      </c>
      <c r="J409" s="120" t="s">
        <v>136</v>
      </c>
      <c r="K409" s="120" t="s">
        <v>36</v>
      </c>
      <c r="L409" s="121"/>
      <c r="M409" s="121"/>
      <c r="N409" s="120" t="s">
        <v>25</v>
      </c>
      <c r="O409" s="120" t="s">
        <v>36</v>
      </c>
      <c r="P409" s="121"/>
      <c r="Q409" s="121"/>
      <c r="R409" s="121"/>
      <c r="S409" s="120" t="s">
        <v>1429</v>
      </c>
      <c r="T409" s="120"/>
      <c r="U409" s="120"/>
      <c r="V409" s="121"/>
    </row>
    <row r="410" spans="1:22" ht="14.25" customHeight="1">
      <c r="A410" s="118">
        <v>409</v>
      </c>
      <c r="B410" s="119" t="s">
        <v>1427</v>
      </c>
      <c r="C410" s="120" t="s">
        <v>1453</v>
      </c>
      <c r="D410" s="120" t="s">
        <v>827</v>
      </c>
      <c r="E410" s="120" t="s">
        <v>1454</v>
      </c>
      <c r="F410" s="120" t="s">
        <v>22</v>
      </c>
      <c r="G410" s="122">
        <v>2011</v>
      </c>
      <c r="H410" s="122">
        <v>-28.431999999999999</v>
      </c>
      <c r="I410" s="122">
        <v>-53.177</v>
      </c>
      <c r="J410" s="120" t="s">
        <v>136</v>
      </c>
      <c r="K410" s="120" t="s">
        <v>36</v>
      </c>
      <c r="L410" s="121"/>
      <c r="M410" s="121"/>
      <c r="N410" s="120" t="s">
        <v>25</v>
      </c>
      <c r="O410" s="120" t="s">
        <v>36</v>
      </c>
      <c r="P410" s="121"/>
      <c r="Q410" s="121"/>
      <c r="R410" s="121"/>
      <c r="S410" s="120" t="s">
        <v>1429</v>
      </c>
      <c r="T410" s="120"/>
      <c r="U410" s="120"/>
      <c r="V410" s="121"/>
    </row>
    <row r="411" spans="1:22" ht="14.25" customHeight="1">
      <c r="A411" s="118">
        <v>410</v>
      </c>
      <c r="B411" s="119" t="s">
        <v>1427</v>
      </c>
      <c r="C411" s="120" t="s">
        <v>1453</v>
      </c>
      <c r="D411" s="120" t="s">
        <v>827</v>
      </c>
      <c r="E411" s="120" t="s">
        <v>1454</v>
      </c>
      <c r="F411" s="120" t="s">
        <v>22</v>
      </c>
      <c r="G411" s="122">
        <v>2011</v>
      </c>
      <c r="H411" s="122">
        <v>-28.431999999999999</v>
      </c>
      <c r="I411" s="122">
        <v>-53.177</v>
      </c>
      <c r="J411" s="120" t="s">
        <v>136</v>
      </c>
      <c r="K411" s="120" t="s">
        <v>36</v>
      </c>
      <c r="L411" s="121"/>
      <c r="M411" s="121"/>
      <c r="N411" s="120" t="s">
        <v>25</v>
      </c>
      <c r="O411" s="120" t="s">
        <v>36</v>
      </c>
      <c r="P411" s="121"/>
      <c r="Q411" s="121"/>
      <c r="R411" s="121"/>
      <c r="S411" s="120" t="s">
        <v>1429</v>
      </c>
      <c r="T411" s="120"/>
      <c r="U411" s="120"/>
      <c r="V411" s="121"/>
    </row>
    <row r="412" spans="1:22" ht="14.25" customHeight="1">
      <c r="A412" s="118">
        <v>411</v>
      </c>
      <c r="B412" s="119" t="s">
        <v>1427</v>
      </c>
      <c r="C412" s="120" t="s">
        <v>1453</v>
      </c>
      <c r="D412" s="120" t="s">
        <v>827</v>
      </c>
      <c r="E412" s="120" t="s">
        <v>1454</v>
      </c>
      <c r="F412" s="120" t="s">
        <v>22</v>
      </c>
      <c r="G412" s="122">
        <v>2011</v>
      </c>
      <c r="H412" s="122">
        <v>-28.431999999999999</v>
      </c>
      <c r="I412" s="122">
        <v>-53.177</v>
      </c>
      <c r="J412" s="120" t="s">
        <v>136</v>
      </c>
      <c r="K412" s="120" t="s">
        <v>36</v>
      </c>
      <c r="L412" s="121"/>
      <c r="M412" s="121"/>
      <c r="N412" s="120" t="s">
        <v>25</v>
      </c>
      <c r="O412" s="120" t="s">
        <v>36</v>
      </c>
      <c r="P412" s="121"/>
      <c r="Q412" s="121"/>
      <c r="R412" s="121"/>
      <c r="S412" s="120" t="s">
        <v>1429</v>
      </c>
      <c r="T412" s="120"/>
      <c r="U412" s="120"/>
      <c r="V412" s="121"/>
    </row>
    <row r="413" spans="1:22" ht="14.25" customHeight="1">
      <c r="A413" s="118">
        <v>412</v>
      </c>
      <c r="B413" s="119" t="s">
        <v>1427</v>
      </c>
      <c r="C413" s="120" t="s">
        <v>1453</v>
      </c>
      <c r="D413" s="120" t="s">
        <v>827</v>
      </c>
      <c r="E413" s="120" t="s">
        <v>1454</v>
      </c>
      <c r="F413" s="120" t="s">
        <v>22</v>
      </c>
      <c r="G413" s="122">
        <v>2011</v>
      </c>
      <c r="H413" s="122">
        <v>-28.431999999999999</v>
      </c>
      <c r="I413" s="122">
        <v>-53.177</v>
      </c>
      <c r="J413" s="120" t="s">
        <v>136</v>
      </c>
      <c r="K413" s="120" t="s">
        <v>36</v>
      </c>
      <c r="L413" s="121"/>
      <c r="M413" s="121"/>
      <c r="N413" s="120" t="s">
        <v>25</v>
      </c>
      <c r="O413" s="120" t="s">
        <v>36</v>
      </c>
      <c r="P413" s="121"/>
      <c r="Q413" s="121"/>
      <c r="R413" s="121"/>
      <c r="S413" s="120" t="s">
        <v>1429</v>
      </c>
      <c r="T413" s="120"/>
      <c r="U413" s="120"/>
      <c r="V413" s="121"/>
    </row>
    <row r="414" spans="1:22" ht="14.25" customHeight="1">
      <c r="A414" s="118">
        <v>413</v>
      </c>
      <c r="B414" s="119" t="s">
        <v>1427</v>
      </c>
      <c r="C414" s="120" t="s">
        <v>1453</v>
      </c>
      <c r="D414" s="120" t="s">
        <v>827</v>
      </c>
      <c r="E414" s="120" t="s">
        <v>1454</v>
      </c>
      <c r="F414" s="120" t="s">
        <v>22</v>
      </c>
      <c r="G414" s="122">
        <v>2011</v>
      </c>
      <c r="H414" s="122">
        <v>-28.431999999999999</v>
      </c>
      <c r="I414" s="122">
        <v>-53.177</v>
      </c>
      <c r="J414" s="120" t="s">
        <v>136</v>
      </c>
      <c r="K414" s="120" t="s">
        <v>36</v>
      </c>
      <c r="L414" s="121"/>
      <c r="M414" s="121"/>
      <c r="N414" s="120" t="s">
        <v>25</v>
      </c>
      <c r="O414" s="120" t="s">
        <v>36</v>
      </c>
      <c r="P414" s="121"/>
      <c r="Q414" s="121"/>
      <c r="R414" s="121"/>
      <c r="S414" s="120" t="s">
        <v>1429</v>
      </c>
      <c r="T414" s="120"/>
      <c r="U414" s="120"/>
      <c r="V414" s="121"/>
    </row>
    <row r="415" spans="1:22" ht="14.25" customHeight="1">
      <c r="A415" s="118">
        <v>414</v>
      </c>
      <c r="B415" s="119" t="s">
        <v>1427</v>
      </c>
      <c r="C415" s="120" t="s">
        <v>1453</v>
      </c>
      <c r="D415" s="120" t="s">
        <v>827</v>
      </c>
      <c r="E415" s="120" t="s">
        <v>1454</v>
      </c>
      <c r="F415" s="120" t="s">
        <v>22</v>
      </c>
      <c r="G415" s="122">
        <v>2011</v>
      </c>
      <c r="H415" s="122">
        <v>-28.431999999999999</v>
      </c>
      <c r="I415" s="122">
        <v>-53.177</v>
      </c>
      <c r="J415" s="120" t="s">
        <v>136</v>
      </c>
      <c r="K415" s="120" t="s">
        <v>36</v>
      </c>
      <c r="L415" s="121"/>
      <c r="M415" s="121"/>
      <c r="N415" s="120" t="s">
        <v>25</v>
      </c>
      <c r="O415" s="120" t="s">
        <v>36</v>
      </c>
      <c r="P415" s="121"/>
      <c r="Q415" s="121"/>
      <c r="R415" s="121"/>
      <c r="S415" s="120" t="s">
        <v>1429</v>
      </c>
      <c r="T415" s="120"/>
      <c r="U415" s="120"/>
      <c r="V415" s="121"/>
    </row>
    <row r="416" spans="1:22" ht="14.25" customHeight="1">
      <c r="A416" s="118">
        <v>415</v>
      </c>
      <c r="B416" s="119" t="s">
        <v>1427</v>
      </c>
      <c r="C416" s="120" t="s">
        <v>1453</v>
      </c>
      <c r="D416" s="120" t="s">
        <v>827</v>
      </c>
      <c r="E416" s="120" t="s">
        <v>1454</v>
      </c>
      <c r="F416" s="120" t="s">
        <v>22</v>
      </c>
      <c r="G416" s="122">
        <v>2011</v>
      </c>
      <c r="H416" s="122">
        <v>-28.431999999999999</v>
      </c>
      <c r="I416" s="122">
        <v>-53.177</v>
      </c>
      <c r="J416" s="120" t="s">
        <v>136</v>
      </c>
      <c r="K416" s="120" t="s">
        <v>36</v>
      </c>
      <c r="L416" s="121"/>
      <c r="M416" s="121"/>
      <c r="N416" s="120" t="s">
        <v>25</v>
      </c>
      <c r="O416" s="120" t="s">
        <v>36</v>
      </c>
      <c r="P416" s="121"/>
      <c r="Q416" s="121"/>
      <c r="R416" s="121"/>
      <c r="S416" s="120" t="s">
        <v>1429</v>
      </c>
      <c r="T416" s="120"/>
      <c r="U416" s="120"/>
      <c r="V416" s="121"/>
    </row>
    <row r="417" spans="1:22" ht="14.25" customHeight="1">
      <c r="A417" s="118">
        <v>416</v>
      </c>
      <c r="B417" s="119" t="s">
        <v>1427</v>
      </c>
      <c r="C417" s="120" t="s">
        <v>1453</v>
      </c>
      <c r="D417" s="120" t="s">
        <v>827</v>
      </c>
      <c r="E417" s="120" t="s">
        <v>1454</v>
      </c>
      <c r="F417" s="120" t="s">
        <v>22</v>
      </c>
      <c r="G417" s="122">
        <v>2011</v>
      </c>
      <c r="H417" s="122">
        <v>-28.431999999999999</v>
      </c>
      <c r="I417" s="122">
        <v>-53.177</v>
      </c>
      <c r="J417" s="120" t="s">
        <v>136</v>
      </c>
      <c r="K417" s="120" t="s">
        <v>36</v>
      </c>
      <c r="L417" s="121"/>
      <c r="M417" s="121"/>
      <c r="N417" s="120" t="s">
        <v>25</v>
      </c>
      <c r="O417" s="120" t="s">
        <v>36</v>
      </c>
      <c r="P417" s="121"/>
      <c r="Q417" s="121"/>
      <c r="R417" s="121"/>
      <c r="S417" s="120" t="s">
        <v>1429</v>
      </c>
      <c r="T417" s="120"/>
      <c r="U417" s="120"/>
      <c r="V417" s="121"/>
    </row>
    <row r="418" spans="1:22" ht="14.25" customHeight="1">
      <c r="A418" s="118">
        <v>417</v>
      </c>
      <c r="B418" s="119" t="s">
        <v>1427</v>
      </c>
      <c r="C418" s="120" t="s">
        <v>1453</v>
      </c>
      <c r="D418" s="120" t="s">
        <v>827</v>
      </c>
      <c r="E418" s="120" t="s">
        <v>1454</v>
      </c>
      <c r="F418" s="120" t="s">
        <v>22</v>
      </c>
      <c r="G418" s="122">
        <v>2011</v>
      </c>
      <c r="H418" s="122">
        <v>-28.431999999999999</v>
      </c>
      <c r="I418" s="122">
        <v>-53.177</v>
      </c>
      <c r="J418" s="120" t="s">
        <v>136</v>
      </c>
      <c r="K418" s="120" t="s">
        <v>36</v>
      </c>
      <c r="L418" s="121"/>
      <c r="M418" s="121"/>
      <c r="N418" s="120" t="s">
        <v>25</v>
      </c>
      <c r="O418" s="120" t="s">
        <v>36</v>
      </c>
      <c r="P418" s="121"/>
      <c r="Q418" s="121"/>
      <c r="R418" s="121"/>
      <c r="S418" s="120" t="s">
        <v>1429</v>
      </c>
      <c r="T418" s="120"/>
      <c r="U418" s="120"/>
      <c r="V418" s="121"/>
    </row>
    <row r="419" spans="1:22" ht="14.25" customHeight="1">
      <c r="A419" s="118">
        <v>418</v>
      </c>
      <c r="B419" s="119" t="s">
        <v>1427</v>
      </c>
      <c r="C419" s="120" t="s">
        <v>1453</v>
      </c>
      <c r="D419" s="120" t="s">
        <v>827</v>
      </c>
      <c r="E419" s="120" t="s">
        <v>1454</v>
      </c>
      <c r="F419" s="120" t="s">
        <v>22</v>
      </c>
      <c r="G419" s="122">
        <v>2011</v>
      </c>
      <c r="H419" s="122">
        <v>-28.431999999999999</v>
      </c>
      <c r="I419" s="122">
        <v>-53.177</v>
      </c>
      <c r="J419" s="120" t="s">
        <v>136</v>
      </c>
      <c r="K419" s="120" t="s">
        <v>36</v>
      </c>
      <c r="L419" s="121"/>
      <c r="M419" s="121"/>
      <c r="N419" s="120" t="s">
        <v>25</v>
      </c>
      <c r="O419" s="120" t="s">
        <v>36</v>
      </c>
      <c r="P419" s="121"/>
      <c r="Q419" s="121"/>
      <c r="R419" s="121"/>
      <c r="S419" s="120" t="s">
        <v>1429</v>
      </c>
      <c r="T419" s="120"/>
      <c r="U419" s="120"/>
      <c r="V419" s="121"/>
    </row>
    <row r="420" spans="1:22" ht="14.25" customHeight="1">
      <c r="A420" s="118">
        <v>419</v>
      </c>
      <c r="B420" s="119" t="s">
        <v>1427</v>
      </c>
      <c r="C420" s="120" t="s">
        <v>1453</v>
      </c>
      <c r="D420" s="120" t="s">
        <v>827</v>
      </c>
      <c r="E420" s="120" t="s">
        <v>1454</v>
      </c>
      <c r="F420" s="120" t="s">
        <v>22</v>
      </c>
      <c r="G420" s="122">
        <v>2011</v>
      </c>
      <c r="H420" s="122">
        <v>-28.431999999999999</v>
      </c>
      <c r="I420" s="122">
        <v>-53.177</v>
      </c>
      <c r="J420" s="120" t="s">
        <v>136</v>
      </c>
      <c r="K420" s="120" t="s">
        <v>36</v>
      </c>
      <c r="L420" s="121"/>
      <c r="M420" s="121"/>
      <c r="N420" s="120" t="s">
        <v>25</v>
      </c>
      <c r="O420" s="120" t="s">
        <v>36</v>
      </c>
      <c r="P420" s="121"/>
      <c r="Q420" s="121"/>
      <c r="R420" s="121"/>
      <c r="S420" s="120" t="s">
        <v>1429</v>
      </c>
      <c r="T420" s="120"/>
      <c r="U420" s="120"/>
      <c r="V420" s="121"/>
    </row>
    <row r="421" spans="1:22" ht="14.25" customHeight="1">
      <c r="A421" s="118">
        <v>420</v>
      </c>
      <c r="B421" s="119" t="s">
        <v>1427</v>
      </c>
      <c r="C421" s="120" t="s">
        <v>1453</v>
      </c>
      <c r="D421" s="120" t="s">
        <v>827</v>
      </c>
      <c r="E421" s="120" t="s">
        <v>1454</v>
      </c>
      <c r="F421" s="120" t="s">
        <v>22</v>
      </c>
      <c r="G421" s="122">
        <v>2011</v>
      </c>
      <c r="H421" s="122">
        <v>-28.347999999999999</v>
      </c>
      <c r="I421" s="122">
        <v>-52.944000000000003</v>
      </c>
      <c r="J421" s="120" t="s">
        <v>136</v>
      </c>
      <c r="K421" s="120" t="s">
        <v>36</v>
      </c>
      <c r="L421" s="121"/>
      <c r="M421" s="121"/>
      <c r="N421" s="120" t="s">
        <v>25</v>
      </c>
      <c r="O421" s="120" t="s">
        <v>36</v>
      </c>
      <c r="P421" s="121"/>
      <c r="Q421" s="121"/>
      <c r="R421" s="121"/>
      <c r="S421" s="120" t="s">
        <v>1429</v>
      </c>
      <c r="T421" s="120"/>
      <c r="U421" s="120"/>
      <c r="V421" s="121"/>
    </row>
    <row r="422" spans="1:22" ht="14.25" customHeight="1">
      <c r="A422" s="118">
        <v>421</v>
      </c>
      <c r="B422" s="119" t="s">
        <v>1427</v>
      </c>
      <c r="C422" s="120" t="s">
        <v>1453</v>
      </c>
      <c r="D422" s="120" t="s">
        <v>827</v>
      </c>
      <c r="E422" s="120" t="s">
        <v>1454</v>
      </c>
      <c r="F422" s="120" t="s">
        <v>22</v>
      </c>
      <c r="G422" s="122">
        <v>2011</v>
      </c>
      <c r="H422" s="122">
        <v>-28.347999999999999</v>
      </c>
      <c r="I422" s="122">
        <v>-52.944000000000003</v>
      </c>
      <c r="J422" s="120" t="s">
        <v>136</v>
      </c>
      <c r="K422" s="120" t="s">
        <v>36</v>
      </c>
      <c r="L422" s="121"/>
      <c r="M422" s="121"/>
      <c r="N422" s="120" t="s">
        <v>25</v>
      </c>
      <c r="O422" s="120" t="s">
        <v>36</v>
      </c>
      <c r="P422" s="121"/>
      <c r="Q422" s="121"/>
      <c r="R422" s="121"/>
      <c r="S422" s="120" t="s">
        <v>1429</v>
      </c>
      <c r="T422" s="120"/>
      <c r="U422" s="120"/>
      <c r="V422" s="121"/>
    </row>
    <row r="423" spans="1:22" ht="14.25" customHeight="1">
      <c r="A423" s="118">
        <v>422</v>
      </c>
      <c r="B423" s="119" t="s">
        <v>1427</v>
      </c>
      <c r="C423" s="120" t="s">
        <v>1453</v>
      </c>
      <c r="D423" s="120" t="s">
        <v>827</v>
      </c>
      <c r="E423" s="120" t="s">
        <v>1454</v>
      </c>
      <c r="F423" s="120" t="s">
        <v>22</v>
      </c>
      <c r="G423" s="122">
        <v>2011</v>
      </c>
      <c r="H423" s="122">
        <v>-28.347999999999999</v>
      </c>
      <c r="I423" s="122">
        <v>-52.944000000000003</v>
      </c>
      <c r="J423" s="120" t="s">
        <v>136</v>
      </c>
      <c r="K423" s="120" t="s">
        <v>36</v>
      </c>
      <c r="L423" s="121"/>
      <c r="M423" s="121"/>
      <c r="N423" s="120" t="s">
        <v>25</v>
      </c>
      <c r="O423" s="120" t="s">
        <v>36</v>
      </c>
      <c r="P423" s="121"/>
      <c r="Q423" s="121"/>
      <c r="R423" s="121"/>
      <c r="S423" s="120" t="s">
        <v>1429</v>
      </c>
      <c r="T423" s="120"/>
      <c r="U423" s="120"/>
      <c r="V423" s="121"/>
    </row>
    <row r="424" spans="1:22" ht="14.25" customHeight="1">
      <c r="A424" s="118">
        <v>423</v>
      </c>
      <c r="B424" s="119" t="s">
        <v>1427</v>
      </c>
      <c r="C424" s="120" t="s">
        <v>1453</v>
      </c>
      <c r="D424" s="120" t="s">
        <v>827</v>
      </c>
      <c r="E424" s="120" t="s">
        <v>1454</v>
      </c>
      <c r="F424" s="120" t="s">
        <v>22</v>
      </c>
      <c r="G424" s="122">
        <v>2011</v>
      </c>
      <c r="H424" s="122">
        <v>-28.347999999999999</v>
      </c>
      <c r="I424" s="122">
        <v>-52.944000000000003</v>
      </c>
      <c r="J424" s="120" t="s">
        <v>136</v>
      </c>
      <c r="K424" s="120" t="s">
        <v>36</v>
      </c>
      <c r="L424" s="121"/>
      <c r="M424" s="121"/>
      <c r="N424" s="120" t="s">
        <v>25</v>
      </c>
      <c r="O424" s="120" t="s">
        <v>36</v>
      </c>
      <c r="P424" s="121"/>
      <c r="Q424" s="121"/>
      <c r="R424" s="121"/>
      <c r="S424" s="120" t="s">
        <v>1429</v>
      </c>
      <c r="T424" s="120"/>
      <c r="U424" s="120"/>
      <c r="V424" s="121"/>
    </row>
    <row r="425" spans="1:22" ht="14.25" customHeight="1">
      <c r="A425" s="118">
        <v>424</v>
      </c>
      <c r="B425" s="119" t="s">
        <v>1427</v>
      </c>
      <c r="C425" s="120" t="s">
        <v>1453</v>
      </c>
      <c r="D425" s="120" t="s">
        <v>827</v>
      </c>
      <c r="E425" s="120" t="s">
        <v>1454</v>
      </c>
      <c r="F425" s="120" t="s">
        <v>22</v>
      </c>
      <c r="G425" s="122">
        <v>2011</v>
      </c>
      <c r="H425" s="122">
        <v>-28.347999999999999</v>
      </c>
      <c r="I425" s="122">
        <v>-52.944000000000003</v>
      </c>
      <c r="J425" s="120" t="s">
        <v>136</v>
      </c>
      <c r="K425" s="120" t="s">
        <v>36</v>
      </c>
      <c r="L425" s="121"/>
      <c r="M425" s="121"/>
      <c r="N425" s="120" t="s">
        <v>25</v>
      </c>
      <c r="O425" s="120" t="s">
        <v>36</v>
      </c>
      <c r="P425" s="121"/>
      <c r="Q425" s="121"/>
      <c r="R425" s="121"/>
      <c r="S425" s="120" t="s">
        <v>1429</v>
      </c>
      <c r="T425" s="120"/>
      <c r="U425" s="120"/>
      <c r="V425" s="121"/>
    </row>
    <row r="426" spans="1:22" ht="14.25" customHeight="1">
      <c r="A426" s="118">
        <v>425</v>
      </c>
      <c r="B426" s="119" t="s">
        <v>1427</v>
      </c>
      <c r="C426" s="120" t="s">
        <v>1453</v>
      </c>
      <c r="D426" s="120" t="s">
        <v>827</v>
      </c>
      <c r="E426" s="120" t="s">
        <v>1454</v>
      </c>
      <c r="F426" s="120" t="s">
        <v>22</v>
      </c>
      <c r="G426" s="122">
        <v>2011</v>
      </c>
      <c r="H426" s="122">
        <v>-28.347999999999999</v>
      </c>
      <c r="I426" s="122">
        <v>-52.944000000000003</v>
      </c>
      <c r="J426" s="120" t="s">
        <v>136</v>
      </c>
      <c r="K426" s="120" t="s">
        <v>36</v>
      </c>
      <c r="L426" s="121"/>
      <c r="M426" s="121"/>
      <c r="N426" s="120" t="s">
        <v>25</v>
      </c>
      <c r="O426" s="120" t="s">
        <v>36</v>
      </c>
      <c r="P426" s="121"/>
      <c r="Q426" s="121"/>
      <c r="R426" s="121"/>
      <c r="S426" s="120" t="s">
        <v>1429</v>
      </c>
      <c r="T426" s="120"/>
      <c r="U426" s="120"/>
      <c r="V426" s="121"/>
    </row>
    <row r="427" spans="1:22" ht="14.25" customHeight="1">
      <c r="A427" s="118">
        <v>426</v>
      </c>
      <c r="B427" s="119" t="s">
        <v>1427</v>
      </c>
      <c r="C427" s="120" t="s">
        <v>1453</v>
      </c>
      <c r="D427" s="120" t="s">
        <v>827</v>
      </c>
      <c r="E427" s="120" t="s">
        <v>1454</v>
      </c>
      <c r="F427" s="120" t="s">
        <v>22</v>
      </c>
      <c r="G427" s="122">
        <v>2011</v>
      </c>
      <c r="H427" s="122">
        <v>-28.347999999999999</v>
      </c>
      <c r="I427" s="122">
        <v>-52.944000000000003</v>
      </c>
      <c r="J427" s="120" t="s">
        <v>136</v>
      </c>
      <c r="K427" s="120" t="s">
        <v>36</v>
      </c>
      <c r="L427" s="121"/>
      <c r="M427" s="121"/>
      <c r="N427" s="120" t="s">
        <v>25</v>
      </c>
      <c r="O427" s="120" t="s">
        <v>36</v>
      </c>
      <c r="P427" s="121"/>
      <c r="Q427" s="121"/>
      <c r="R427" s="121"/>
      <c r="S427" s="120" t="s">
        <v>1429</v>
      </c>
      <c r="T427" s="120"/>
      <c r="U427" s="120"/>
      <c r="V427" s="121"/>
    </row>
    <row r="428" spans="1:22" ht="14.25" customHeight="1">
      <c r="A428" s="118">
        <v>427</v>
      </c>
      <c r="B428" s="119" t="s">
        <v>1427</v>
      </c>
      <c r="C428" s="120" t="s">
        <v>1453</v>
      </c>
      <c r="D428" s="120" t="s">
        <v>827</v>
      </c>
      <c r="E428" s="120" t="s">
        <v>1454</v>
      </c>
      <c r="F428" s="120" t="s">
        <v>22</v>
      </c>
      <c r="G428" s="122">
        <v>2011</v>
      </c>
      <c r="H428" s="122">
        <v>-28.347999999999999</v>
      </c>
      <c r="I428" s="122">
        <v>-52.944000000000003</v>
      </c>
      <c r="J428" s="120" t="s">
        <v>136</v>
      </c>
      <c r="K428" s="120" t="s">
        <v>36</v>
      </c>
      <c r="L428" s="121"/>
      <c r="M428" s="121"/>
      <c r="N428" s="120" t="s">
        <v>25</v>
      </c>
      <c r="O428" s="120" t="s">
        <v>36</v>
      </c>
      <c r="P428" s="121"/>
      <c r="Q428" s="121"/>
      <c r="R428" s="121"/>
      <c r="S428" s="120" t="s">
        <v>1429</v>
      </c>
      <c r="T428" s="120"/>
      <c r="U428" s="120"/>
      <c r="V428" s="121"/>
    </row>
    <row r="429" spans="1:22" ht="14.25" customHeight="1">
      <c r="A429" s="118">
        <v>428</v>
      </c>
      <c r="B429" s="119" t="s">
        <v>1427</v>
      </c>
      <c r="C429" s="120" t="s">
        <v>1453</v>
      </c>
      <c r="D429" s="120" t="s">
        <v>827</v>
      </c>
      <c r="E429" s="120" t="s">
        <v>1454</v>
      </c>
      <c r="F429" s="120" t="s">
        <v>22</v>
      </c>
      <c r="G429" s="122">
        <v>2011</v>
      </c>
      <c r="H429" s="122">
        <v>-28.347999999999999</v>
      </c>
      <c r="I429" s="122">
        <v>-52.944000000000003</v>
      </c>
      <c r="J429" s="120" t="s">
        <v>136</v>
      </c>
      <c r="K429" s="120" t="s">
        <v>36</v>
      </c>
      <c r="L429" s="121"/>
      <c r="M429" s="121"/>
      <c r="N429" s="120" t="s">
        <v>25</v>
      </c>
      <c r="O429" s="120" t="s">
        <v>36</v>
      </c>
      <c r="P429" s="121"/>
      <c r="Q429" s="121"/>
      <c r="R429" s="121"/>
      <c r="S429" s="120" t="s">
        <v>1429</v>
      </c>
      <c r="T429" s="120"/>
      <c r="U429" s="120"/>
      <c r="V429" s="121"/>
    </row>
    <row r="430" spans="1:22" ht="14.25" customHeight="1">
      <c r="A430" s="118">
        <v>429</v>
      </c>
      <c r="B430" s="119" t="s">
        <v>1427</v>
      </c>
      <c r="C430" s="120" t="s">
        <v>1453</v>
      </c>
      <c r="D430" s="120" t="s">
        <v>827</v>
      </c>
      <c r="E430" s="120" t="s">
        <v>1454</v>
      </c>
      <c r="F430" s="120" t="s">
        <v>22</v>
      </c>
      <c r="G430" s="122">
        <v>2011</v>
      </c>
      <c r="H430" s="122">
        <v>-28.347999999999999</v>
      </c>
      <c r="I430" s="122">
        <v>-52.944000000000003</v>
      </c>
      <c r="J430" s="120" t="s">
        <v>136</v>
      </c>
      <c r="K430" s="120" t="s">
        <v>36</v>
      </c>
      <c r="L430" s="121"/>
      <c r="M430" s="121"/>
      <c r="N430" s="120" t="s">
        <v>25</v>
      </c>
      <c r="O430" s="120" t="s">
        <v>36</v>
      </c>
      <c r="P430" s="121"/>
      <c r="Q430" s="121"/>
      <c r="R430" s="121"/>
      <c r="S430" s="120" t="s">
        <v>1429</v>
      </c>
      <c r="T430" s="120"/>
      <c r="U430" s="120"/>
      <c r="V430" s="121"/>
    </row>
    <row r="431" spans="1:22" ht="14.25" customHeight="1">
      <c r="A431" s="118">
        <v>430</v>
      </c>
      <c r="B431" s="119" t="s">
        <v>1427</v>
      </c>
      <c r="C431" s="120" t="s">
        <v>1453</v>
      </c>
      <c r="D431" s="120" t="s">
        <v>827</v>
      </c>
      <c r="E431" s="120" t="s">
        <v>1454</v>
      </c>
      <c r="F431" s="120" t="s">
        <v>22</v>
      </c>
      <c r="G431" s="122">
        <v>2011</v>
      </c>
      <c r="H431" s="122">
        <v>-28.347999999999999</v>
      </c>
      <c r="I431" s="122">
        <v>-52.944000000000003</v>
      </c>
      <c r="J431" s="120" t="s">
        <v>136</v>
      </c>
      <c r="K431" s="120" t="s">
        <v>36</v>
      </c>
      <c r="L431" s="121"/>
      <c r="M431" s="121"/>
      <c r="N431" s="120" t="s">
        <v>25</v>
      </c>
      <c r="O431" s="120" t="s">
        <v>36</v>
      </c>
      <c r="P431" s="121"/>
      <c r="Q431" s="121"/>
      <c r="R431" s="121"/>
      <c r="S431" s="120" t="s">
        <v>1429</v>
      </c>
      <c r="T431" s="120"/>
      <c r="U431" s="120"/>
      <c r="V431" s="121"/>
    </row>
    <row r="432" spans="1:22" ht="14.25" customHeight="1">
      <c r="A432" s="118">
        <v>431</v>
      </c>
      <c r="B432" s="119" t="s">
        <v>1427</v>
      </c>
      <c r="C432" s="120" t="s">
        <v>1453</v>
      </c>
      <c r="D432" s="120" t="s">
        <v>827</v>
      </c>
      <c r="E432" s="120" t="s">
        <v>1454</v>
      </c>
      <c r="F432" s="120" t="s">
        <v>22</v>
      </c>
      <c r="G432" s="122">
        <v>2011</v>
      </c>
      <c r="H432" s="122">
        <v>-28.347999999999999</v>
      </c>
      <c r="I432" s="122">
        <v>-52.944000000000003</v>
      </c>
      <c r="J432" s="120" t="s">
        <v>136</v>
      </c>
      <c r="K432" s="120" t="s">
        <v>36</v>
      </c>
      <c r="L432" s="121"/>
      <c r="M432" s="121"/>
      <c r="N432" s="120" t="s">
        <v>25</v>
      </c>
      <c r="O432" s="120" t="s">
        <v>36</v>
      </c>
      <c r="P432" s="121"/>
      <c r="Q432" s="121"/>
      <c r="R432" s="121"/>
      <c r="S432" s="120" t="s">
        <v>1429</v>
      </c>
      <c r="T432" s="120"/>
      <c r="U432" s="120"/>
      <c r="V432" s="121"/>
    </row>
    <row r="433" spans="1:22" ht="14.25" customHeight="1">
      <c r="A433" s="118">
        <v>432</v>
      </c>
      <c r="B433" s="119" t="s">
        <v>1427</v>
      </c>
      <c r="C433" s="120" t="s">
        <v>1453</v>
      </c>
      <c r="D433" s="120" t="s">
        <v>827</v>
      </c>
      <c r="E433" s="120" t="s">
        <v>1454</v>
      </c>
      <c r="F433" s="120" t="s">
        <v>22</v>
      </c>
      <c r="G433" s="122">
        <v>2011</v>
      </c>
      <c r="H433" s="122">
        <v>-28.347999999999999</v>
      </c>
      <c r="I433" s="122">
        <v>-52.944000000000003</v>
      </c>
      <c r="J433" s="120" t="s">
        <v>136</v>
      </c>
      <c r="K433" s="120" t="s">
        <v>36</v>
      </c>
      <c r="L433" s="121"/>
      <c r="M433" s="121"/>
      <c r="N433" s="120" t="s">
        <v>25</v>
      </c>
      <c r="O433" s="120" t="s">
        <v>36</v>
      </c>
      <c r="P433" s="121"/>
      <c r="Q433" s="121"/>
      <c r="R433" s="121"/>
      <c r="S433" s="120" t="s">
        <v>1429</v>
      </c>
      <c r="T433" s="120"/>
      <c r="U433" s="120"/>
      <c r="V433" s="121"/>
    </row>
    <row r="434" spans="1:22" ht="14.25" customHeight="1">
      <c r="A434" s="118">
        <v>433</v>
      </c>
      <c r="B434" s="119" t="s">
        <v>1427</v>
      </c>
      <c r="C434" s="120" t="s">
        <v>1453</v>
      </c>
      <c r="D434" s="120" t="s">
        <v>827</v>
      </c>
      <c r="E434" s="120" t="s">
        <v>1454</v>
      </c>
      <c r="F434" s="120" t="s">
        <v>22</v>
      </c>
      <c r="G434" s="122">
        <v>2011</v>
      </c>
      <c r="H434" s="122">
        <v>-28.347999999999999</v>
      </c>
      <c r="I434" s="122">
        <v>-52.944000000000003</v>
      </c>
      <c r="J434" s="120" t="s">
        <v>136</v>
      </c>
      <c r="K434" s="120" t="s">
        <v>36</v>
      </c>
      <c r="L434" s="121"/>
      <c r="M434" s="121"/>
      <c r="N434" s="120" t="s">
        <v>25</v>
      </c>
      <c r="O434" s="120" t="s">
        <v>36</v>
      </c>
      <c r="P434" s="121"/>
      <c r="Q434" s="121"/>
      <c r="R434" s="121"/>
      <c r="S434" s="120" t="s">
        <v>1429</v>
      </c>
      <c r="T434" s="120"/>
      <c r="U434" s="120"/>
      <c r="V434" s="121"/>
    </row>
    <row r="435" spans="1:22" ht="14.25" customHeight="1">
      <c r="A435" s="118">
        <v>434</v>
      </c>
      <c r="B435" s="119" t="s">
        <v>1427</v>
      </c>
      <c r="C435" s="120" t="s">
        <v>1453</v>
      </c>
      <c r="D435" s="120" t="s">
        <v>827</v>
      </c>
      <c r="E435" s="120" t="s">
        <v>1454</v>
      </c>
      <c r="F435" s="120" t="s">
        <v>22</v>
      </c>
      <c r="G435" s="122">
        <v>2011</v>
      </c>
      <c r="H435" s="122">
        <v>-28.347999999999999</v>
      </c>
      <c r="I435" s="122">
        <v>-52.944000000000003</v>
      </c>
      <c r="J435" s="120" t="s">
        <v>136</v>
      </c>
      <c r="K435" s="120" t="s">
        <v>36</v>
      </c>
      <c r="L435" s="121"/>
      <c r="M435" s="121"/>
      <c r="N435" s="120" t="s">
        <v>25</v>
      </c>
      <c r="O435" s="120" t="s">
        <v>36</v>
      </c>
      <c r="P435" s="121"/>
      <c r="Q435" s="121"/>
      <c r="R435" s="121"/>
      <c r="S435" s="120" t="s">
        <v>1429</v>
      </c>
      <c r="T435" s="120"/>
      <c r="U435" s="120"/>
      <c r="V435" s="121"/>
    </row>
    <row r="436" spans="1:22" ht="14.25" customHeight="1">
      <c r="A436" s="118">
        <v>435</v>
      </c>
      <c r="B436" s="119" t="s">
        <v>1427</v>
      </c>
      <c r="C436" s="120" t="s">
        <v>1453</v>
      </c>
      <c r="D436" s="120" t="s">
        <v>827</v>
      </c>
      <c r="E436" s="120" t="s">
        <v>1454</v>
      </c>
      <c r="F436" s="120" t="s">
        <v>22</v>
      </c>
      <c r="G436" s="122">
        <v>2011</v>
      </c>
      <c r="H436" s="122">
        <v>-28.347999999999999</v>
      </c>
      <c r="I436" s="122">
        <v>-52.944000000000003</v>
      </c>
      <c r="J436" s="120" t="s">
        <v>136</v>
      </c>
      <c r="K436" s="120" t="s">
        <v>36</v>
      </c>
      <c r="L436" s="121"/>
      <c r="M436" s="121"/>
      <c r="N436" s="120" t="s">
        <v>25</v>
      </c>
      <c r="O436" s="120" t="s">
        <v>36</v>
      </c>
      <c r="P436" s="121"/>
      <c r="Q436" s="121"/>
      <c r="R436" s="121"/>
      <c r="S436" s="120" t="s">
        <v>1429</v>
      </c>
      <c r="T436" s="120"/>
      <c r="U436" s="120"/>
      <c r="V436" s="121"/>
    </row>
    <row r="437" spans="1:22" ht="14.25" customHeight="1">
      <c r="A437" s="118">
        <v>436</v>
      </c>
      <c r="B437" s="119" t="s">
        <v>1427</v>
      </c>
      <c r="C437" s="120" t="s">
        <v>1453</v>
      </c>
      <c r="D437" s="120" t="s">
        <v>827</v>
      </c>
      <c r="E437" s="120" t="s">
        <v>1454</v>
      </c>
      <c r="F437" s="120" t="s">
        <v>22</v>
      </c>
      <c r="G437" s="122">
        <v>2011</v>
      </c>
      <c r="H437" s="122">
        <v>-28.347999999999999</v>
      </c>
      <c r="I437" s="122">
        <v>-52.944000000000003</v>
      </c>
      <c r="J437" s="120" t="s">
        <v>136</v>
      </c>
      <c r="K437" s="120" t="s">
        <v>36</v>
      </c>
      <c r="L437" s="121"/>
      <c r="M437" s="121"/>
      <c r="N437" s="120" t="s">
        <v>25</v>
      </c>
      <c r="O437" s="120" t="s">
        <v>36</v>
      </c>
      <c r="P437" s="121"/>
      <c r="Q437" s="121"/>
      <c r="R437" s="121"/>
      <c r="S437" s="120" t="s">
        <v>1429</v>
      </c>
      <c r="T437" s="120"/>
      <c r="U437" s="120"/>
      <c r="V437" s="121"/>
    </row>
    <row r="438" spans="1:22" ht="14.25" customHeight="1">
      <c r="A438" s="118">
        <v>437</v>
      </c>
      <c r="B438" s="119" t="s">
        <v>1427</v>
      </c>
      <c r="C438" s="120" t="s">
        <v>1453</v>
      </c>
      <c r="D438" s="120" t="s">
        <v>827</v>
      </c>
      <c r="E438" s="120" t="s">
        <v>1454</v>
      </c>
      <c r="F438" s="120" t="s">
        <v>22</v>
      </c>
      <c r="G438" s="122">
        <v>2011</v>
      </c>
      <c r="H438" s="122">
        <v>-28.347999999999999</v>
      </c>
      <c r="I438" s="122">
        <v>-52.944000000000003</v>
      </c>
      <c r="J438" s="120" t="s">
        <v>136</v>
      </c>
      <c r="K438" s="120" t="s">
        <v>36</v>
      </c>
      <c r="L438" s="121"/>
      <c r="M438" s="121"/>
      <c r="N438" s="120" t="s">
        <v>25</v>
      </c>
      <c r="O438" s="120" t="s">
        <v>36</v>
      </c>
      <c r="P438" s="121"/>
      <c r="Q438" s="121"/>
      <c r="R438" s="121"/>
      <c r="S438" s="120" t="s">
        <v>1429</v>
      </c>
      <c r="T438" s="120"/>
      <c r="U438" s="120"/>
      <c r="V438" s="121"/>
    </row>
    <row r="439" spans="1:22" ht="14.25" customHeight="1">
      <c r="A439" s="118">
        <v>438</v>
      </c>
      <c r="B439" s="119" t="s">
        <v>1427</v>
      </c>
      <c r="C439" s="120" t="s">
        <v>1453</v>
      </c>
      <c r="D439" s="120" t="s">
        <v>827</v>
      </c>
      <c r="E439" s="120" t="s">
        <v>1454</v>
      </c>
      <c r="F439" s="120" t="s">
        <v>22</v>
      </c>
      <c r="G439" s="122">
        <v>2011</v>
      </c>
      <c r="H439" s="122">
        <v>-28.347999999999999</v>
      </c>
      <c r="I439" s="122">
        <v>-52.944000000000003</v>
      </c>
      <c r="J439" s="120" t="s">
        <v>136</v>
      </c>
      <c r="K439" s="120" t="s">
        <v>36</v>
      </c>
      <c r="L439" s="121"/>
      <c r="M439" s="121"/>
      <c r="N439" s="120" t="s">
        <v>25</v>
      </c>
      <c r="O439" s="120" t="s">
        <v>36</v>
      </c>
      <c r="P439" s="121"/>
      <c r="Q439" s="121"/>
      <c r="R439" s="121"/>
      <c r="S439" s="120" t="s">
        <v>1429</v>
      </c>
      <c r="T439" s="120"/>
      <c r="U439" s="120"/>
      <c r="V439" s="121"/>
    </row>
    <row r="440" spans="1:22" ht="14.25" customHeight="1">
      <c r="A440" s="118">
        <v>439</v>
      </c>
      <c r="B440" s="119" t="s">
        <v>1427</v>
      </c>
      <c r="C440" s="120" t="s">
        <v>1453</v>
      </c>
      <c r="D440" s="120" t="s">
        <v>827</v>
      </c>
      <c r="E440" s="120" t="s">
        <v>1454</v>
      </c>
      <c r="F440" s="120" t="s">
        <v>22</v>
      </c>
      <c r="G440" s="122">
        <v>2011</v>
      </c>
      <c r="H440" s="122">
        <v>-28.347999999999999</v>
      </c>
      <c r="I440" s="122">
        <v>-52.944000000000003</v>
      </c>
      <c r="J440" s="120" t="s">
        <v>136</v>
      </c>
      <c r="K440" s="120" t="s">
        <v>36</v>
      </c>
      <c r="L440" s="121"/>
      <c r="M440" s="121"/>
      <c r="N440" s="120" t="s">
        <v>25</v>
      </c>
      <c r="O440" s="120" t="s">
        <v>36</v>
      </c>
      <c r="P440" s="121"/>
      <c r="Q440" s="121"/>
      <c r="R440" s="121"/>
      <c r="S440" s="120" t="s">
        <v>1429</v>
      </c>
      <c r="T440" s="120"/>
      <c r="U440" s="120"/>
      <c r="V440" s="121"/>
    </row>
    <row r="441" spans="1:22" ht="14.25" customHeight="1">
      <c r="A441" s="118">
        <v>440</v>
      </c>
      <c r="B441" s="119" t="s">
        <v>1427</v>
      </c>
      <c r="C441" s="120" t="s">
        <v>1453</v>
      </c>
      <c r="D441" s="120" t="s">
        <v>827</v>
      </c>
      <c r="E441" s="120" t="s">
        <v>1454</v>
      </c>
      <c r="F441" s="120" t="s">
        <v>22</v>
      </c>
      <c r="G441" s="122">
        <v>2011</v>
      </c>
      <c r="H441" s="122">
        <v>-28.347999999999999</v>
      </c>
      <c r="I441" s="122">
        <v>-52.944000000000003</v>
      </c>
      <c r="J441" s="120" t="s">
        <v>136</v>
      </c>
      <c r="K441" s="120" t="s">
        <v>36</v>
      </c>
      <c r="L441" s="121"/>
      <c r="M441" s="121"/>
      <c r="N441" s="120" t="s">
        <v>25</v>
      </c>
      <c r="O441" s="120" t="s">
        <v>36</v>
      </c>
      <c r="P441" s="121"/>
      <c r="Q441" s="121"/>
      <c r="R441" s="121"/>
      <c r="S441" s="120" t="s">
        <v>1429</v>
      </c>
      <c r="T441" s="120"/>
      <c r="U441" s="120"/>
      <c r="V441" s="121"/>
    </row>
    <row r="442" spans="1:22" ht="14.25" customHeight="1">
      <c r="A442" s="118">
        <v>441</v>
      </c>
      <c r="B442" s="119" t="s">
        <v>1427</v>
      </c>
      <c r="C442" s="120" t="s">
        <v>1453</v>
      </c>
      <c r="D442" s="120" t="s">
        <v>827</v>
      </c>
      <c r="E442" s="120" t="s">
        <v>115</v>
      </c>
      <c r="F442" s="120" t="s">
        <v>22</v>
      </c>
      <c r="G442" s="122">
        <v>2011</v>
      </c>
      <c r="H442" s="122">
        <v>-28.437999999999999</v>
      </c>
      <c r="I442" s="122">
        <v>-52.308999999999997</v>
      </c>
      <c r="J442" s="120" t="s">
        <v>136</v>
      </c>
      <c r="K442" s="120" t="s">
        <v>36</v>
      </c>
      <c r="L442" s="121"/>
      <c r="M442" s="121"/>
      <c r="N442" s="120" t="s">
        <v>25</v>
      </c>
      <c r="O442" s="120" t="s">
        <v>36</v>
      </c>
      <c r="P442" s="121"/>
      <c r="Q442" s="121"/>
      <c r="R442" s="121"/>
      <c r="S442" s="120" t="s">
        <v>1429</v>
      </c>
      <c r="T442" s="120"/>
      <c r="U442" s="120"/>
      <c r="V442" s="121"/>
    </row>
    <row r="443" spans="1:22" ht="14.25" customHeight="1">
      <c r="A443" s="118">
        <v>442</v>
      </c>
      <c r="B443" s="119" t="s">
        <v>1427</v>
      </c>
      <c r="C443" s="120" t="s">
        <v>1453</v>
      </c>
      <c r="D443" s="120" t="s">
        <v>827</v>
      </c>
      <c r="E443" s="120" t="s">
        <v>115</v>
      </c>
      <c r="F443" s="120" t="s">
        <v>22</v>
      </c>
      <c r="G443" s="122">
        <v>2011</v>
      </c>
      <c r="H443" s="122">
        <v>-28.437999999999999</v>
      </c>
      <c r="I443" s="122">
        <v>-52.308999999999997</v>
      </c>
      <c r="J443" s="120" t="s">
        <v>136</v>
      </c>
      <c r="K443" s="120" t="s">
        <v>36</v>
      </c>
      <c r="L443" s="121"/>
      <c r="M443" s="121"/>
      <c r="N443" s="120" t="s">
        <v>25</v>
      </c>
      <c r="O443" s="120" t="s">
        <v>36</v>
      </c>
      <c r="P443" s="121"/>
      <c r="Q443" s="121"/>
      <c r="R443" s="121"/>
      <c r="S443" s="120" t="s">
        <v>1429</v>
      </c>
      <c r="T443" s="120"/>
      <c r="U443" s="120"/>
      <c r="V443" s="121"/>
    </row>
    <row r="444" spans="1:22" ht="14.25" customHeight="1">
      <c r="A444" s="118">
        <v>443</v>
      </c>
      <c r="B444" s="119" t="s">
        <v>1427</v>
      </c>
      <c r="C444" s="120" t="s">
        <v>1453</v>
      </c>
      <c r="D444" s="120" t="s">
        <v>827</v>
      </c>
      <c r="E444" s="120" t="s">
        <v>115</v>
      </c>
      <c r="F444" s="120" t="s">
        <v>22</v>
      </c>
      <c r="G444" s="122">
        <v>2011</v>
      </c>
      <c r="H444" s="122">
        <v>-28.437999999999999</v>
      </c>
      <c r="I444" s="122">
        <v>-52.308999999999997</v>
      </c>
      <c r="J444" s="120" t="s">
        <v>136</v>
      </c>
      <c r="K444" s="120" t="s">
        <v>36</v>
      </c>
      <c r="L444" s="121"/>
      <c r="M444" s="121"/>
      <c r="N444" s="120" t="s">
        <v>25</v>
      </c>
      <c r="O444" s="120" t="s">
        <v>36</v>
      </c>
      <c r="P444" s="121"/>
      <c r="Q444" s="121"/>
      <c r="R444" s="121"/>
      <c r="S444" s="120" t="s">
        <v>1429</v>
      </c>
      <c r="T444" s="120"/>
      <c r="U444" s="120"/>
      <c r="V444" s="121"/>
    </row>
    <row r="445" spans="1:22" ht="14.25" customHeight="1">
      <c r="A445" s="118">
        <v>444</v>
      </c>
      <c r="B445" s="119" t="s">
        <v>1427</v>
      </c>
      <c r="C445" s="120" t="s">
        <v>1453</v>
      </c>
      <c r="D445" s="120" t="s">
        <v>827</v>
      </c>
      <c r="E445" s="120" t="s">
        <v>115</v>
      </c>
      <c r="F445" s="120" t="s">
        <v>22</v>
      </c>
      <c r="G445" s="122">
        <v>2011</v>
      </c>
      <c r="H445" s="122">
        <v>-28.437999999999999</v>
      </c>
      <c r="I445" s="122">
        <v>-52.308999999999997</v>
      </c>
      <c r="J445" s="120" t="s">
        <v>136</v>
      </c>
      <c r="K445" s="120" t="s">
        <v>36</v>
      </c>
      <c r="L445" s="121"/>
      <c r="M445" s="121"/>
      <c r="N445" s="120" t="s">
        <v>25</v>
      </c>
      <c r="O445" s="120" t="s">
        <v>36</v>
      </c>
      <c r="P445" s="121"/>
      <c r="Q445" s="121"/>
      <c r="R445" s="121"/>
      <c r="S445" s="120" t="s">
        <v>1429</v>
      </c>
      <c r="T445" s="120"/>
      <c r="U445" s="120"/>
      <c r="V445" s="121"/>
    </row>
    <row r="446" spans="1:22" ht="14.25" customHeight="1">
      <c r="A446" s="118">
        <v>445</v>
      </c>
      <c r="B446" s="119" t="s">
        <v>1427</v>
      </c>
      <c r="C446" s="120" t="s">
        <v>1453</v>
      </c>
      <c r="D446" s="120" t="s">
        <v>827</v>
      </c>
      <c r="E446" s="120" t="s">
        <v>115</v>
      </c>
      <c r="F446" s="120" t="s">
        <v>22</v>
      </c>
      <c r="G446" s="122">
        <v>2011</v>
      </c>
      <c r="H446" s="122">
        <v>-28.437999999999999</v>
      </c>
      <c r="I446" s="122">
        <v>-52.308999999999997</v>
      </c>
      <c r="J446" s="120" t="s">
        <v>136</v>
      </c>
      <c r="K446" s="120" t="s">
        <v>36</v>
      </c>
      <c r="L446" s="121"/>
      <c r="M446" s="121"/>
      <c r="N446" s="120" t="s">
        <v>25</v>
      </c>
      <c r="O446" s="120" t="s">
        <v>36</v>
      </c>
      <c r="P446" s="121"/>
      <c r="Q446" s="121"/>
      <c r="R446" s="121"/>
      <c r="S446" s="120" t="s">
        <v>1429</v>
      </c>
      <c r="T446" s="120"/>
      <c r="U446" s="120"/>
      <c r="V446" s="121"/>
    </row>
    <row r="447" spans="1:22" ht="14.25" customHeight="1">
      <c r="A447" s="118">
        <v>446</v>
      </c>
      <c r="B447" s="119" t="s">
        <v>1427</v>
      </c>
      <c r="C447" s="120" t="s">
        <v>1453</v>
      </c>
      <c r="D447" s="120" t="s">
        <v>827</v>
      </c>
      <c r="E447" s="120" t="s">
        <v>115</v>
      </c>
      <c r="F447" s="120" t="s">
        <v>22</v>
      </c>
      <c r="G447" s="122">
        <v>2011</v>
      </c>
      <c r="H447" s="122">
        <v>-28.437999999999999</v>
      </c>
      <c r="I447" s="122">
        <v>-52.308999999999997</v>
      </c>
      <c r="J447" s="120" t="s">
        <v>136</v>
      </c>
      <c r="K447" s="120" t="s">
        <v>36</v>
      </c>
      <c r="L447" s="121"/>
      <c r="M447" s="121"/>
      <c r="N447" s="120" t="s">
        <v>25</v>
      </c>
      <c r="O447" s="120" t="s">
        <v>36</v>
      </c>
      <c r="P447" s="121"/>
      <c r="Q447" s="121"/>
      <c r="R447" s="121"/>
      <c r="S447" s="120" t="s">
        <v>1429</v>
      </c>
      <c r="T447" s="120"/>
      <c r="U447" s="120"/>
      <c r="V447" s="121"/>
    </row>
    <row r="448" spans="1:22" ht="14.25" customHeight="1">
      <c r="A448" s="118">
        <v>447</v>
      </c>
      <c r="B448" s="119" t="s">
        <v>1427</v>
      </c>
      <c r="C448" s="120" t="s">
        <v>1453</v>
      </c>
      <c r="D448" s="120" t="s">
        <v>827</v>
      </c>
      <c r="E448" s="120" t="s">
        <v>115</v>
      </c>
      <c r="F448" s="120" t="s">
        <v>22</v>
      </c>
      <c r="G448" s="122">
        <v>2011</v>
      </c>
      <c r="H448" s="122">
        <v>-28.402999999999999</v>
      </c>
      <c r="I448" s="122">
        <v>-52.277000000000001</v>
      </c>
      <c r="J448" s="120" t="s">
        <v>136</v>
      </c>
      <c r="K448" s="120" t="s">
        <v>36</v>
      </c>
      <c r="L448" s="121"/>
      <c r="M448" s="121"/>
      <c r="N448" s="120" t="s">
        <v>25</v>
      </c>
      <c r="O448" s="120" t="s">
        <v>36</v>
      </c>
      <c r="P448" s="121"/>
      <c r="Q448" s="121"/>
      <c r="R448" s="121"/>
      <c r="S448" s="120" t="s">
        <v>1429</v>
      </c>
      <c r="T448" s="120"/>
      <c r="U448" s="120"/>
      <c r="V448" s="121"/>
    </row>
    <row r="449" spans="1:22" ht="14.25" customHeight="1">
      <c r="A449" s="118">
        <v>448</v>
      </c>
      <c r="B449" s="119" t="s">
        <v>1427</v>
      </c>
      <c r="C449" s="120" t="s">
        <v>1453</v>
      </c>
      <c r="D449" s="120" t="s">
        <v>827</v>
      </c>
      <c r="E449" s="120" t="s">
        <v>115</v>
      </c>
      <c r="F449" s="120" t="s">
        <v>22</v>
      </c>
      <c r="G449" s="122">
        <v>2011</v>
      </c>
      <c r="H449" s="122">
        <v>-28.402999999999999</v>
      </c>
      <c r="I449" s="122">
        <v>-52.277000000000001</v>
      </c>
      <c r="J449" s="120" t="s">
        <v>136</v>
      </c>
      <c r="K449" s="120" t="s">
        <v>36</v>
      </c>
      <c r="L449" s="121"/>
      <c r="M449" s="121"/>
      <c r="N449" s="120" t="s">
        <v>25</v>
      </c>
      <c r="O449" s="120" t="s">
        <v>36</v>
      </c>
      <c r="P449" s="121"/>
      <c r="Q449" s="121"/>
      <c r="R449" s="121"/>
      <c r="S449" s="120" t="s">
        <v>1429</v>
      </c>
      <c r="T449" s="120"/>
      <c r="U449" s="120"/>
      <c r="V449" s="121"/>
    </row>
    <row r="450" spans="1:22" ht="14.25" customHeight="1">
      <c r="A450" s="118">
        <v>449</v>
      </c>
      <c r="B450" s="119" t="s">
        <v>1427</v>
      </c>
      <c r="C450" s="120" t="s">
        <v>1453</v>
      </c>
      <c r="D450" s="120" t="s">
        <v>827</v>
      </c>
      <c r="E450" s="120" t="s">
        <v>115</v>
      </c>
      <c r="F450" s="120" t="s">
        <v>22</v>
      </c>
      <c r="G450" s="122">
        <v>2011</v>
      </c>
      <c r="H450" s="122">
        <v>-28.402999999999999</v>
      </c>
      <c r="I450" s="122">
        <v>-52.277000000000001</v>
      </c>
      <c r="J450" s="120" t="s">
        <v>136</v>
      </c>
      <c r="K450" s="120" t="s">
        <v>36</v>
      </c>
      <c r="L450" s="121"/>
      <c r="M450" s="121"/>
      <c r="N450" s="120" t="s">
        <v>25</v>
      </c>
      <c r="O450" s="120" t="s">
        <v>36</v>
      </c>
      <c r="P450" s="121"/>
      <c r="Q450" s="121"/>
      <c r="R450" s="121"/>
      <c r="S450" s="120" t="s">
        <v>1429</v>
      </c>
      <c r="T450" s="120"/>
      <c r="U450" s="120"/>
      <c r="V450" s="121"/>
    </row>
    <row r="451" spans="1:22" ht="14.25" customHeight="1">
      <c r="A451" s="118">
        <v>450</v>
      </c>
      <c r="B451" s="119" t="s">
        <v>1427</v>
      </c>
      <c r="C451" s="120" t="s">
        <v>1453</v>
      </c>
      <c r="D451" s="120" t="s">
        <v>827</v>
      </c>
      <c r="E451" s="120" t="s">
        <v>115</v>
      </c>
      <c r="F451" s="120" t="s">
        <v>22</v>
      </c>
      <c r="G451" s="122">
        <v>2011</v>
      </c>
      <c r="H451" s="122">
        <v>-28.402999999999999</v>
      </c>
      <c r="I451" s="122">
        <v>-52.277000000000001</v>
      </c>
      <c r="J451" s="120" t="s">
        <v>136</v>
      </c>
      <c r="K451" s="120" t="s">
        <v>36</v>
      </c>
      <c r="L451" s="121"/>
      <c r="M451" s="121"/>
      <c r="N451" s="120" t="s">
        <v>25</v>
      </c>
      <c r="O451" s="120" t="s">
        <v>36</v>
      </c>
      <c r="P451" s="121"/>
      <c r="Q451" s="121"/>
      <c r="R451" s="121"/>
      <c r="S451" s="120" t="s">
        <v>1429</v>
      </c>
      <c r="T451" s="120"/>
      <c r="U451" s="120"/>
      <c r="V451" s="121"/>
    </row>
    <row r="452" spans="1:22" ht="14.25" customHeight="1">
      <c r="A452" s="118">
        <v>451</v>
      </c>
      <c r="B452" s="119" t="s">
        <v>1427</v>
      </c>
      <c r="C452" s="120" t="s">
        <v>1453</v>
      </c>
      <c r="D452" s="120" t="s">
        <v>827</v>
      </c>
      <c r="E452" s="120" t="s">
        <v>115</v>
      </c>
      <c r="F452" s="120" t="s">
        <v>22</v>
      </c>
      <c r="G452" s="122">
        <v>2011</v>
      </c>
      <c r="H452" s="122">
        <v>-28.402999999999999</v>
      </c>
      <c r="I452" s="122">
        <v>-52.277000000000001</v>
      </c>
      <c r="J452" s="120" t="s">
        <v>136</v>
      </c>
      <c r="K452" s="120" t="s">
        <v>36</v>
      </c>
      <c r="L452" s="121"/>
      <c r="M452" s="121"/>
      <c r="N452" s="120" t="s">
        <v>25</v>
      </c>
      <c r="O452" s="120" t="s">
        <v>36</v>
      </c>
      <c r="P452" s="121"/>
      <c r="Q452" s="121"/>
      <c r="R452" s="121"/>
      <c r="S452" s="120" t="s">
        <v>1429</v>
      </c>
      <c r="T452" s="120"/>
      <c r="U452" s="120"/>
      <c r="V452" s="121"/>
    </row>
    <row r="453" spans="1:22" ht="14.25" customHeight="1">
      <c r="A453" s="118">
        <v>452</v>
      </c>
      <c r="B453" s="119" t="s">
        <v>1427</v>
      </c>
      <c r="C453" s="120" t="s">
        <v>1453</v>
      </c>
      <c r="D453" s="120" t="s">
        <v>827</v>
      </c>
      <c r="E453" s="120" t="s">
        <v>115</v>
      </c>
      <c r="F453" s="120" t="s">
        <v>22</v>
      </c>
      <c r="G453" s="122">
        <v>2011</v>
      </c>
      <c r="H453" s="122">
        <v>-28.402999999999999</v>
      </c>
      <c r="I453" s="122">
        <v>-52.277000000000001</v>
      </c>
      <c r="J453" s="120" t="s">
        <v>136</v>
      </c>
      <c r="K453" s="120" t="s">
        <v>36</v>
      </c>
      <c r="L453" s="121"/>
      <c r="M453" s="121"/>
      <c r="N453" s="120" t="s">
        <v>25</v>
      </c>
      <c r="O453" s="120" t="s">
        <v>36</v>
      </c>
      <c r="P453" s="121"/>
      <c r="Q453" s="121"/>
      <c r="R453" s="121"/>
      <c r="S453" s="120" t="s">
        <v>1429</v>
      </c>
      <c r="T453" s="120"/>
      <c r="U453" s="120"/>
      <c r="V453" s="121"/>
    </row>
    <row r="454" spans="1:22" ht="14.25" customHeight="1">
      <c r="A454" s="118">
        <v>453</v>
      </c>
      <c r="B454" s="119" t="s">
        <v>1427</v>
      </c>
      <c r="C454" s="120" t="s">
        <v>1453</v>
      </c>
      <c r="D454" s="120" t="s">
        <v>827</v>
      </c>
      <c r="E454" s="120" t="s">
        <v>115</v>
      </c>
      <c r="F454" s="120" t="s">
        <v>22</v>
      </c>
      <c r="G454" s="122">
        <v>2011</v>
      </c>
      <c r="H454" s="122">
        <v>-28.402999999999999</v>
      </c>
      <c r="I454" s="122">
        <v>-52.277000000000001</v>
      </c>
      <c r="J454" s="120" t="s">
        <v>136</v>
      </c>
      <c r="K454" s="120" t="s">
        <v>36</v>
      </c>
      <c r="L454" s="121"/>
      <c r="M454" s="121"/>
      <c r="N454" s="120" t="s">
        <v>25</v>
      </c>
      <c r="O454" s="120" t="s">
        <v>36</v>
      </c>
      <c r="P454" s="121"/>
      <c r="Q454" s="121"/>
      <c r="R454" s="121"/>
      <c r="S454" s="120" t="s">
        <v>1429</v>
      </c>
      <c r="T454" s="120"/>
      <c r="U454" s="120"/>
      <c r="V454" s="121"/>
    </row>
    <row r="455" spans="1:22" ht="14.25" customHeight="1">
      <c r="A455" s="118">
        <v>454</v>
      </c>
      <c r="B455" s="119" t="s">
        <v>1427</v>
      </c>
      <c r="C455" s="120" t="s">
        <v>1453</v>
      </c>
      <c r="D455" s="120" t="s">
        <v>827</v>
      </c>
      <c r="E455" s="120" t="s">
        <v>115</v>
      </c>
      <c r="F455" s="120" t="s">
        <v>22</v>
      </c>
      <c r="G455" s="122">
        <v>2011</v>
      </c>
      <c r="H455" s="122">
        <v>-28.402999999999999</v>
      </c>
      <c r="I455" s="122">
        <v>-52.277000000000001</v>
      </c>
      <c r="J455" s="120" t="s">
        <v>136</v>
      </c>
      <c r="K455" s="120" t="s">
        <v>36</v>
      </c>
      <c r="L455" s="121"/>
      <c r="M455" s="121"/>
      <c r="N455" s="120" t="s">
        <v>25</v>
      </c>
      <c r="O455" s="120" t="s">
        <v>36</v>
      </c>
      <c r="P455" s="121"/>
      <c r="Q455" s="121"/>
      <c r="R455" s="121"/>
      <c r="S455" s="120" t="s">
        <v>1429</v>
      </c>
      <c r="T455" s="120"/>
      <c r="U455" s="120"/>
      <c r="V455" s="121"/>
    </row>
    <row r="456" spans="1:22" ht="14.25" customHeight="1">
      <c r="A456" s="118">
        <v>455</v>
      </c>
      <c r="B456" s="119" t="s">
        <v>1427</v>
      </c>
      <c r="C456" s="120" t="s">
        <v>1453</v>
      </c>
      <c r="D456" s="120" t="s">
        <v>827</v>
      </c>
      <c r="E456" s="120" t="s">
        <v>115</v>
      </c>
      <c r="F456" s="120" t="s">
        <v>22</v>
      </c>
      <c r="G456" s="122">
        <v>2011</v>
      </c>
      <c r="H456" s="122">
        <v>-28.402999999999999</v>
      </c>
      <c r="I456" s="122">
        <v>-52.277000000000001</v>
      </c>
      <c r="J456" s="120" t="s">
        <v>136</v>
      </c>
      <c r="K456" s="120" t="s">
        <v>36</v>
      </c>
      <c r="L456" s="121"/>
      <c r="M456" s="121"/>
      <c r="N456" s="120" t="s">
        <v>25</v>
      </c>
      <c r="O456" s="120" t="s">
        <v>36</v>
      </c>
      <c r="P456" s="121"/>
      <c r="Q456" s="121"/>
      <c r="R456" s="121"/>
      <c r="S456" s="120" t="s">
        <v>1429</v>
      </c>
      <c r="T456" s="120"/>
      <c r="U456" s="120"/>
      <c r="V456" s="121"/>
    </row>
    <row r="457" spans="1:22" ht="14.25" customHeight="1">
      <c r="A457" s="118">
        <v>456</v>
      </c>
      <c r="B457" s="119" t="s">
        <v>1427</v>
      </c>
      <c r="C457" s="120" t="s">
        <v>1453</v>
      </c>
      <c r="D457" s="120" t="s">
        <v>827</v>
      </c>
      <c r="E457" s="120" t="s">
        <v>115</v>
      </c>
      <c r="F457" s="120" t="s">
        <v>22</v>
      </c>
      <c r="G457" s="122">
        <v>2011</v>
      </c>
      <c r="H457" s="122">
        <v>-28.402999999999999</v>
      </c>
      <c r="I457" s="122">
        <v>-52.277000000000001</v>
      </c>
      <c r="J457" s="120" t="s">
        <v>136</v>
      </c>
      <c r="K457" s="120" t="s">
        <v>36</v>
      </c>
      <c r="L457" s="121"/>
      <c r="M457" s="121"/>
      <c r="N457" s="120" t="s">
        <v>25</v>
      </c>
      <c r="O457" s="120" t="s">
        <v>36</v>
      </c>
      <c r="P457" s="121"/>
      <c r="Q457" s="121"/>
      <c r="R457" s="121"/>
      <c r="S457" s="120" t="s">
        <v>1429</v>
      </c>
      <c r="T457" s="120"/>
      <c r="U457" s="120"/>
      <c r="V457" s="121"/>
    </row>
    <row r="458" spans="1:22" ht="14.25" customHeight="1">
      <c r="A458" s="118">
        <v>457</v>
      </c>
      <c r="B458" s="119" t="s">
        <v>1427</v>
      </c>
      <c r="C458" s="120" t="s">
        <v>1453</v>
      </c>
      <c r="D458" s="120" t="s">
        <v>827</v>
      </c>
      <c r="E458" s="120" t="s">
        <v>115</v>
      </c>
      <c r="F458" s="120" t="s">
        <v>22</v>
      </c>
      <c r="G458" s="122">
        <v>2011</v>
      </c>
      <c r="H458" s="122">
        <v>-28.393000000000001</v>
      </c>
      <c r="I458" s="122">
        <v>-52.262</v>
      </c>
      <c r="J458" s="120" t="s">
        <v>136</v>
      </c>
      <c r="K458" s="120" t="s">
        <v>36</v>
      </c>
      <c r="L458" s="121"/>
      <c r="M458" s="121"/>
      <c r="N458" s="120" t="s">
        <v>25</v>
      </c>
      <c r="O458" s="120" t="s">
        <v>36</v>
      </c>
      <c r="P458" s="121"/>
      <c r="Q458" s="121"/>
      <c r="R458" s="121"/>
      <c r="S458" s="120" t="s">
        <v>1429</v>
      </c>
      <c r="T458" s="120"/>
      <c r="U458" s="120"/>
      <c r="V458" s="121"/>
    </row>
    <row r="459" spans="1:22" ht="14.25" customHeight="1">
      <c r="A459" s="118">
        <v>458</v>
      </c>
      <c r="B459" s="119" t="s">
        <v>1427</v>
      </c>
      <c r="C459" s="120" t="s">
        <v>1453</v>
      </c>
      <c r="D459" s="120" t="s">
        <v>827</v>
      </c>
      <c r="E459" s="120" t="s">
        <v>115</v>
      </c>
      <c r="F459" s="120" t="s">
        <v>22</v>
      </c>
      <c r="G459" s="122">
        <v>2011</v>
      </c>
      <c r="H459" s="122">
        <v>-28.393000000000001</v>
      </c>
      <c r="I459" s="122">
        <v>-52.262</v>
      </c>
      <c r="J459" s="120" t="s">
        <v>136</v>
      </c>
      <c r="K459" s="120" t="s">
        <v>36</v>
      </c>
      <c r="L459" s="121"/>
      <c r="M459" s="121"/>
      <c r="N459" s="120" t="s">
        <v>25</v>
      </c>
      <c r="O459" s="120" t="s">
        <v>36</v>
      </c>
      <c r="P459" s="121"/>
      <c r="Q459" s="121"/>
      <c r="R459" s="121"/>
      <c r="S459" s="120" t="s">
        <v>1429</v>
      </c>
      <c r="T459" s="120"/>
      <c r="U459" s="120"/>
      <c r="V459" s="121"/>
    </row>
    <row r="460" spans="1:22" ht="14.25" customHeight="1">
      <c r="A460" s="118">
        <v>459</v>
      </c>
      <c r="B460" s="119" t="s">
        <v>1427</v>
      </c>
      <c r="C460" s="120" t="s">
        <v>1453</v>
      </c>
      <c r="D460" s="120" t="s">
        <v>827</v>
      </c>
      <c r="E460" s="120" t="s">
        <v>59</v>
      </c>
      <c r="F460" s="120" t="s">
        <v>22</v>
      </c>
      <c r="G460" s="122">
        <v>2011</v>
      </c>
      <c r="H460" s="122">
        <v>-28.317</v>
      </c>
      <c r="I460" s="122">
        <v>-51.354999999999997</v>
      </c>
      <c r="J460" s="120" t="s">
        <v>136</v>
      </c>
      <c r="K460" s="120" t="s">
        <v>36</v>
      </c>
      <c r="L460" s="121"/>
      <c r="M460" s="121"/>
      <c r="N460" s="120" t="s">
        <v>25</v>
      </c>
      <c r="O460" s="120" t="s">
        <v>36</v>
      </c>
      <c r="P460" s="121"/>
      <c r="Q460" s="121"/>
      <c r="R460" s="121"/>
      <c r="S460" s="120" t="s">
        <v>1429</v>
      </c>
      <c r="T460" s="120"/>
      <c r="U460" s="120"/>
      <c r="V460" s="121"/>
    </row>
    <row r="461" spans="1:22" ht="14.25" customHeight="1">
      <c r="A461" s="118">
        <v>460</v>
      </c>
      <c r="B461" s="119" t="s">
        <v>1427</v>
      </c>
      <c r="C461" s="120" t="s">
        <v>1453</v>
      </c>
      <c r="D461" s="120" t="s">
        <v>827</v>
      </c>
      <c r="E461" s="120" t="s">
        <v>59</v>
      </c>
      <c r="F461" s="120" t="s">
        <v>22</v>
      </c>
      <c r="G461" s="122">
        <v>2011</v>
      </c>
      <c r="H461" s="122">
        <v>-28.317</v>
      </c>
      <c r="I461" s="122">
        <v>-51.354999999999997</v>
      </c>
      <c r="J461" s="120" t="s">
        <v>136</v>
      </c>
      <c r="K461" s="120" t="s">
        <v>36</v>
      </c>
      <c r="L461" s="121"/>
      <c r="M461" s="121"/>
      <c r="N461" s="120" t="s">
        <v>25</v>
      </c>
      <c r="O461" s="120" t="s">
        <v>36</v>
      </c>
      <c r="P461" s="121"/>
      <c r="Q461" s="121"/>
      <c r="R461" s="121"/>
      <c r="S461" s="120" t="s">
        <v>1429</v>
      </c>
      <c r="T461" s="120"/>
      <c r="U461" s="120"/>
      <c r="V461" s="121"/>
    </row>
    <row r="462" spans="1:22" ht="14.25" customHeight="1">
      <c r="A462" s="118">
        <v>461</v>
      </c>
      <c r="B462" s="119" t="s">
        <v>1427</v>
      </c>
      <c r="C462" s="120" t="s">
        <v>1453</v>
      </c>
      <c r="D462" s="120" t="s">
        <v>827</v>
      </c>
      <c r="E462" s="120" t="s">
        <v>59</v>
      </c>
      <c r="F462" s="120" t="s">
        <v>22</v>
      </c>
      <c r="G462" s="122">
        <v>2011</v>
      </c>
      <c r="H462" s="122">
        <v>-28.317</v>
      </c>
      <c r="I462" s="122">
        <v>-51.354999999999997</v>
      </c>
      <c r="J462" s="120" t="s">
        <v>136</v>
      </c>
      <c r="K462" s="120" t="s">
        <v>36</v>
      </c>
      <c r="L462" s="121"/>
      <c r="M462" s="121"/>
      <c r="N462" s="120" t="s">
        <v>25</v>
      </c>
      <c r="O462" s="120" t="s">
        <v>36</v>
      </c>
      <c r="P462" s="121"/>
      <c r="Q462" s="121"/>
      <c r="R462" s="121"/>
      <c r="S462" s="120" t="s">
        <v>1429</v>
      </c>
      <c r="T462" s="120"/>
      <c r="U462" s="120"/>
      <c r="V462" s="121"/>
    </row>
    <row r="463" spans="1:22" ht="14.25" customHeight="1">
      <c r="A463" s="118">
        <v>462</v>
      </c>
      <c r="B463" s="119" t="s">
        <v>1427</v>
      </c>
      <c r="C463" s="120" t="s">
        <v>1453</v>
      </c>
      <c r="D463" s="120" t="s">
        <v>827</v>
      </c>
      <c r="E463" s="120" t="s">
        <v>59</v>
      </c>
      <c r="F463" s="120" t="s">
        <v>22</v>
      </c>
      <c r="G463" s="122">
        <v>2011</v>
      </c>
      <c r="H463" s="122">
        <v>-28.317</v>
      </c>
      <c r="I463" s="122">
        <v>-51.354999999999997</v>
      </c>
      <c r="J463" s="120" t="s">
        <v>136</v>
      </c>
      <c r="K463" s="120" t="s">
        <v>36</v>
      </c>
      <c r="L463" s="121"/>
      <c r="M463" s="121"/>
      <c r="N463" s="120" t="s">
        <v>25</v>
      </c>
      <c r="O463" s="120" t="s">
        <v>36</v>
      </c>
      <c r="P463" s="121"/>
      <c r="Q463" s="121"/>
      <c r="R463" s="121"/>
      <c r="S463" s="120" t="s">
        <v>1429</v>
      </c>
      <c r="T463" s="120"/>
      <c r="U463" s="120"/>
      <c r="V463" s="121"/>
    </row>
    <row r="464" spans="1:22" ht="14.25" customHeight="1">
      <c r="A464" s="118">
        <v>463</v>
      </c>
      <c r="B464" s="119" t="s">
        <v>1427</v>
      </c>
      <c r="C464" s="120" t="s">
        <v>1453</v>
      </c>
      <c r="D464" s="120" t="s">
        <v>827</v>
      </c>
      <c r="E464" s="120" t="s">
        <v>59</v>
      </c>
      <c r="F464" s="120" t="s">
        <v>22</v>
      </c>
      <c r="G464" s="122">
        <v>2011</v>
      </c>
      <c r="H464" s="122">
        <v>-28.317</v>
      </c>
      <c r="I464" s="122">
        <v>-51.354999999999997</v>
      </c>
      <c r="J464" s="120" t="s">
        <v>136</v>
      </c>
      <c r="K464" s="120" t="s">
        <v>36</v>
      </c>
      <c r="L464" s="121"/>
      <c r="M464" s="121"/>
      <c r="N464" s="120" t="s">
        <v>25</v>
      </c>
      <c r="O464" s="120" t="s">
        <v>36</v>
      </c>
      <c r="P464" s="121"/>
      <c r="Q464" s="121"/>
      <c r="R464" s="121"/>
      <c r="S464" s="120" t="s">
        <v>1429</v>
      </c>
      <c r="T464" s="120"/>
      <c r="U464" s="120"/>
      <c r="V464" s="121"/>
    </row>
    <row r="465" spans="1:22" ht="14.25" customHeight="1">
      <c r="A465" s="118">
        <v>464</v>
      </c>
      <c r="B465" s="119" t="s">
        <v>1427</v>
      </c>
      <c r="C465" s="120" t="s">
        <v>1453</v>
      </c>
      <c r="D465" s="120" t="s">
        <v>827</v>
      </c>
      <c r="E465" s="120" t="s">
        <v>59</v>
      </c>
      <c r="F465" s="120" t="s">
        <v>22</v>
      </c>
      <c r="G465" s="122">
        <v>2011</v>
      </c>
      <c r="H465" s="122">
        <v>-28.317</v>
      </c>
      <c r="I465" s="122">
        <v>-51.354999999999997</v>
      </c>
      <c r="J465" s="120" t="s">
        <v>136</v>
      </c>
      <c r="K465" s="120" t="s">
        <v>36</v>
      </c>
      <c r="L465" s="121"/>
      <c r="M465" s="121"/>
      <c r="N465" s="120" t="s">
        <v>25</v>
      </c>
      <c r="O465" s="120" t="s">
        <v>36</v>
      </c>
      <c r="P465" s="121"/>
      <c r="Q465" s="121"/>
      <c r="R465" s="121"/>
      <c r="S465" s="120" t="s">
        <v>1429</v>
      </c>
      <c r="T465" s="120"/>
      <c r="U465" s="120"/>
      <c r="V465" s="121"/>
    </row>
    <row r="466" spans="1:22" ht="14.25" customHeight="1">
      <c r="A466" s="118">
        <v>465</v>
      </c>
      <c r="B466" s="119" t="s">
        <v>1427</v>
      </c>
      <c r="C466" s="120" t="s">
        <v>1453</v>
      </c>
      <c r="D466" s="120" t="s">
        <v>827</v>
      </c>
      <c r="E466" s="120" t="s">
        <v>59</v>
      </c>
      <c r="F466" s="120" t="s">
        <v>22</v>
      </c>
      <c r="G466" s="122">
        <v>2011</v>
      </c>
      <c r="H466" s="122">
        <v>-28.317</v>
      </c>
      <c r="I466" s="122">
        <v>-51.354999999999997</v>
      </c>
      <c r="J466" s="120" t="s">
        <v>136</v>
      </c>
      <c r="K466" s="120" t="s">
        <v>36</v>
      </c>
      <c r="L466" s="121"/>
      <c r="M466" s="121"/>
      <c r="N466" s="120" t="s">
        <v>25</v>
      </c>
      <c r="O466" s="120" t="s">
        <v>36</v>
      </c>
      <c r="P466" s="121"/>
      <c r="Q466" s="121"/>
      <c r="R466" s="121"/>
      <c r="S466" s="120" t="s">
        <v>1429</v>
      </c>
      <c r="T466" s="120"/>
      <c r="U466" s="120"/>
      <c r="V466" s="121"/>
    </row>
    <row r="467" spans="1:22" ht="14.25" customHeight="1">
      <c r="A467" s="118">
        <v>466</v>
      </c>
      <c r="B467" s="119" t="s">
        <v>1427</v>
      </c>
      <c r="C467" s="120" t="s">
        <v>1453</v>
      </c>
      <c r="D467" s="120" t="s">
        <v>827</v>
      </c>
      <c r="E467" s="120" t="s">
        <v>59</v>
      </c>
      <c r="F467" s="120" t="s">
        <v>22</v>
      </c>
      <c r="G467" s="122">
        <v>2011</v>
      </c>
      <c r="H467" s="122">
        <v>-28.317</v>
      </c>
      <c r="I467" s="122">
        <v>-51.354999999999997</v>
      </c>
      <c r="J467" s="120" t="s">
        <v>136</v>
      </c>
      <c r="K467" s="120" t="s">
        <v>36</v>
      </c>
      <c r="L467" s="121"/>
      <c r="M467" s="121"/>
      <c r="N467" s="120" t="s">
        <v>25</v>
      </c>
      <c r="O467" s="120" t="s">
        <v>36</v>
      </c>
      <c r="P467" s="121"/>
      <c r="Q467" s="121"/>
      <c r="R467" s="121"/>
      <c r="S467" s="120" t="s">
        <v>1429</v>
      </c>
      <c r="T467" s="120"/>
      <c r="U467" s="120"/>
      <c r="V467" s="121"/>
    </row>
    <row r="468" spans="1:22" ht="14.25" customHeight="1">
      <c r="A468" s="118">
        <v>467</v>
      </c>
      <c r="B468" s="119" t="s">
        <v>1427</v>
      </c>
      <c r="C468" s="120" t="s">
        <v>1453</v>
      </c>
      <c r="D468" s="120" t="s">
        <v>827</v>
      </c>
      <c r="E468" s="120" t="s">
        <v>59</v>
      </c>
      <c r="F468" s="120" t="s">
        <v>22</v>
      </c>
      <c r="G468" s="122">
        <v>2011</v>
      </c>
      <c r="H468" s="122">
        <v>-28.317</v>
      </c>
      <c r="I468" s="122">
        <v>-51.354999999999997</v>
      </c>
      <c r="J468" s="120" t="s">
        <v>136</v>
      </c>
      <c r="K468" s="120" t="s">
        <v>36</v>
      </c>
      <c r="L468" s="121"/>
      <c r="M468" s="121"/>
      <c r="N468" s="120" t="s">
        <v>25</v>
      </c>
      <c r="O468" s="120" t="s">
        <v>36</v>
      </c>
      <c r="P468" s="121"/>
      <c r="Q468" s="121"/>
      <c r="R468" s="121"/>
      <c r="S468" s="120" t="s">
        <v>1429</v>
      </c>
      <c r="T468" s="120"/>
      <c r="U468" s="120"/>
      <c r="V468" s="121"/>
    </row>
    <row r="469" spans="1:22" ht="14.25" customHeight="1">
      <c r="A469" s="118">
        <v>468</v>
      </c>
      <c r="B469" s="119" t="s">
        <v>1427</v>
      </c>
      <c r="C469" s="120" t="s">
        <v>1453</v>
      </c>
      <c r="D469" s="120" t="s">
        <v>827</v>
      </c>
      <c r="E469" s="120" t="s">
        <v>59</v>
      </c>
      <c r="F469" s="120" t="s">
        <v>22</v>
      </c>
      <c r="G469" s="122">
        <v>2011</v>
      </c>
      <c r="H469" s="122">
        <v>-28.317</v>
      </c>
      <c r="I469" s="122">
        <v>-51.354999999999997</v>
      </c>
      <c r="J469" s="120" t="s">
        <v>136</v>
      </c>
      <c r="K469" s="120" t="s">
        <v>36</v>
      </c>
      <c r="L469" s="121"/>
      <c r="M469" s="121"/>
      <c r="N469" s="120" t="s">
        <v>25</v>
      </c>
      <c r="O469" s="120" t="s">
        <v>36</v>
      </c>
      <c r="P469" s="121"/>
      <c r="Q469" s="121"/>
      <c r="R469" s="121"/>
      <c r="S469" s="120" t="s">
        <v>1429</v>
      </c>
      <c r="T469" s="120"/>
      <c r="U469" s="120"/>
      <c r="V469" s="121"/>
    </row>
    <row r="470" spans="1:22" ht="14.25" customHeight="1">
      <c r="A470" s="118">
        <v>469</v>
      </c>
      <c r="B470" s="119" t="s">
        <v>1427</v>
      </c>
      <c r="C470" s="120" t="s">
        <v>1453</v>
      </c>
      <c r="D470" s="120" t="s">
        <v>827</v>
      </c>
      <c r="E470" s="120" t="s">
        <v>59</v>
      </c>
      <c r="F470" s="120" t="s">
        <v>22</v>
      </c>
      <c r="G470" s="122">
        <v>2011</v>
      </c>
      <c r="H470" s="122">
        <v>-28.317</v>
      </c>
      <c r="I470" s="122">
        <v>-51.354999999999997</v>
      </c>
      <c r="J470" s="120" t="s">
        <v>136</v>
      </c>
      <c r="K470" s="120" t="s">
        <v>36</v>
      </c>
      <c r="L470" s="121"/>
      <c r="M470" s="121"/>
      <c r="N470" s="120" t="s">
        <v>25</v>
      </c>
      <c r="O470" s="120" t="s">
        <v>36</v>
      </c>
      <c r="P470" s="121"/>
      <c r="Q470" s="121"/>
      <c r="R470" s="121"/>
      <c r="S470" s="120" t="s">
        <v>1429</v>
      </c>
      <c r="T470" s="120"/>
      <c r="U470" s="120"/>
      <c r="V470" s="121"/>
    </row>
    <row r="471" spans="1:22" ht="14.25" customHeight="1">
      <c r="A471" s="118">
        <v>470</v>
      </c>
      <c r="B471" s="119" t="s">
        <v>1427</v>
      </c>
      <c r="C471" s="120" t="s">
        <v>1453</v>
      </c>
      <c r="D471" s="120" t="s">
        <v>827</v>
      </c>
      <c r="E471" s="120" t="s">
        <v>59</v>
      </c>
      <c r="F471" s="120" t="s">
        <v>22</v>
      </c>
      <c r="G471" s="122">
        <v>2011</v>
      </c>
      <c r="H471" s="122">
        <v>-28.33</v>
      </c>
      <c r="I471" s="122">
        <v>-51.287999999999997</v>
      </c>
      <c r="J471" s="120" t="s">
        <v>136</v>
      </c>
      <c r="K471" s="120" t="s">
        <v>36</v>
      </c>
      <c r="L471" s="121"/>
      <c r="M471" s="121"/>
      <c r="N471" s="120" t="s">
        <v>25</v>
      </c>
      <c r="O471" s="120" t="s">
        <v>36</v>
      </c>
      <c r="P471" s="121"/>
      <c r="Q471" s="121"/>
      <c r="R471" s="121"/>
      <c r="S471" s="120" t="s">
        <v>1429</v>
      </c>
      <c r="T471" s="120"/>
      <c r="U471" s="120"/>
      <c r="V471" s="121"/>
    </row>
    <row r="472" spans="1:22" ht="14.25" customHeight="1">
      <c r="A472" s="118">
        <v>471</v>
      </c>
      <c r="B472" s="119" t="s">
        <v>1427</v>
      </c>
      <c r="C472" s="120" t="s">
        <v>1453</v>
      </c>
      <c r="D472" s="120" t="s">
        <v>827</v>
      </c>
      <c r="E472" s="120" t="s">
        <v>59</v>
      </c>
      <c r="F472" s="120" t="s">
        <v>22</v>
      </c>
      <c r="G472" s="122">
        <v>2011</v>
      </c>
      <c r="H472" s="122">
        <v>-28.33</v>
      </c>
      <c r="I472" s="122">
        <v>-51.287999999999997</v>
      </c>
      <c r="J472" s="120" t="s">
        <v>136</v>
      </c>
      <c r="K472" s="120" t="s">
        <v>36</v>
      </c>
      <c r="L472" s="121"/>
      <c r="M472" s="121"/>
      <c r="N472" s="120" t="s">
        <v>25</v>
      </c>
      <c r="O472" s="120" t="s">
        <v>36</v>
      </c>
      <c r="P472" s="121"/>
      <c r="Q472" s="121"/>
      <c r="R472" s="121"/>
      <c r="S472" s="120" t="s">
        <v>1429</v>
      </c>
      <c r="T472" s="120"/>
      <c r="U472" s="120"/>
      <c r="V472" s="121"/>
    </row>
    <row r="473" spans="1:22" ht="14.25" customHeight="1">
      <c r="A473" s="118">
        <v>472</v>
      </c>
      <c r="B473" s="119" t="s">
        <v>1427</v>
      </c>
      <c r="C473" s="120" t="s">
        <v>1453</v>
      </c>
      <c r="D473" s="120" t="s">
        <v>827</v>
      </c>
      <c r="E473" s="120" t="s">
        <v>59</v>
      </c>
      <c r="F473" s="120" t="s">
        <v>22</v>
      </c>
      <c r="G473" s="122">
        <v>2011</v>
      </c>
      <c r="H473" s="122">
        <v>-28.33</v>
      </c>
      <c r="I473" s="122">
        <v>-51.287999999999997</v>
      </c>
      <c r="J473" s="120" t="s">
        <v>136</v>
      </c>
      <c r="K473" s="120" t="s">
        <v>36</v>
      </c>
      <c r="L473" s="121"/>
      <c r="M473" s="121"/>
      <c r="N473" s="120" t="s">
        <v>25</v>
      </c>
      <c r="O473" s="120" t="s">
        <v>36</v>
      </c>
      <c r="P473" s="121"/>
      <c r="Q473" s="121"/>
      <c r="R473" s="121"/>
      <c r="S473" s="120" t="s">
        <v>1429</v>
      </c>
      <c r="T473" s="120"/>
      <c r="U473" s="120"/>
      <c r="V473" s="121"/>
    </row>
    <row r="474" spans="1:22" ht="14.25" customHeight="1">
      <c r="A474" s="118">
        <v>473</v>
      </c>
      <c r="B474" s="119" t="s">
        <v>1427</v>
      </c>
      <c r="C474" s="120" t="s">
        <v>1453</v>
      </c>
      <c r="D474" s="120" t="s">
        <v>827</v>
      </c>
      <c r="E474" s="120" t="s">
        <v>59</v>
      </c>
      <c r="F474" s="120" t="s">
        <v>22</v>
      </c>
      <c r="G474" s="122">
        <v>2011</v>
      </c>
      <c r="H474" s="122">
        <v>-28.33</v>
      </c>
      <c r="I474" s="122">
        <v>-51.287999999999997</v>
      </c>
      <c r="J474" s="120" t="s">
        <v>136</v>
      </c>
      <c r="K474" s="120" t="s">
        <v>36</v>
      </c>
      <c r="L474" s="121"/>
      <c r="M474" s="121"/>
      <c r="N474" s="120" t="s">
        <v>25</v>
      </c>
      <c r="O474" s="120" t="s">
        <v>36</v>
      </c>
      <c r="P474" s="121"/>
      <c r="Q474" s="121"/>
      <c r="R474" s="121"/>
      <c r="S474" s="120" t="s">
        <v>1429</v>
      </c>
      <c r="T474" s="120"/>
      <c r="U474" s="120"/>
      <c r="V474" s="121"/>
    </row>
    <row r="475" spans="1:22" ht="14.25" customHeight="1">
      <c r="A475" s="118">
        <v>474</v>
      </c>
      <c r="B475" s="119" t="s">
        <v>1427</v>
      </c>
      <c r="C475" s="120" t="s">
        <v>1453</v>
      </c>
      <c r="D475" s="120" t="s">
        <v>827</v>
      </c>
      <c r="E475" s="120" t="s">
        <v>59</v>
      </c>
      <c r="F475" s="120" t="s">
        <v>22</v>
      </c>
      <c r="G475" s="122">
        <v>2011</v>
      </c>
      <c r="H475" s="122">
        <v>-28.33</v>
      </c>
      <c r="I475" s="122">
        <v>-51.287999999999997</v>
      </c>
      <c r="J475" s="120" t="s">
        <v>136</v>
      </c>
      <c r="K475" s="120" t="s">
        <v>36</v>
      </c>
      <c r="L475" s="121"/>
      <c r="M475" s="121"/>
      <c r="N475" s="120" t="s">
        <v>25</v>
      </c>
      <c r="O475" s="120" t="s">
        <v>36</v>
      </c>
      <c r="P475" s="121"/>
      <c r="Q475" s="121"/>
      <c r="R475" s="121"/>
      <c r="S475" s="120" t="s">
        <v>1429</v>
      </c>
      <c r="T475" s="120"/>
      <c r="U475" s="120"/>
      <c r="V475" s="121"/>
    </row>
    <row r="476" spans="1:22" ht="14.25" customHeight="1">
      <c r="A476" s="118">
        <v>475</v>
      </c>
      <c r="B476" s="119" t="s">
        <v>1427</v>
      </c>
      <c r="C476" s="120" t="s">
        <v>1453</v>
      </c>
      <c r="D476" s="120" t="s">
        <v>827</v>
      </c>
      <c r="E476" s="120" t="s">
        <v>59</v>
      </c>
      <c r="F476" s="120" t="s">
        <v>22</v>
      </c>
      <c r="G476" s="122">
        <v>2011</v>
      </c>
      <c r="H476" s="122">
        <v>-28.33</v>
      </c>
      <c r="I476" s="122">
        <v>-51.287999999999997</v>
      </c>
      <c r="J476" s="120" t="s">
        <v>136</v>
      </c>
      <c r="K476" s="120" t="s">
        <v>36</v>
      </c>
      <c r="L476" s="121"/>
      <c r="M476" s="121"/>
      <c r="N476" s="120" t="s">
        <v>25</v>
      </c>
      <c r="O476" s="120" t="s">
        <v>36</v>
      </c>
      <c r="P476" s="121"/>
      <c r="Q476" s="121"/>
      <c r="R476" s="121"/>
      <c r="S476" s="120" t="s">
        <v>1429</v>
      </c>
      <c r="T476" s="120"/>
      <c r="U476" s="120"/>
      <c r="V476" s="121"/>
    </row>
    <row r="477" spans="1:22" ht="14.25" customHeight="1">
      <c r="A477" s="118">
        <v>476</v>
      </c>
      <c r="B477" s="119" t="s">
        <v>1427</v>
      </c>
      <c r="C477" s="120" t="s">
        <v>1453</v>
      </c>
      <c r="D477" s="120" t="s">
        <v>827</v>
      </c>
      <c r="E477" s="120" t="s">
        <v>59</v>
      </c>
      <c r="F477" s="120" t="s">
        <v>22</v>
      </c>
      <c r="G477" s="122">
        <v>2011</v>
      </c>
      <c r="H477" s="122">
        <v>-28.33</v>
      </c>
      <c r="I477" s="122">
        <v>-51.287999999999997</v>
      </c>
      <c r="J477" s="120" t="s">
        <v>136</v>
      </c>
      <c r="K477" s="120" t="s">
        <v>36</v>
      </c>
      <c r="L477" s="121"/>
      <c r="M477" s="121"/>
      <c r="N477" s="120" t="s">
        <v>25</v>
      </c>
      <c r="O477" s="120" t="s">
        <v>36</v>
      </c>
      <c r="P477" s="121"/>
      <c r="Q477" s="121"/>
      <c r="R477" s="121"/>
      <c r="S477" s="120" t="s">
        <v>1429</v>
      </c>
      <c r="T477" s="120"/>
      <c r="U477" s="120"/>
      <c r="V477" s="121"/>
    </row>
    <row r="478" spans="1:22" ht="14.25" customHeight="1">
      <c r="A478" s="118">
        <v>477</v>
      </c>
      <c r="B478" s="119" t="s">
        <v>1427</v>
      </c>
      <c r="C478" s="120" t="s">
        <v>1453</v>
      </c>
      <c r="D478" s="120" t="s">
        <v>827</v>
      </c>
      <c r="E478" s="120" t="s">
        <v>59</v>
      </c>
      <c r="F478" s="120" t="s">
        <v>22</v>
      </c>
      <c r="G478" s="122">
        <v>2011</v>
      </c>
      <c r="H478" s="122">
        <v>-28.33</v>
      </c>
      <c r="I478" s="122">
        <v>-51.287999999999997</v>
      </c>
      <c r="J478" s="120" t="s">
        <v>136</v>
      </c>
      <c r="K478" s="120" t="s">
        <v>36</v>
      </c>
      <c r="L478" s="121"/>
      <c r="M478" s="121"/>
      <c r="N478" s="120" t="s">
        <v>25</v>
      </c>
      <c r="O478" s="120" t="s">
        <v>36</v>
      </c>
      <c r="P478" s="121"/>
      <c r="Q478" s="121"/>
      <c r="R478" s="121"/>
      <c r="S478" s="120" t="s">
        <v>1429</v>
      </c>
      <c r="T478" s="120"/>
      <c r="U478" s="120"/>
      <c r="V478" s="121"/>
    </row>
    <row r="479" spans="1:22" ht="14.25" customHeight="1">
      <c r="A479" s="118">
        <v>478</v>
      </c>
      <c r="B479" s="119" t="s">
        <v>1427</v>
      </c>
      <c r="C479" s="120" t="s">
        <v>1453</v>
      </c>
      <c r="D479" s="120" t="s">
        <v>827</v>
      </c>
      <c r="E479" s="120" t="s">
        <v>59</v>
      </c>
      <c r="F479" s="120" t="s">
        <v>22</v>
      </c>
      <c r="G479" s="122">
        <v>2011</v>
      </c>
      <c r="H479" s="122">
        <v>-28.33</v>
      </c>
      <c r="I479" s="122">
        <v>-51.287999999999997</v>
      </c>
      <c r="J479" s="120" t="s">
        <v>136</v>
      </c>
      <c r="K479" s="120" t="s">
        <v>36</v>
      </c>
      <c r="L479" s="121"/>
      <c r="M479" s="121"/>
      <c r="N479" s="120" t="s">
        <v>25</v>
      </c>
      <c r="O479" s="120" t="s">
        <v>36</v>
      </c>
      <c r="P479" s="121"/>
      <c r="Q479" s="121"/>
      <c r="R479" s="121"/>
      <c r="S479" s="120" t="s">
        <v>1429</v>
      </c>
      <c r="T479" s="120"/>
      <c r="U479" s="120"/>
      <c r="V479" s="121"/>
    </row>
    <row r="480" spans="1:22" ht="14.25" customHeight="1">
      <c r="A480" s="118">
        <v>479</v>
      </c>
      <c r="B480" s="119" t="s">
        <v>1427</v>
      </c>
      <c r="C480" s="120" t="s">
        <v>1453</v>
      </c>
      <c r="D480" s="120" t="s">
        <v>827</v>
      </c>
      <c r="E480" s="120" t="s">
        <v>59</v>
      </c>
      <c r="F480" s="120" t="s">
        <v>22</v>
      </c>
      <c r="G480" s="122">
        <v>2011</v>
      </c>
      <c r="H480" s="122">
        <v>-28.33</v>
      </c>
      <c r="I480" s="122">
        <v>-51.287999999999997</v>
      </c>
      <c r="J480" s="120" t="s">
        <v>136</v>
      </c>
      <c r="K480" s="120" t="s">
        <v>36</v>
      </c>
      <c r="L480" s="121"/>
      <c r="M480" s="121"/>
      <c r="N480" s="120" t="s">
        <v>25</v>
      </c>
      <c r="O480" s="120" t="s">
        <v>36</v>
      </c>
      <c r="P480" s="121"/>
      <c r="Q480" s="121"/>
      <c r="R480" s="121"/>
      <c r="S480" s="120" t="s">
        <v>1429</v>
      </c>
      <c r="T480" s="120"/>
      <c r="U480" s="120"/>
      <c r="V480" s="121"/>
    </row>
    <row r="481" spans="1:22" ht="14.25" customHeight="1">
      <c r="A481" s="118">
        <v>480</v>
      </c>
      <c r="B481" s="119" t="s">
        <v>1427</v>
      </c>
      <c r="C481" s="120" t="s">
        <v>1453</v>
      </c>
      <c r="D481" s="120" t="s">
        <v>827</v>
      </c>
      <c r="E481" s="120" t="s">
        <v>59</v>
      </c>
      <c r="F481" s="120" t="s">
        <v>22</v>
      </c>
      <c r="G481" s="122">
        <v>2011</v>
      </c>
      <c r="H481" s="122">
        <v>-28.33</v>
      </c>
      <c r="I481" s="122">
        <v>-51.287999999999997</v>
      </c>
      <c r="J481" s="120" t="s">
        <v>136</v>
      </c>
      <c r="K481" s="120" t="s">
        <v>36</v>
      </c>
      <c r="L481" s="121"/>
      <c r="M481" s="121"/>
      <c r="N481" s="120" t="s">
        <v>25</v>
      </c>
      <c r="O481" s="120" t="s">
        <v>36</v>
      </c>
      <c r="P481" s="121"/>
      <c r="Q481" s="121"/>
      <c r="R481" s="121"/>
      <c r="S481" s="120" t="s">
        <v>1429</v>
      </c>
      <c r="T481" s="120"/>
      <c r="U481" s="120"/>
      <c r="V481" s="121"/>
    </row>
    <row r="482" spans="1:22" ht="14.25" customHeight="1">
      <c r="A482" s="118">
        <v>481</v>
      </c>
      <c r="B482" s="119" t="s">
        <v>1427</v>
      </c>
      <c r="C482" s="120" t="s">
        <v>1453</v>
      </c>
      <c r="D482" s="120" t="s">
        <v>827</v>
      </c>
      <c r="E482" s="120" t="s">
        <v>59</v>
      </c>
      <c r="F482" s="120" t="s">
        <v>22</v>
      </c>
      <c r="G482" s="122">
        <v>2011</v>
      </c>
      <c r="H482" s="122">
        <v>-28.33</v>
      </c>
      <c r="I482" s="122">
        <v>-51.287999999999997</v>
      </c>
      <c r="J482" s="120" t="s">
        <v>136</v>
      </c>
      <c r="K482" s="120" t="s">
        <v>36</v>
      </c>
      <c r="L482" s="121"/>
      <c r="M482" s="121"/>
      <c r="N482" s="120" t="s">
        <v>25</v>
      </c>
      <c r="O482" s="120" t="s">
        <v>36</v>
      </c>
      <c r="P482" s="121"/>
      <c r="Q482" s="121"/>
      <c r="R482" s="121"/>
      <c r="S482" s="120" t="s">
        <v>1429</v>
      </c>
      <c r="T482" s="120"/>
      <c r="U482" s="120"/>
      <c r="V482" s="121"/>
    </row>
    <row r="483" spans="1:22" ht="14.25" customHeight="1">
      <c r="A483" s="118">
        <v>482</v>
      </c>
      <c r="B483" s="119" t="s">
        <v>1427</v>
      </c>
      <c r="C483" s="120" t="s">
        <v>1453</v>
      </c>
      <c r="D483" s="120" t="s">
        <v>827</v>
      </c>
      <c r="E483" s="120" t="s">
        <v>59</v>
      </c>
      <c r="F483" s="120" t="s">
        <v>22</v>
      </c>
      <c r="G483" s="122">
        <v>2011</v>
      </c>
      <c r="H483" s="122">
        <v>-28.33</v>
      </c>
      <c r="I483" s="122">
        <v>-51.287999999999997</v>
      </c>
      <c r="J483" s="120" t="s">
        <v>136</v>
      </c>
      <c r="K483" s="120" t="s">
        <v>36</v>
      </c>
      <c r="L483" s="121"/>
      <c r="M483" s="121"/>
      <c r="N483" s="120" t="s">
        <v>25</v>
      </c>
      <c r="O483" s="120" t="s">
        <v>36</v>
      </c>
      <c r="P483" s="121"/>
      <c r="Q483" s="121"/>
      <c r="R483" s="121"/>
      <c r="S483" s="120" t="s">
        <v>1429</v>
      </c>
      <c r="T483" s="120"/>
      <c r="U483" s="120"/>
      <c r="V483" s="121"/>
    </row>
    <row r="484" spans="1:22" ht="14.25" customHeight="1">
      <c r="A484" s="118">
        <v>483</v>
      </c>
      <c r="B484" s="119" t="s">
        <v>1427</v>
      </c>
      <c r="C484" s="120" t="s">
        <v>1453</v>
      </c>
      <c r="D484" s="120" t="s">
        <v>827</v>
      </c>
      <c r="E484" s="120" t="s">
        <v>59</v>
      </c>
      <c r="F484" s="120" t="s">
        <v>22</v>
      </c>
      <c r="G484" s="122">
        <v>2011</v>
      </c>
      <c r="H484" s="122">
        <v>-28.33</v>
      </c>
      <c r="I484" s="122">
        <v>-51.287999999999997</v>
      </c>
      <c r="J484" s="120" t="s">
        <v>136</v>
      </c>
      <c r="K484" s="120" t="s">
        <v>36</v>
      </c>
      <c r="L484" s="121"/>
      <c r="M484" s="121"/>
      <c r="N484" s="120" t="s">
        <v>25</v>
      </c>
      <c r="O484" s="120" t="s">
        <v>36</v>
      </c>
      <c r="P484" s="121"/>
      <c r="Q484" s="121"/>
      <c r="R484" s="121"/>
      <c r="S484" s="120" t="s">
        <v>1429</v>
      </c>
      <c r="T484" s="120"/>
      <c r="U484" s="120"/>
      <c r="V484" s="121"/>
    </row>
    <row r="485" spans="1:22" ht="14.25" customHeight="1">
      <c r="A485" s="118">
        <v>484</v>
      </c>
      <c r="B485" s="119" t="s">
        <v>1427</v>
      </c>
      <c r="C485" s="120" t="s">
        <v>1453</v>
      </c>
      <c r="D485" s="120" t="s">
        <v>827</v>
      </c>
      <c r="E485" s="120" t="s">
        <v>59</v>
      </c>
      <c r="F485" s="120" t="s">
        <v>22</v>
      </c>
      <c r="G485" s="122">
        <v>2011</v>
      </c>
      <c r="H485" s="122">
        <v>-28.33</v>
      </c>
      <c r="I485" s="122">
        <v>-51.287999999999997</v>
      </c>
      <c r="J485" s="120" t="s">
        <v>136</v>
      </c>
      <c r="K485" s="120" t="s">
        <v>36</v>
      </c>
      <c r="L485" s="121"/>
      <c r="M485" s="121"/>
      <c r="N485" s="120" t="s">
        <v>25</v>
      </c>
      <c r="O485" s="120" t="s">
        <v>36</v>
      </c>
      <c r="P485" s="121"/>
      <c r="Q485" s="121"/>
      <c r="R485" s="121"/>
      <c r="S485" s="120" t="s">
        <v>1429</v>
      </c>
      <c r="T485" s="120"/>
      <c r="U485" s="120"/>
      <c r="V485" s="121"/>
    </row>
    <row r="486" spans="1:22" ht="14.25" customHeight="1">
      <c r="A486" s="118">
        <v>485</v>
      </c>
      <c r="B486" s="119" t="s">
        <v>1427</v>
      </c>
      <c r="C486" s="120" t="s">
        <v>1453</v>
      </c>
      <c r="D486" s="120" t="s">
        <v>827</v>
      </c>
      <c r="E486" s="120" t="s">
        <v>59</v>
      </c>
      <c r="F486" s="120" t="s">
        <v>22</v>
      </c>
      <c r="G486" s="122">
        <v>2011</v>
      </c>
      <c r="H486" s="122">
        <v>-28.33</v>
      </c>
      <c r="I486" s="122">
        <v>-51.287999999999997</v>
      </c>
      <c r="J486" s="120" t="s">
        <v>136</v>
      </c>
      <c r="K486" s="120" t="s">
        <v>36</v>
      </c>
      <c r="L486" s="121"/>
      <c r="M486" s="121"/>
      <c r="N486" s="120" t="s">
        <v>25</v>
      </c>
      <c r="O486" s="120" t="s">
        <v>36</v>
      </c>
      <c r="P486" s="121"/>
      <c r="Q486" s="121"/>
      <c r="R486" s="121"/>
      <c r="S486" s="120" t="s">
        <v>1429</v>
      </c>
      <c r="T486" s="120"/>
      <c r="U486" s="120"/>
      <c r="V486" s="121"/>
    </row>
    <row r="487" spans="1:22" ht="14.25" customHeight="1">
      <c r="A487" s="118">
        <v>486</v>
      </c>
      <c r="B487" s="119" t="s">
        <v>1427</v>
      </c>
      <c r="C487" s="120" t="s">
        <v>1453</v>
      </c>
      <c r="D487" s="120" t="s">
        <v>827</v>
      </c>
      <c r="E487" s="120" t="s">
        <v>59</v>
      </c>
      <c r="F487" s="120" t="s">
        <v>22</v>
      </c>
      <c r="G487" s="122">
        <v>2011</v>
      </c>
      <c r="H487" s="122">
        <v>-28.33</v>
      </c>
      <c r="I487" s="122">
        <v>-51.287999999999997</v>
      </c>
      <c r="J487" s="120" t="s">
        <v>136</v>
      </c>
      <c r="K487" s="120" t="s">
        <v>36</v>
      </c>
      <c r="L487" s="121"/>
      <c r="M487" s="121"/>
      <c r="N487" s="120" t="s">
        <v>25</v>
      </c>
      <c r="O487" s="120" t="s">
        <v>36</v>
      </c>
      <c r="P487" s="121"/>
      <c r="Q487" s="121"/>
      <c r="R487" s="121"/>
      <c r="S487" s="120" t="s">
        <v>1429</v>
      </c>
      <c r="T487" s="120"/>
      <c r="U487" s="120"/>
      <c r="V487" s="121"/>
    </row>
    <row r="488" spans="1:22" ht="14.25" customHeight="1">
      <c r="A488" s="118">
        <v>487</v>
      </c>
      <c r="B488" s="119" t="s">
        <v>1427</v>
      </c>
      <c r="C488" s="120" t="s">
        <v>1453</v>
      </c>
      <c r="D488" s="120" t="s">
        <v>827</v>
      </c>
      <c r="E488" s="120" t="s">
        <v>59</v>
      </c>
      <c r="F488" s="120" t="s">
        <v>22</v>
      </c>
      <c r="G488" s="122">
        <v>2011</v>
      </c>
      <c r="H488" s="122">
        <v>-28.33</v>
      </c>
      <c r="I488" s="122">
        <v>-51.287999999999997</v>
      </c>
      <c r="J488" s="120" t="s">
        <v>136</v>
      </c>
      <c r="K488" s="120" t="s">
        <v>36</v>
      </c>
      <c r="L488" s="121"/>
      <c r="M488" s="121"/>
      <c r="N488" s="120" t="s">
        <v>25</v>
      </c>
      <c r="O488" s="120" t="s">
        <v>36</v>
      </c>
      <c r="P488" s="121"/>
      <c r="Q488" s="121"/>
      <c r="R488" s="121"/>
      <c r="S488" s="120" t="s">
        <v>1429</v>
      </c>
      <c r="T488" s="120"/>
      <c r="U488" s="120"/>
      <c r="V488" s="121"/>
    </row>
    <row r="489" spans="1:22" ht="14.25" customHeight="1">
      <c r="A489" s="118">
        <v>488</v>
      </c>
      <c r="B489" s="119" t="s">
        <v>1427</v>
      </c>
      <c r="C489" s="120" t="s">
        <v>1453</v>
      </c>
      <c r="D489" s="120" t="s">
        <v>827</v>
      </c>
      <c r="E489" s="120" t="s">
        <v>59</v>
      </c>
      <c r="F489" s="120" t="s">
        <v>22</v>
      </c>
      <c r="G489" s="122">
        <v>2011</v>
      </c>
      <c r="H489" s="122">
        <v>-28.332000000000001</v>
      </c>
      <c r="I489" s="122">
        <v>-51.158999999999999</v>
      </c>
      <c r="J489" s="120" t="s">
        <v>136</v>
      </c>
      <c r="K489" s="120" t="s">
        <v>36</v>
      </c>
      <c r="L489" s="121"/>
      <c r="M489" s="121"/>
      <c r="N489" s="120" t="s">
        <v>25</v>
      </c>
      <c r="O489" s="120" t="s">
        <v>36</v>
      </c>
      <c r="P489" s="121"/>
      <c r="Q489" s="121"/>
      <c r="R489" s="121"/>
      <c r="S489" s="120" t="s">
        <v>1429</v>
      </c>
      <c r="T489" s="120"/>
      <c r="U489" s="120"/>
      <c r="V489" s="121"/>
    </row>
    <row r="490" spans="1:22" ht="14.25" customHeight="1">
      <c r="A490" s="118">
        <v>489</v>
      </c>
      <c r="B490" s="119" t="s">
        <v>1427</v>
      </c>
      <c r="C490" s="120" t="s">
        <v>1453</v>
      </c>
      <c r="D490" s="120" t="s">
        <v>827</v>
      </c>
      <c r="E490" s="120" t="s">
        <v>59</v>
      </c>
      <c r="F490" s="120" t="s">
        <v>22</v>
      </c>
      <c r="G490" s="122">
        <v>2011</v>
      </c>
      <c r="H490" s="122">
        <v>-28.332000000000001</v>
      </c>
      <c r="I490" s="122">
        <v>-51.158999999999999</v>
      </c>
      <c r="J490" s="120" t="s">
        <v>136</v>
      </c>
      <c r="K490" s="120" t="s">
        <v>36</v>
      </c>
      <c r="L490" s="121"/>
      <c r="M490" s="121"/>
      <c r="N490" s="120" t="s">
        <v>25</v>
      </c>
      <c r="O490" s="120" t="s">
        <v>36</v>
      </c>
      <c r="P490" s="121"/>
      <c r="Q490" s="121"/>
      <c r="R490" s="121"/>
      <c r="S490" s="120" t="s">
        <v>1429</v>
      </c>
      <c r="T490" s="120"/>
      <c r="U490" s="120"/>
      <c r="V490" s="121"/>
    </row>
    <row r="491" spans="1:22" ht="14.25" customHeight="1">
      <c r="A491" s="118">
        <v>490</v>
      </c>
      <c r="B491" s="119" t="s">
        <v>1427</v>
      </c>
      <c r="C491" s="120" t="s">
        <v>1453</v>
      </c>
      <c r="D491" s="120" t="s">
        <v>827</v>
      </c>
      <c r="E491" s="120" t="s">
        <v>59</v>
      </c>
      <c r="F491" s="120" t="s">
        <v>22</v>
      </c>
      <c r="G491" s="122">
        <v>2011</v>
      </c>
      <c r="H491" s="122">
        <v>-28.332000000000001</v>
      </c>
      <c r="I491" s="122">
        <v>-51.158999999999999</v>
      </c>
      <c r="J491" s="120" t="s">
        <v>136</v>
      </c>
      <c r="K491" s="120" t="s">
        <v>36</v>
      </c>
      <c r="L491" s="121"/>
      <c r="M491" s="121"/>
      <c r="N491" s="120" t="s">
        <v>25</v>
      </c>
      <c r="O491" s="120" t="s">
        <v>36</v>
      </c>
      <c r="P491" s="121"/>
      <c r="Q491" s="121"/>
      <c r="R491" s="121"/>
      <c r="S491" s="120" t="s">
        <v>1429</v>
      </c>
      <c r="T491" s="120"/>
      <c r="U491" s="120"/>
      <c r="V491" s="121"/>
    </row>
    <row r="492" spans="1:22" ht="14.25" customHeight="1">
      <c r="A492" s="118">
        <v>491</v>
      </c>
      <c r="B492" s="119" t="s">
        <v>1427</v>
      </c>
      <c r="C492" s="120" t="s">
        <v>1453</v>
      </c>
      <c r="D492" s="120" t="s">
        <v>827</v>
      </c>
      <c r="E492" s="120" t="s">
        <v>59</v>
      </c>
      <c r="F492" s="120" t="s">
        <v>22</v>
      </c>
      <c r="G492" s="122">
        <v>2011</v>
      </c>
      <c r="H492" s="122">
        <v>-28.332000000000001</v>
      </c>
      <c r="I492" s="122">
        <v>-51.158999999999999</v>
      </c>
      <c r="J492" s="120" t="s">
        <v>136</v>
      </c>
      <c r="K492" s="120" t="s">
        <v>36</v>
      </c>
      <c r="L492" s="121"/>
      <c r="M492" s="121"/>
      <c r="N492" s="120" t="s">
        <v>25</v>
      </c>
      <c r="O492" s="120" t="s">
        <v>36</v>
      </c>
      <c r="P492" s="121"/>
      <c r="Q492" s="121"/>
      <c r="R492" s="121"/>
      <c r="S492" s="120" t="s">
        <v>1429</v>
      </c>
      <c r="T492" s="120"/>
      <c r="U492" s="120"/>
      <c r="V492" s="121"/>
    </row>
    <row r="493" spans="1:22" ht="14.25" customHeight="1">
      <c r="A493" s="118">
        <v>492</v>
      </c>
      <c r="B493" s="119" t="s">
        <v>1427</v>
      </c>
      <c r="C493" s="120" t="s">
        <v>1453</v>
      </c>
      <c r="D493" s="120" t="s">
        <v>827</v>
      </c>
      <c r="E493" s="120" t="s">
        <v>59</v>
      </c>
      <c r="F493" s="120" t="s">
        <v>22</v>
      </c>
      <c r="G493" s="122">
        <v>2011</v>
      </c>
      <c r="H493" s="122">
        <v>-28.332000000000001</v>
      </c>
      <c r="I493" s="122">
        <v>-51.158999999999999</v>
      </c>
      <c r="J493" s="120" t="s">
        <v>136</v>
      </c>
      <c r="K493" s="120" t="s">
        <v>36</v>
      </c>
      <c r="L493" s="121"/>
      <c r="M493" s="121"/>
      <c r="N493" s="120" t="s">
        <v>25</v>
      </c>
      <c r="O493" s="120" t="s">
        <v>36</v>
      </c>
      <c r="P493" s="121"/>
      <c r="Q493" s="121"/>
      <c r="R493" s="121"/>
      <c r="S493" s="120" t="s">
        <v>1429</v>
      </c>
      <c r="T493" s="120"/>
      <c r="U493" s="120"/>
      <c r="V493" s="121"/>
    </row>
    <row r="494" spans="1:22" ht="14.25" customHeight="1">
      <c r="A494" s="118">
        <v>493</v>
      </c>
      <c r="B494" s="119" t="s">
        <v>1427</v>
      </c>
      <c r="C494" s="120" t="s">
        <v>1453</v>
      </c>
      <c r="D494" s="120" t="s">
        <v>827</v>
      </c>
      <c r="E494" s="120" t="s">
        <v>59</v>
      </c>
      <c r="F494" s="120" t="s">
        <v>22</v>
      </c>
      <c r="G494" s="122">
        <v>2011</v>
      </c>
      <c r="H494" s="122">
        <v>-28.332000000000001</v>
      </c>
      <c r="I494" s="122">
        <v>-51.158999999999999</v>
      </c>
      <c r="J494" s="120" t="s">
        <v>136</v>
      </c>
      <c r="K494" s="120" t="s">
        <v>36</v>
      </c>
      <c r="L494" s="121"/>
      <c r="M494" s="121"/>
      <c r="N494" s="120" t="s">
        <v>25</v>
      </c>
      <c r="O494" s="120" t="s">
        <v>36</v>
      </c>
      <c r="P494" s="121"/>
      <c r="Q494" s="121"/>
      <c r="R494" s="121"/>
      <c r="S494" s="120" t="s">
        <v>1429</v>
      </c>
      <c r="T494" s="120"/>
      <c r="U494" s="120"/>
      <c r="V494" s="121"/>
    </row>
    <row r="495" spans="1:22" ht="14.25" customHeight="1">
      <c r="A495" s="118">
        <v>494</v>
      </c>
      <c r="B495" s="119" t="s">
        <v>1427</v>
      </c>
      <c r="C495" s="120" t="s">
        <v>1453</v>
      </c>
      <c r="D495" s="120" t="s">
        <v>827</v>
      </c>
      <c r="E495" s="120" t="s">
        <v>59</v>
      </c>
      <c r="F495" s="120" t="s">
        <v>22</v>
      </c>
      <c r="G495" s="122">
        <v>2011</v>
      </c>
      <c r="H495" s="122">
        <v>-28.332000000000001</v>
      </c>
      <c r="I495" s="122">
        <v>-51.158999999999999</v>
      </c>
      <c r="J495" s="120" t="s">
        <v>136</v>
      </c>
      <c r="K495" s="120" t="s">
        <v>36</v>
      </c>
      <c r="L495" s="121"/>
      <c r="M495" s="121"/>
      <c r="N495" s="120" t="s">
        <v>25</v>
      </c>
      <c r="O495" s="120" t="s">
        <v>36</v>
      </c>
      <c r="P495" s="121"/>
      <c r="Q495" s="121"/>
      <c r="R495" s="121"/>
      <c r="S495" s="120" t="s">
        <v>1429</v>
      </c>
      <c r="T495" s="120"/>
      <c r="U495" s="120"/>
      <c r="V495" s="121"/>
    </row>
    <row r="496" spans="1:22" ht="14.25" customHeight="1">
      <c r="A496" s="118">
        <v>495</v>
      </c>
      <c r="B496" s="119" t="s">
        <v>1427</v>
      </c>
      <c r="C496" s="120" t="s">
        <v>1453</v>
      </c>
      <c r="D496" s="120" t="s">
        <v>827</v>
      </c>
      <c r="E496" s="120" t="s">
        <v>59</v>
      </c>
      <c r="F496" s="120" t="s">
        <v>22</v>
      </c>
      <c r="G496" s="122">
        <v>2011</v>
      </c>
      <c r="H496" s="122">
        <v>-28.332000000000001</v>
      </c>
      <c r="I496" s="122">
        <v>-51.158999999999999</v>
      </c>
      <c r="J496" s="120" t="s">
        <v>136</v>
      </c>
      <c r="K496" s="120" t="s">
        <v>36</v>
      </c>
      <c r="L496" s="121"/>
      <c r="M496" s="121"/>
      <c r="N496" s="120" t="s">
        <v>25</v>
      </c>
      <c r="O496" s="120" t="s">
        <v>36</v>
      </c>
      <c r="P496" s="121"/>
      <c r="Q496" s="121"/>
      <c r="R496" s="121"/>
      <c r="S496" s="120" t="s">
        <v>1429</v>
      </c>
      <c r="T496" s="120"/>
      <c r="U496" s="120"/>
      <c r="V496" s="121"/>
    </row>
    <row r="497" spans="1:22" ht="14.25" customHeight="1">
      <c r="A497" s="118">
        <v>496</v>
      </c>
      <c r="B497" s="119" t="s">
        <v>1427</v>
      </c>
      <c r="C497" s="120" t="s">
        <v>1453</v>
      </c>
      <c r="D497" s="120" t="s">
        <v>827</v>
      </c>
      <c r="E497" s="120" t="s">
        <v>59</v>
      </c>
      <c r="F497" s="120" t="s">
        <v>22</v>
      </c>
      <c r="G497" s="122">
        <v>2011</v>
      </c>
      <c r="H497" s="122">
        <v>-28.332000000000001</v>
      </c>
      <c r="I497" s="122">
        <v>-51.158999999999999</v>
      </c>
      <c r="J497" s="120" t="s">
        <v>136</v>
      </c>
      <c r="K497" s="120" t="s">
        <v>36</v>
      </c>
      <c r="L497" s="121"/>
      <c r="M497" s="121"/>
      <c r="N497" s="120" t="s">
        <v>25</v>
      </c>
      <c r="O497" s="120" t="s">
        <v>36</v>
      </c>
      <c r="P497" s="121"/>
      <c r="Q497" s="121"/>
      <c r="R497" s="121"/>
      <c r="S497" s="120" t="s">
        <v>1429</v>
      </c>
      <c r="T497" s="120"/>
      <c r="U497" s="120"/>
      <c r="V497" s="121"/>
    </row>
    <row r="498" spans="1:22" ht="14.25" customHeight="1">
      <c r="A498" s="118">
        <v>497</v>
      </c>
      <c r="B498" s="119" t="s">
        <v>1427</v>
      </c>
      <c r="C498" s="120" t="s">
        <v>1453</v>
      </c>
      <c r="D498" s="120" t="s">
        <v>827</v>
      </c>
      <c r="E498" s="120" t="s">
        <v>59</v>
      </c>
      <c r="F498" s="120" t="s">
        <v>22</v>
      </c>
      <c r="G498" s="122">
        <v>2011</v>
      </c>
      <c r="H498" s="122">
        <v>-28.332000000000001</v>
      </c>
      <c r="I498" s="122">
        <v>-51.158999999999999</v>
      </c>
      <c r="J498" s="120" t="s">
        <v>136</v>
      </c>
      <c r="K498" s="120" t="s">
        <v>36</v>
      </c>
      <c r="L498" s="121"/>
      <c r="M498" s="121"/>
      <c r="N498" s="120" t="s">
        <v>25</v>
      </c>
      <c r="O498" s="120" t="s">
        <v>36</v>
      </c>
      <c r="P498" s="121"/>
      <c r="Q498" s="121"/>
      <c r="R498" s="121"/>
      <c r="S498" s="120" t="s">
        <v>1429</v>
      </c>
      <c r="T498" s="120"/>
      <c r="U498" s="120"/>
      <c r="V498" s="121"/>
    </row>
    <row r="499" spans="1:22" ht="14.25" customHeight="1">
      <c r="A499" s="118">
        <v>498</v>
      </c>
      <c r="B499" s="119" t="s">
        <v>1427</v>
      </c>
      <c r="C499" s="120" t="s">
        <v>1453</v>
      </c>
      <c r="D499" s="120" t="s">
        <v>827</v>
      </c>
      <c r="E499" s="120" t="s">
        <v>59</v>
      </c>
      <c r="F499" s="120" t="s">
        <v>22</v>
      </c>
      <c r="G499" s="122">
        <v>2011</v>
      </c>
      <c r="H499" s="122">
        <v>-28.332000000000001</v>
      </c>
      <c r="I499" s="122">
        <v>-51.158999999999999</v>
      </c>
      <c r="J499" s="120" t="s">
        <v>136</v>
      </c>
      <c r="K499" s="120" t="s">
        <v>36</v>
      </c>
      <c r="L499" s="121"/>
      <c r="M499" s="121"/>
      <c r="N499" s="120" t="s">
        <v>25</v>
      </c>
      <c r="O499" s="120" t="s">
        <v>36</v>
      </c>
      <c r="P499" s="121"/>
      <c r="Q499" s="121"/>
      <c r="R499" s="121"/>
      <c r="S499" s="120" t="s">
        <v>1429</v>
      </c>
      <c r="T499" s="120"/>
      <c r="U499" s="120"/>
      <c r="V499" s="121"/>
    </row>
    <row r="500" spans="1:22" ht="14.25" customHeight="1">
      <c r="A500" s="118">
        <v>499</v>
      </c>
      <c r="B500" s="119" t="s">
        <v>1427</v>
      </c>
      <c r="C500" s="120" t="s">
        <v>1453</v>
      </c>
      <c r="D500" s="120" t="s">
        <v>827</v>
      </c>
      <c r="E500" s="120" t="s">
        <v>40</v>
      </c>
      <c r="F500" s="120" t="s">
        <v>22</v>
      </c>
      <c r="G500" s="122">
        <v>2011</v>
      </c>
      <c r="H500" s="122">
        <v>-28.355</v>
      </c>
      <c r="I500" s="122">
        <v>-51.134999999999998</v>
      </c>
      <c r="J500" s="120" t="s">
        <v>136</v>
      </c>
      <c r="K500" s="120" t="s">
        <v>36</v>
      </c>
      <c r="L500" s="121"/>
      <c r="M500" s="121"/>
      <c r="N500" s="120" t="s">
        <v>25</v>
      </c>
      <c r="O500" s="120" t="s">
        <v>36</v>
      </c>
      <c r="P500" s="121"/>
      <c r="Q500" s="121"/>
      <c r="R500" s="121"/>
      <c r="S500" s="120" t="s">
        <v>1429</v>
      </c>
      <c r="T500" s="120"/>
      <c r="U500" s="120"/>
      <c r="V500" s="121"/>
    </row>
    <row r="501" spans="1:22" ht="14.25" customHeight="1">
      <c r="A501" s="118">
        <v>500</v>
      </c>
      <c r="B501" s="119" t="s">
        <v>1427</v>
      </c>
      <c r="C501" s="120" t="s">
        <v>1453</v>
      </c>
      <c r="D501" s="120" t="s">
        <v>827</v>
      </c>
      <c r="E501" s="120" t="s">
        <v>40</v>
      </c>
      <c r="F501" s="120" t="s">
        <v>22</v>
      </c>
      <c r="G501" s="122">
        <v>2011</v>
      </c>
      <c r="H501" s="122">
        <v>-28.355</v>
      </c>
      <c r="I501" s="122">
        <v>-51.134999999999998</v>
      </c>
      <c r="J501" s="120" t="s">
        <v>136</v>
      </c>
      <c r="K501" s="120" t="s">
        <v>36</v>
      </c>
      <c r="L501" s="121"/>
      <c r="M501" s="121"/>
      <c r="N501" s="120" t="s">
        <v>25</v>
      </c>
      <c r="O501" s="120" t="s">
        <v>36</v>
      </c>
      <c r="P501" s="121"/>
      <c r="Q501" s="121"/>
      <c r="R501" s="121"/>
      <c r="S501" s="120" t="s">
        <v>1429</v>
      </c>
      <c r="T501" s="120"/>
      <c r="U501" s="120"/>
      <c r="V501" s="121"/>
    </row>
    <row r="502" spans="1:22" ht="14.25" customHeight="1">
      <c r="A502" s="118">
        <v>501</v>
      </c>
      <c r="B502" s="119" t="s">
        <v>1427</v>
      </c>
      <c r="C502" s="120" t="s">
        <v>1453</v>
      </c>
      <c r="D502" s="120" t="s">
        <v>827</v>
      </c>
      <c r="E502" s="120" t="s">
        <v>40</v>
      </c>
      <c r="F502" s="120" t="s">
        <v>22</v>
      </c>
      <c r="G502" s="122">
        <v>2011</v>
      </c>
      <c r="H502" s="122">
        <v>-28.355</v>
      </c>
      <c r="I502" s="122">
        <v>-51.134999999999998</v>
      </c>
      <c r="J502" s="120" t="s">
        <v>136</v>
      </c>
      <c r="K502" s="120" t="s">
        <v>36</v>
      </c>
      <c r="L502" s="121"/>
      <c r="M502" s="121"/>
      <c r="N502" s="120" t="s">
        <v>25</v>
      </c>
      <c r="O502" s="120" t="s">
        <v>36</v>
      </c>
      <c r="P502" s="121"/>
      <c r="Q502" s="121"/>
      <c r="R502" s="121"/>
      <c r="S502" s="120" t="s">
        <v>1429</v>
      </c>
      <c r="T502" s="120"/>
      <c r="U502" s="120"/>
      <c r="V502" s="121"/>
    </row>
    <row r="503" spans="1:22" ht="14.25" customHeight="1">
      <c r="A503" s="118">
        <v>502</v>
      </c>
      <c r="B503" s="119" t="s">
        <v>1427</v>
      </c>
      <c r="C503" s="120" t="s">
        <v>1453</v>
      </c>
      <c r="D503" s="120" t="s">
        <v>827</v>
      </c>
      <c r="E503" s="120" t="s">
        <v>40</v>
      </c>
      <c r="F503" s="120" t="s">
        <v>22</v>
      </c>
      <c r="G503" s="122">
        <v>2011</v>
      </c>
      <c r="H503" s="122">
        <v>-28.513999999999999</v>
      </c>
      <c r="I503" s="122">
        <v>-50.84</v>
      </c>
      <c r="J503" s="120" t="s">
        <v>136</v>
      </c>
      <c r="K503" s="120" t="s">
        <v>36</v>
      </c>
      <c r="L503" s="121"/>
      <c r="M503" s="121"/>
      <c r="N503" s="120" t="s">
        <v>25</v>
      </c>
      <c r="O503" s="120" t="s">
        <v>36</v>
      </c>
      <c r="P503" s="121"/>
      <c r="Q503" s="121"/>
      <c r="R503" s="121"/>
      <c r="S503" s="120" t="s">
        <v>1429</v>
      </c>
      <c r="T503" s="120"/>
      <c r="U503" s="120"/>
      <c r="V503" s="121"/>
    </row>
    <row r="504" spans="1:22" ht="14.25" customHeight="1">
      <c r="A504" s="118">
        <v>503</v>
      </c>
      <c r="B504" s="119" t="s">
        <v>1427</v>
      </c>
      <c r="C504" s="120" t="s">
        <v>1453</v>
      </c>
      <c r="D504" s="120" t="s">
        <v>827</v>
      </c>
      <c r="E504" s="120" t="s">
        <v>40</v>
      </c>
      <c r="F504" s="120" t="s">
        <v>22</v>
      </c>
      <c r="G504" s="122">
        <v>2011</v>
      </c>
      <c r="H504" s="122">
        <v>-28.513999999999999</v>
      </c>
      <c r="I504" s="122">
        <v>-50.84</v>
      </c>
      <c r="J504" s="120" t="s">
        <v>136</v>
      </c>
      <c r="K504" s="120" t="s">
        <v>36</v>
      </c>
      <c r="L504" s="121"/>
      <c r="M504" s="121"/>
      <c r="N504" s="120" t="s">
        <v>25</v>
      </c>
      <c r="O504" s="120" t="s">
        <v>36</v>
      </c>
      <c r="P504" s="121"/>
      <c r="Q504" s="121"/>
      <c r="R504" s="121"/>
      <c r="S504" s="120" t="s">
        <v>1429</v>
      </c>
      <c r="T504" s="120"/>
      <c r="U504" s="120"/>
      <c r="V504" s="121"/>
    </row>
    <row r="505" spans="1:22" ht="14.25" customHeight="1">
      <c r="A505" s="118">
        <v>504</v>
      </c>
      <c r="B505" s="119" t="s">
        <v>1427</v>
      </c>
      <c r="C505" s="120" t="s">
        <v>1453</v>
      </c>
      <c r="D505" s="120" t="s">
        <v>827</v>
      </c>
      <c r="E505" s="120" t="s">
        <v>40</v>
      </c>
      <c r="F505" s="120" t="s">
        <v>22</v>
      </c>
      <c r="G505" s="122">
        <v>2011</v>
      </c>
      <c r="H505" s="122">
        <v>-28.513999999999999</v>
      </c>
      <c r="I505" s="122">
        <v>-50.84</v>
      </c>
      <c r="J505" s="120" t="s">
        <v>136</v>
      </c>
      <c r="K505" s="120" t="s">
        <v>36</v>
      </c>
      <c r="L505" s="121"/>
      <c r="M505" s="121"/>
      <c r="N505" s="120" t="s">
        <v>25</v>
      </c>
      <c r="O505" s="120" t="s">
        <v>36</v>
      </c>
      <c r="P505" s="121"/>
      <c r="Q505" s="121"/>
      <c r="R505" s="121"/>
      <c r="S505" s="120" t="s">
        <v>1429</v>
      </c>
      <c r="T505" s="120"/>
      <c r="U505" s="120"/>
      <c r="V505" s="121"/>
    </row>
    <row r="506" spans="1:22" ht="14.25" customHeight="1">
      <c r="A506" s="118">
        <v>505</v>
      </c>
      <c r="B506" s="119" t="s">
        <v>1427</v>
      </c>
      <c r="C506" s="120" t="s">
        <v>1453</v>
      </c>
      <c r="D506" s="120" t="s">
        <v>827</v>
      </c>
      <c r="E506" s="120" t="s">
        <v>40</v>
      </c>
      <c r="F506" s="120" t="s">
        <v>22</v>
      </c>
      <c r="G506" s="122">
        <v>2011</v>
      </c>
      <c r="H506" s="122">
        <v>-28.513999999999999</v>
      </c>
      <c r="I506" s="122">
        <v>-50.84</v>
      </c>
      <c r="J506" s="120" t="s">
        <v>136</v>
      </c>
      <c r="K506" s="120" t="s">
        <v>36</v>
      </c>
      <c r="L506" s="121"/>
      <c r="M506" s="121"/>
      <c r="N506" s="120" t="s">
        <v>25</v>
      </c>
      <c r="O506" s="120" t="s">
        <v>36</v>
      </c>
      <c r="P506" s="121"/>
      <c r="Q506" s="121"/>
      <c r="R506" s="121"/>
      <c r="S506" s="120" t="s">
        <v>1429</v>
      </c>
      <c r="T506" s="120"/>
      <c r="U506" s="120"/>
      <c r="V506" s="121"/>
    </row>
    <row r="507" spans="1:22" ht="14.25" customHeight="1">
      <c r="A507" s="118">
        <v>506</v>
      </c>
      <c r="B507" s="119" t="s">
        <v>1427</v>
      </c>
      <c r="C507" s="120" t="s">
        <v>1453</v>
      </c>
      <c r="D507" s="120" t="s">
        <v>827</v>
      </c>
      <c r="E507" s="120" t="s">
        <v>40</v>
      </c>
      <c r="F507" s="120" t="s">
        <v>22</v>
      </c>
      <c r="G507" s="122">
        <v>2011</v>
      </c>
      <c r="H507" s="122">
        <v>-28.513999999999999</v>
      </c>
      <c r="I507" s="122">
        <v>-50.84</v>
      </c>
      <c r="J507" s="120" t="s">
        <v>136</v>
      </c>
      <c r="K507" s="120" t="s">
        <v>36</v>
      </c>
      <c r="L507" s="121"/>
      <c r="M507" s="121"/>
      <c r="N507" s="120" t="s">
        <v>25</v>
      </c>
      <c r="O507" s="120" t="s">
        <v>36</v>
      </c>
      <c r="P507" s="121"/>
      <c r="Q507" s="121"/>
      <c r="R507" s="121"/>
      <c r="S507" s="120" t="s">
        <v>1429</v>
      </c>
      <c r="T507" s="120"/>
      <c r="U507" s="120"/>
      <c r="V507" s="121"/>
    </row>
    <row r="508" spans="1:22" ht="14.25" customHeight="1">
      <c r="A508" s="118">
        <v>507</v>
      </c>
      <c r="B508" s="119" t="s">
        <v>1427</v>
      </c>
      <c r="C508" s="120" t="s">
        <v>1453</v>
      </c>
      <c r="D508" s="120" t="s">
        <v>827</v>
      </c>
      <c r="E508" s="120" t="s">
        <v>40</v>
      </c>
      <c r="F508" s="120" t="s">
        <v>22</v>
      </c>
      <c r="G508" s="122">
        <v>2011</v>
      </c>
      <c r="H508" s="122">
        <v>-28.513999999999999</v>
      </c>
      <c r="I508" s="122">
        <v>-50.84</v>
      </c>
      <c r="J508" s="120" t="s">
        <v>136</v>
      </c>
      <c r="K508" s="120" t="s">
        <v>36</v>
      </c>
      <c r="L508" s="121"/>
      <c r="M508" s="121"/>
      <c r="N508" s="120" t="s">
        <v>25</v>
      </c>
      <c r="O508" s="120" t="s">
        <v>36</v>
      </c>
      <c r="P508" s="121"/>
      <c r="Q508" s="121"/>
      <c r="R508" s="121"/>
      <c r="S508" s="120" t="s">
        <v>1429</v>
      </c>
      <c r="T508" s="120"/>
      <c r="U508" s="120"/>
      <c r="V508" s="121"/>
    </row>
    <row r="509" spans="1:22" ht="14.25" customHeight="1">
      <c r="A509" s="118">
        <v>508</v>
      </c>
      <c r="B509" s="119" t="s">
        <v>1427</v>
      </c>
      <c r="C509" s="120" t="s">
        <v>1453</v>
      </c>
      <c r="D509" s="120" t="s">
        <v>827</v>
      </c>
      <c r="E509" s="120" t="s">
        <v>40</v>
      </c>
      <c r="F509" s="120" t="s">
        <v>22</v>
      </c>
      <c r="G509" s="122">
        <v>2011</v>
      </c>
      <c r="H509" s="122">
        <v>-28.513999999999999</v>
      </c>
      <c r="I509" s="122">
        <v>-50.84</v>
      </c>
      <c r="J509" s="120" t="s">
        <v>136</v>
      </c>
      <c r="K509" s="120" t="s">
        <v>36</v>
      </c>
      <c r="L509" s="121"/>
      <c r="M509" s="121"/>
      <c r="N509" s="120" t="s">
        <v>25</v>
      </c>
      <c r="O509" s="120" t="s">
        <v>36</v>
      </c>
      <c r="P509" s="121"/>
      <c r="Q509" s="121"/>
      <c r="R509" s="121"/>
      <c r="S509" s="120" t="s">
        <v>1429</v>
      </c>
      <c r="T509" s="120"/>
      <c r="U509" s="120"/>
      <c r="V509" s="121"/>
    </row>
    <row r="510" spans="1:22" ht="14.25" customHeight="1">
      <c r="A510" s="118">
        <v>509</v>
      </c>
      <c r="B510" s="119" t="s">
        <v>1427</v>
      </c>
      <c r="C510" s="120" t="s">
        <v>1453</v>
      </c>
      <c r="D510" s="120" t="s">
        <v>827</v>
      </c>
      <c r="E510" s="120" t="s">
        <v>40</v>
      </c>
      <c r="F510" s="120" t="s">
        <v>22</v>
      </c>
      <c r="G510" s="122">
        <v>2011</v>
      </c>
      <c r="H510" s="122">
        <v>-28.513999999999999</v>
      </c>
      <c r="I510" s="122">
        <v>-50.84</v>
      </c>
      <c r="J510" s="120" t="s">
        <v>136</v>
      </c>
      <c r="K510" s="120" t="s">
        <v>36</v>
      </c>
      <c r="L510" s="121"/>
      <c r="M510" s="121"/>
      <c r="N510" s="120" t="s">
        <v>25</v>
      </c>
      <c r="O510" s="120" t="s">
        <v>36</v>
      </c>
      <c r="P510" s="121"/>
      <c r="Q510" s="121"/>
      <c r="R510" s="121"/>
      <c r="S510" s="120" t="s">
        <v>1429</v>
      </c>
      <c r="T510" s="120"/>
      <c r="U510" s="120"/>
      <c r="V510" s="121"/>
    </row>
    <row r="511" spans="1:22" ht="14.25" customHeight="1">
      <c r="A511" s="118">
        <v>510</v>
      </c>
      <c r="B511" s="119" t="s">
        <v>1427</v>
      </c>
      <c r="C511" s="120" t="s">
        <v>1453</v>
      </c>
      <c r="D511" s="120" t="s">
        <v>827</v>
      </c>
      <c r="E511" s="120" t="s">
        <v>40</v>
      </c>
      <c r="F511" s="120" t="s">
        <v>22</v>
      </c>
      <c r="G511" s="122">
        <v>2011</v>
      </c>
      <c r="H511" s="122">
        <v>-28.513999999999999</v>
      </c>
      <c r="I511" s="122">
        <v>-50.84</v>
      </c>
      <c r="J511" s="120" t="s">
        <v>136</v>
      </c>
      <c r="K511" s="120" t="s">
        <v>36</v>
      </c>
      <c r="L511" s="121"/>
      <c r="M511" s="121"/>
      <c r="N511" s="120" t="s">
        <v>25</v>
      </c>
      <c r="O511" s="120" t="s">
        <v>36</v>
      </c>
      <c r="P511" s="121"/>
      <c r="Q511" s="121"/>
      <c r="R511" s="121"/>
      <c r="S511" s="120" t="s">
        <v>1429</v>
      </c>
      <c r="T511" s="120"/>
      <c r="U511" s="120"/>
      <c r="V511" s="121"/>
    </row>
    <row r="512" spans="1:22" ht="14.25" customHeight="1">
      <c r="A512" s="118">
        <v>511</v>
      </c>
      <c r="B512" s="119" t="s">
        <v>1427</v>
      </c>
      <c r="C512" s="120" t="s">
        <v>1453</v>
      </c>
      <c r="D512" s="120" t="s">
        <v>827</v>
      </c>
      <c r="E512" s="120" t="s">
        <v>40</v>
      </c>
      <c r="F512" s="120" t="s">
        <v>22</v>
      </c>
      <c r="G512" s="122">
        <v>2011</v>
      </c>
      <c r="H512" s="122">
        <v>-28.518000000000001</v>
      </c>
      <c r="I512" s="122">
        <v>-50.707999999999998</v>
      </c>
      <c r="J512" s="120" t="s">
        <v>136</v>
      </c>
      <c r="K512" s="120" t="s">
        <v>36</v>
      </c>
      <c r="L512" s="121"/>
      <c r="M512" s="121"/>
      <c r="N512" s="120" t="s">
        <v>25</v>
      </c>
      <c r="O512" s="120" t="s">
        <v>36</v>
      </c>
      <c r="P512" s="121"/>
      <c r="Q512" s="121"/>
      <c r="R512" s="121"/>
      <c r="S512" s="120" t="s">
        <v>1429</v>
      </c>
      <c r="T512" s="120"/>
      <c r="U512" s="120"/>
      <c r="V512" s="121"/>
    </row>
    <row r="513" spans="1:22" ht="14.25" customHeight="1">
      <c r="A513" s="118">
        <v>512</v>
      </c>
      <c r="B513" s="119" t="s">
        <v>1427</v>
      </c>
      <c r="C513" s="120" t="s">
        <v>1453</v>
      </c>
      <c r="D513" s="120" t="s">
        <v>827</v>
      </c>
      <c r="E513" s="120" t="s">
        <v>40</v>
      </c>
      <c r="F513" s="120" t="s">
        <v>22</v>
      </c>
      <c r="G513" s="122">
        <v>2011</v>
      </c>
      <c r="H513" s="122">
        <v>-28.518000000000001</v>
      </c>
      <c r="I513" s="122">
        <v>-50.707999999999998</v>
      </c>
      <c r="J513" s="120" t="s">
        <v>136</v>
      </c>
      <c r="K513" s="120" t="s">
        <v>36</v>
      </c>
      <c r="L513" s="121"/>
      <c r="M513" s="121"/>
      <c r="N513" s="120" t="s">
        <v>25</v>
      </c>
      <c r="O513" s="120" t="s">
        <v>36</v>
      </c>
      <c r="P513" s="121"/>
      <c r="Q513" s="121"/>
      <c r="R513" s="121"/>
      <c r="S513" s="120" t="s">
        <v>1429</v>
      </c>
      <c r="T513" s="120"/>
      <c r="U513" s="120"/>
      <c r="V513" s="121"/>
    </row>
    <row r="514" spans="1:22" ht="14.25" customHeight="1">
      <c r="A514" s="118">
        <v>513</v>
      </c>
      <c r="B514" s="119" t="s">
        <v>1427</v>
      </c>
      <c r="C514" s="120" t="s">
        <v>1453</v>
      </c>
      <c r="D514" s="120" t="s">
        <v>827</v>
      </c>
      <c r="E514" s="120" t="s">
        <v>40</v>
      </c>
      <c r="F514" s="120" t="s">
        <v>22</v>
      </c>
      <c r="G514" s="122">
        <v>2011</v>
      </c>
      <c r="H514" s="122">
        <v>-28.518000000000001</v>
      </c>
      <c r="I514" s="122">
        <v>-50.707999999999998</v>
      </c>
      <c r="J514" s="120" t="s">
        <v>136</v>
      </c>
      <c r="K514" s="120" t="s">
        <v>36</v>
      </c>
      <c r="L514" s="121"/>
      <c r="M514" s="121"/>
      <c r="N514" s="120" t="s">
        <v>25</v>
      </c>
      <c r="O514" s="120" t="s">
        <v>36</v>
      </c>
      <c r="P514" s="121"/>
      <c r="Q514" s="121"/>
      <c r="R514" s="121"/>
      <c r="S514" s="120" t="s">
        <v>1429</v>
      </c>
      <c r="T514" s="120"/>
      <c r="U514" s="120"/>
      <c r="V514" s="121"/>
    </row>
    <row r="515" spans="1:22" ht="14.25" customHeight="1">
      <c r="A515" s="118">
        <v>514</v>
      </c>
      <c r="B515" s="119" t="s">
        <v>1427</v>
      </c>
      <c r="C515" s="120" t="s">
        <v>1453</v>
      </c>
      <c r="D515" s="120" t="s">
        <v>827</v>
      </c>
      <c r="E515" s="120" t="s">
        <v>40</v>
      </c>
      <c r="F515" s="120" t="s">
        <v>22</v>
      </c>
      <c r="G515" s="122">
        <v>2011</v>
      </c>
      <c r="H515" s="122">
        <v>-28.518000000000001</v>
      </c>
      <c r="I515" s="122">
        <v>-50.707999999999998</v>
      </c>
      <c r="J515" s="120" t="s">
        <v>136</v>
      </c>
      <c r="K515" s="120" t="s">
        <v>36</v>
      </c>
      <c r="L515" s="121"/>
      <c r="M515" s="121"/>
      <c r="N515" s="120" t="s">
        <v>25</v>
      </c>
      <c r="O515" s="120" t="s">
        <v>36</v>
      </c>
      <c r="P515" s="121"/>
      <c r="Q515" s="121"/>
      <c r="R515" s="121"/>
      <c r="S515" s="120" t="s">
        <v>1429</v>
      </c>
      <c r="T515" s="120"/>
      <c r="U515" s="120"/>
      <c r="V515" s="121"/>
    </row>
    <row r="516" spans="1:22" ht="14.25" customHeight="1">
      <c r="A516" s="118">
        <v>515</v>
      </c>
      <c r="B516" s="119" t="s">
        <v>1427</v>
      </c>
      <c r="C516" s="120" t="s">
        <v>1453</v>
      </c>
      <c r="D516" s="120" t="s">
        <v>827</v>
      </c>
      <c r="E516" s="120" t="s">
        <v>40</v>
      </c>
      <c r="F516" s="120" t="s">
        <v>22</v>
      </c>
      <c r="G516" s="122">
        <v>2011</v>
      </c>
      <c r="H516" s="122">
        <v>-28.518000000000001</v>
      </c>
      <c r="I516" s="122">
        <v>-50.707999999999998</v>
      </c>
      <c r="J516" s="120" t="s">
        <v>136</v>
      </c>
      <c r="K516" s="120" t="s">
        <v>36</v>
      </c>
      <c r="L516" s="121"/>
      <c r="M516" s="121"/>
      <c r="N516" s="120" t="s">
        <v>25</v>
      </c>
      <c r="O516" s="120" t="s">
        <v>36</v>
      </c>
      <c r="P516" s="121"/>
      <c r="Q516" s="121"/>
      <c r="R516" s="121"/>
      <c r="S516" s="120" t="s">
        <v>1429</v>
      </c>
      <c r="T516" s="120"/>
      <c r="U516" s="120"/>
      <c r="V516" s="121"/>
    </row>
    <row r="517" spans="1:22" ht="14.25" customHeight="1">
      <c r="A517" s="118">
        <v>516</v>
      </c>
      <c r="B517" s="119" t="s">
        <v>1427</v>
      </c>
      <c r="C517" s="120" t="s">
        <v>1453</v>
      </c>
      <c r="D517" s="120" t="s">
        <v>827</v>
      </c>
      <c r="E517" s="120" t="s">
        <v>40</v>
      </c>
      <c r="F517" s="120" t="s">
        <v>22</v>
      </c>
      <c r="G517" s="122">
        <v>2011</v>
      </c>
      <c r="H517" s="122">
        <v>-28.518000000000001</v>
      </c>
      <c r="I517" s="122">
        <v>-50.707999999999998</v>
      </c>
      <c r="J517" s="120" t="s">
        <v>136</v>
      </c>
      <c r="K517" s="120" t="s">
        <v>36</v>
      </c>
      <c r="L517" s="121"/>
      <c r="M517" s="121"/>
      <c r="N517" s="120" t="s">
        <v>25</v>
      </c>
      <c r="O517" s="120" t="s">
        <v>36</v>
      </c>
      <c r="P517" s="121"/>
      <c r="Q517" s="121"/>
      <c r="R517" s="121"/>
      <c r="S517" s="120" t="s">
        <v>1429</v>
      </c>
      <c r="T517" s="120"/>
      <c r="U517" s="120"/>
      <c r="V517" s="121"/>
    </row>
    <row r="518" spans="1:22" ht="14.25" customHeight="1">
      <c r="A518" s="118">
        <v>517</v>
      </c>
      <c r="B518" s="119" t="s">
        <v>1427</v>
      </c>
      <c r="C518" s="120" t="s">
        <v>1453</v>
      </c>
      <c r="D518" s="120" t="s">
        <v>827</v>
      </c>
      <c r="E518" s="120" t="s">
        <v>40</v>
      </c>
      <c r="F518" s="120" t="s">
        <v>22</v>
      </c>
      <c r="G518" s="122">
        <v>2011</v>
      </c>
      <c r="H518" s="122">
        <v>-28.518000000000001</v>
      </c>
      <c r="I518" s="122">
        <v>-50.707999999999998</v>
      </c>
      <c r="J518" s="120" t="s">
        <v>136</v>
      </c>
      <c r="K518" s="120" t="s">
        <v>36</v>
      </c>
      <c r="L518" s="121"/>
      <c r="M518" s="121"/>
      <c r="N518" s="120" t="s">
        <v>25</v>
      </c>
      <c r="O518" s="120" t="s">
        <v>36</v>
      </c>
      <c r="P518" s="121"/>
      <c r="Q518" s="121"/>
      <c r="R518" s="121"/>
      <c r="S518" s="120" t="s">
        <v>1429</v>
      </c>
      <c r="T518" s="120"/>
      <c r="U518" s="120"/>
      <c r="V518" s="121"/>
    </row>
    <row r="519" spans="1:22" ht="14.25" customHeight="1">
      <c r="A519" s="118">
        <v>518</v>
      </c>
      <c r="B519" s="119" t="s">
        <v>1427</v>
      </c>
      <c r="C519" s="120" t="s">
        <v>1453</v>
      </c>
      <c r="D519" s="120" t="s">
        <v>827</v>
      </c>
      <c r="E519" s="120" t="s">
        <v>40</v>
      </c>
      <c r="F519" s="120" t="s">
        <v>22</v>
      </c>
      <c r="G519" s="122">
        <v>2011</v>
      </c>
      <c r="H519" s="122">
        <v>-28.518000000000001</v>
      </c>
      <c r="I519" s="122">
        <v>-50.707999999999998</v>
      </c>
      <c r="J519" s="120" t="s">
        <v>136</v>
      </c>
      <c r="K519" s="120" t="s">
        <v>36</v>
      </c>
      <c r="L519" s="121"/>
      <c r="M519" s="121"/>
      <c r="N519" s="120" t="s">
        <v>25</v>
      </c>
      <c r="O519" s="120" t="s">
        <v>36</v>
      </c>
      <c r="P519" s="121"/>
      <c r="Q519" s="121"/>
      <c r="R519" s="121"/>
      <c r="S519" s="120" t="s">
        <v>1429</v>
      </c>
      <c r="T519" s="120"/>
      <c r="U519" s="120"/>
      <c r="V519" s="121"/>
    </row>
    <row r="520" spans="1:22" ht="14.25" customHeight="1">
      <c r="A520" s="118">
        <v>519</v>
      </c>
      <c r="B520" s="119" t="s">
        <v>1427</v>
      </c>
      <c r="C520" s="120" t="s">
        <v>1453</v>
      </c>
      <c r="D520" s="120" t="s">
        <v>827</v>
      </c>
      <c r="E520" s="120" t="s">
        <v>40</v>
      </c>
      <c r="F520" s="120" t="s">
        <v>22</v>
      </c>
      <c r="G520" s="122">
        <v>2011</v>
      </c>
      <c r="H520" s="122">
        <v>-28.518000000000001</v>
      </c>
      <c r="I520" s="122">
        <v>-50.707999999999998</v>
      </c>
      <c r="J520" s="120" t="s">
        <v>136</v>
      </c>
      <c r="K520" s="120" t="s">
        <v>36</v>
      </c>
      <c r="L520" s="121"/>
      <c r="M520" s="121"/>
      <c r="N520" s="120" t="s">
        <v>25</v>
      </c>
      <c r="O520" s="120" t="s">
        <v>36</v>
      </c>
      <c r="P520" s="121"/>
      <c r="Q520" s="121"/>
      <c r="R520" s="121"/>
      <c r="S520" s="120" t="s">
        <v>1429</v>
      </c>
      <c r="T520" s="120"/>
      <c r="U520" s="120"/>
      <c r="V520" s="121"/>
    </row>
    <row r="521" spans="1:22" ht="14.25" customHeight="1">
      <c r="A521" s="118">
        <v>520</v>
      </c>
      <c r="B521" s="119" t="s">
        <v>1427</v>
      </c>
      <c r="C521" s="120" t="s">
        <v>1453</v>
      </c>
      <c r="D521" s="120" t="s">
        <v>827</v>
      </c>
      <c r="E521" s="120" t="s">
        <v>40</v>
      </c>
      <c r="F521" s="120" t="s">
        <v>22</v>
      </c>
      <c r="G521" s="122">
        <v>2011</v>
      </c>
      <c r="H521" s="122">
        <v>-28.518000000000001</v>
      </c>
      <c r="I521" s="122">
        <v>-50.707999999999998</v>
      </c>
      <c r="J521" s="120" t="s">
        <v>136</v>
      </c>
      <c r="K521" s="120" t="s">
        <v>36</v>
      </c>
      <c r="L521" s="121"/>
      <c r="M521" s="121"/>
      <c r="N521" s="120" t="s">
        <v>25</v>
      </c>
      <c r="O521" s="120" t="s">
        <v>36</v>
      </c>
      <c r="P521" s="121"/>
      <c r="Q521" s="121"/>
      <c r="R521" s="121"/>
      <c r="S521" s="120" t="s">
        <v>1429</v>
      </c>
      <c r="T521" s="120"/>
      <c r="U521" s="120"/>
      <c r="V521" s="121"/>
    </row>
    <row r="522" spans="1:22" ht="14.25" customHeight="1">
      <c r="A522" s="118">
        <v>521</v>
      </c>
      <c r="B522" s="119" t="s">
        <v>1427</v>
      </c>
      <c r="C522" s="120" t="s">
        <v>1453</v>
      </c>
      <c r="D522" s="120" t="s">
        <v>827</v>
      </c>
      <c r="E522" s="120" t="s">
        <v>40</v>
      </c>
      <c r="F522" s="120" t="s">
        <v>22</v>
      </c>
      <c r="G522" s="122">
        <v>2011</v>
      </c>
      <c r="H522" s="122">
        <v>-28.518000000000001</v>
      </c>
      <c r="I522" s="122">
        <v>-50.707999999999998</v>
      </c>
      <c r="J522" s="120" t="s">
        <v>136</v>
      </c>
      <c r="K522" s="120" t="s">
        <v>36</v>
      </c>
      <c r="L522" s="121"/>
      <c r="M522" s="121"/>
      <c r="N522" s="120" t="s">
        <v>25</v>
      </c>
      <c r="O522" s="120" t="s">
        <v>36</v>
      </c>
      <c r="P522" s="121"/>
      <c r="Q522" s="121"/>
      <c r="R522" s="121"/>
      <c r="S522" s="120" t="s">
        <v>1429</v>
      </c>
      <c r="T522" s="120"/>
      <c r="U522" s="120"/>
      <c r="V522" s="121"/>
    </row>
    <row r="523" spans="1:22" ht="14.25" customHeight="1">
      <c r="A523" s="118">
        <v>522</v>
      </c>
      <c r="B523" s="119" t="s">
        <v>1427</v>
      </c>
      <c r="C523" s="120" t="s">
        <v>1453</v>
      </c>
      <c r="D523" s="120" t="s">
        <v>827</v>
      </c>
      <c r="E523" s="120" t="s">
        <v>40</v>
      </c>
      <c r="F523" s="120" t="s">
        <v>22</v>
      </c>
      <c r="G523" s="122">
        <v>2011</v>
      </c>
      <c r="H523" s="122">
        <v>-28.518000000000001</v>
      </c>
      <c r="I523" s="122">
        <v>-50.707999999999998</v>
      </c>
      <c r="J523" s="120" t="s">
        <v>136</v>
      </c>
      <c r="K523" s="120" t="s">
        <v>36</v>
      </c>
      <c r="L523" s="121"/>
      <c r="M523" s="121"/>
      <c r="N523" s="120" t="s">
        <v>25</v>
      </c>
      <c r="O523" s="120" t="s">
        <v>36</v>
      </c>
      <c r="P523" s="121"/>
      <c r="Q523" s="121"/>
      <c r="R523" s="121"/>
      <c r="S523" s="120" t="s">
        <v>1429</v>
      </c>
      <c r="T523" s="120"/>
      <c r="U523" s="120"/>
      <c r="V523" s="121"/>
    </row>
    <row r="524" spans="1:22" ht="14.25" customHeight="1">
      <c r="A524" s="118">
        <v>523</v>
      </c>
      <c r="B524" s="119" t="s">
        <v>1427</v>
      </c>
      <c r="C524" s="120" t="s">
        <v>1453</v>
      </c>
      <c r="D524" s="120" t="s">
        <v>827</v>
      </c>
      <c r="E524" s="120" t="s">
        <v>40</v>
      </c>
      <c r="F524" s="120" t="s">
        <v>22</v>
      </c>
      <c r="G524" s="122">
        <v>2011</v>
      </c>
      <c r="H524" s="122">
        <v>-28.518000000000001</v>
      </c>
      <c r="I524" s="122">
        <v>-50.707999999999998</v>
      </c>
      <c r="J524" s="120" t="s">
        <v>136</v>
      </c>
      <c r="K524" s="120" t="s">
        <v>36</v>
      </c>
      <c r="L524" s="121"/>
      <c r="M524" s="121"/>
      <c r="N524" s="120" t="s">
        <v>25</v>
      </c>
      <c r="O524" s="120" t="s">
        <v>36</v>
      </c>
      <c r="P524" s="121"/>
      <c r="Q524" s="121"/>
      <c r="R524" s="121"/>
      <c r="S524" s="120" t="s">
        <v>1429</v>
      </c>
      <c r="T524" s="120"/>
      <c r="U524" s="120"/>
      <c r="V524" s="121"/>
    </row>
    <row r="525" spans="1:22" ht="14.25" customHeight="1">
      <c r="A525" s="118">
        <v>524</v>
      </c>
      <c r="B525" s="119" t="s">
        <v>1427</v>
      </c>
      <c r="C525" s="120" t="s">
        <v>1453</v>
      </c>
      <c r="D525" s="120" t="s">
        <v>827</v>
      </c>
      <c r="E525" s="120" t="s">
        <v>40</v>
      </c>
      <c r="F525" s="120" t="s">
        <v>22</v>
      </c>
      <c r="G525" s="122">
        <v>2011</v>
      </c>
      <c r="H525" s="122">
        <v>-28.518000000000001</v>
      </c>
      <c r="I525" s="122">
        <v>-50.707999999999998</v>
      </c>
      <c r="J525" s="120" t="s">
        <v>136</v>
      </c>
      <c r="K525" s="120" t="s">
        <v>36</v>
      </c>
      <c r="L525" s="121"/>
      <c r="M525" s="121"/>
      <c r="N525" s="120" t="s">
        <v>25</v>
      </c>
      <c r="O525" s="120" t="s">
        <v>36</v>
      </c>
      <c r="P525" s="121"/>
      <c r="Q525" s="121"/>
      <c r="R525" s="121"/>
      <c r="S525" s="120" t="s">
        <v>1429</v>
      </c>
      <c r="T525" s="120"/>
      <c r="U525" s="120"/>
      <c r="V525" s="121"/>
    </row>
    <row r="526" spans="1:22" ht="14.25" customHeight="1">
      <c r="A526" s="118">
        <v>525</v>
      </c>
      <c r="B526" s="119" t="s">
        <v>1427</v>
      </c>
      <c r="C526" s="120" t="s">
        <v>1453</v>
      </c>
      <c r="D526" s="120" t="s">
        <v>827</v>
      </c>
      <c r="E526" s="120" t="s">
        <v>40</v>
      </c>
      <c r="F526" s="120" t="s">
        <v>22</v>
      </c>
      <c r="G526" s="122">
        <v>2011</v>
      </c>
      <c r="H526" s="122">
        <v>-28.518000000000001</v>
      </c>
      <c r="I526" s="122">
        <v>-50.707999999999998</v>
      </c>
      <c r="J526" s="120" t="s">
        <v>136</v>
      </c>
      <c r="K526" s="120" t="s">
        <v>36</v>
      </c>
      <c r="L526" s="121"/>
      <c r="M526" s="121"/>
      <c r="N526" s="120" t="s">
        <v>25</v>
      </c>
      <c r="O526" s="120" t="s">
        <v>36</v>
      </c>
      <c r="P526" s="121"/>
      <c r="Q526" s="121"/>
      <c r="R526" s="121"/>
      <c r="S526" s="120" t="s">
        <v>1429</v>
      </c>
      <c r="T526" s="120"/>
      <c r="U526" s="120"/>
      <c r="V526" s="121"/>
    </row>
    <row r="527" spans="1:22" ht="14.25" customHeight="1">
      <c r="A527" s="118">
        <v>526</v>
      </c>
      <c r="B527" s="119" t="s">
        <v>1427</v>
      </c>
      <c r="C527" s="120" t="s">
        <v>1453</v>
      </c>
      <c r="D527" s="120" t="s">
        <v>827</v>
      </c>
      <c r="E527" s="120" t="s">
        <v>40</v>
      </c>
      <c r="F527" s="120" t="s">
        <v>22</v>
      </c>
      <c r="G527" s="122">
        <v>2011</v>
      </c>
      <c r="H527" s="122">
        <v>-28.518000000000001</v>
      </c>
      <c r="I527" s="122">
        <v>-50.707999999999998</v>
      </c>
      <c r="J527" s="120" t="s">
        <v>136</v>
      </c>
      <c r="K527" s="120" t="s">
        <v>36</v>
      </c>
      <c r="L527" s="121"/>
      <c r="M527" s="121"/>
      <c r="N527" s="120" t="s">
        <v>25</v>
      </c>
      <c r="O527" s="120" t="s">
        <v>36</v>
      </c>
      <c r="P527" s="121"/>
      <c r="Q527" s="121"/>
      <c r="R527" s="121"/>
      <c r="S527" s="120" t="s">
        <v>1429</v>
      </c>
      <c r="T527" s="120"/>
      <c r="U527" s="120"/>
      <c r="V527" s="121"/>
    </row>
    <row r="528" spans="1:22" ht="14.25" customHeight="1">
      <c r="A528" s="118">
        <v>527</v>
      </c>
      <c r="B528" s="119" t="s">
        <v>1427</v>
      </c>
      <c r="C528" s="120" t="s">
        <v>1453</v>
      </c>
      <c r="D528" s="120" t="s">
        <v>827</v>
      </c>
      <c r="E528" s="120" t="s">
        <v>40</v>
      </c>
      <c r="F528" s="120" t="s">
        <v>22</v>
      </c>
      <c r="G528" s="122">
        <v>2011</v>
      </c>
      <c r="H528" s="122">
        <v>-28.518000000000001</v>
      </c>
      <c r="I528" s="122">
        <v>-50.707999999999998</v>
      </c>
      <c r="J528" s="120" t="s">
        <v>136</v>
      </c>
      <c r="K528" s="120" t="s">
        <v>36</v>
      </c>
      <c r="L528" s="121"/>
      <c r="M528" s="121"/>
      <c r="N528" s="120" t="s">
        <v>25</v>
      </c>
      <c r="O528" s="120" t="s">
        <v>36</v>
      </c>
      <c r="P528" s="121"/>
      <c r="Q528" s="121"/>
      <c r="R528" s="121"/>
      <c r="S528" s="120" t="s">
        <v>1429</v>
      </c>
      <c r="T528" s="120"/>
      <c r="U528" s="120"/>
      <c r="V528" s="121"/>
    </row>
    <row r="529" spans="1:22" ht="14.25" customHeight="1">
      <c r="A529" s="118">
        <v>528</v>
      </c>
      <c r="B529" s="119" t="s">
        <v>1427</v>
      </c>
      <c r="C529" s="120" t="s">
        <v>1453</v>
      </c>
      <c r="D529" s="120" t="s">
        <v>827</v>
      </c>
      <c r="E529" s="120" t="s">
        <v>1435</v>
      </c>
      <c r="F529" s="120" t="s">
        <v>22</v>
      </c>
      <c r="G529" s="122">
        <v>2011</v>
      </c>
      <c r="H529" s="122">
        <v>-28.635999999999999</v>
      </c>
      <c r="I529" s="122">
        <v>-50.545000000000002</v>
      </c>
      <c r="J529" s="120" t="s">
        <v>136</v>
      </c>
      <c r="K529" s="120" t="s">
        <v>36</v>
      </c>
      <c r="L529" s="121"/>
      <c r="M529" s="121"/>
      <c r="N529" s="120" t="s">
        <v>25</v>
      </c>
      <c r="O529" s="120" t="s">
        <v>36</v>
      </c>
      <c r="P529" s="121"/>
      <c r="Q529" s="121"/>
      <c r="R529" s="121"/>
      <c r="S529" s="120" t="s">
        <v>1429</v>
      </c>
      <c r="T529" s="120"/>
      <c r="U529" s="120"/>
      <c r="V529" s="121"/>
    </row>
    <row r="530" spans="1:22" ht="14.25" customHeight="1">
      <c r="A530" s="118">
        <v>529</v>
      </c>
      <c r="B530" s="119" t="s">
        <v>1427</v>
      </c>
      <c r="C530" s="120" t="s">
        <v>1453</v>
      </c>
      <c r="D530" s="120" t="s">
        <v>827</v>
      </c>
      <c r="E530" s="120" t="s">
        <v>1435</v>
      </c>
      <c r="F530" s="120" t="s">
        <v>22</v>
      </c>
      <c r="G530" s="122">
        <v>2011</v>
      </c>
      <c r="H530" s="122">
        <v>-28.635999999999999</v>
      </c>
      <c r="I530" s="122">
        <v>-50.545000000000002</v>
      </c>
      <c r="J530" s="120" t="s">
        <v>136</v>
      </c>
      <c r="K530" s="120" t="s">
        <v>36</v>
      </c>
      <c r="L530" s="121"/>
      <c r="M530" s="121"/>
      <c r="N530" s="120" t="s">
        <v>25</v>
      </c>
      <c r="O530" s="120" t="s">
        <v>36</v>
      </c>
      <c r="P530" s="121"/>
      <c r="Q530" s="121"/>
      <c r="R530" s="121"/>
      <c r="S530" s="120" t="s">
        <v>1429</v>
      </c>
      <c r="T530" s="120"/>
      <c r="U530" s="120"/>
      <c r="V530" s="121"/>
    </row>
    <row r="531" spans="1:22" ht="14.25" customHeight="1">
      <c r="A531" s="118">
        <v>530</v>
      </c>
      <c r="B531" s="119" t="s">
        <v>1427</v>
      </c>
      <c r="C531" s="120" t="s">
        <v>1453</v>
      </c>
      <c r="D531" s="120" t="s">
        <v>827</v>
      </c>
      <c r="E531" s="120" t="s">
        <v>1435</v>
      </c>
      <c r="F531" s="120" t="s">
        <v>22</v>
      </c>
      <c r="G531" s="122">
        <v>2011</v>
      </c>
      <c r="H531" s="122">
        <v>-28.635999999999999</v>
      </c>
      <c r="I531" s="122">
        <v>-50.545000000000002</v>
      </c>
      <c r="J531" s="120" t="s">
        <v>136</v>
      </c>
      <c r="K531" s="120" t="s">
        <v>36</v>
      </c>
      <c r="L531" s="121"/>
      <c r="M531" s="121"/>
      <c r="N531" s="120" t="s">
        <v>25</v>
      </c>
      <c r="O531" s="120" t="s">
        <v>36</v>
      </c>
      <c r="P531" s="121"/>
      <c r="Q531" s="121"/>
      <c r="R531" s="121"/>
      <c r="S531" s="120" t="s">
        <v>1429</v>
      </c>
      <c r="T531" s="120"/>
      <c r="U531" s="120"/>
      <c r="V531" s="121"/>
    </row>
    <row r="532" spans="1:22" ht="14.25" customHeight="1">
      <c r="A532" s="118">
        <v>531</v>
      </c>
      <c r="B532" s="119" t="s">
        <v>1427</v>
      </c>
      <c r="C532" s="120" t="s">
        <v>1453</v>
      </c>
      <c r="D532" s="120" t="s">
        <v>827</v>
      </c>
      <c r="E532" s="120" t="s">
        <v>1435</v>
      </c>
      <c r="F532" s="120" t="s">
        <v>22</v>
      </c>
      <c r="G532" s="122">
        <v>2011</v>
      </c>
      <c r="H532" s="122">
        <v>-28.638999999999999</v>
      </c>
      <c r="I532" s="122">
        <v>-50.459000000000003</v>
      </c>
      <c r="J532" s="120" t="s">
        <v>136</v>
      </c>
      <c r="K532" s="120" t="s">
        <v>36</v>
      </c>
      <c r="L532" s="121"/>
      <c r="M532" s="121"/>
      <c r="N532" s="120" t="s">
        <v>25</v>
      </c>
      <c r="O532" s="120" t="s">
        <v>36</v>
      </c>
      <c r="P532" s="121"/>
      <c r="Q532" s="121"/>
      <c r="R532" s="121"/>
      <c r="S532" s="120" t="s">
        <v>1429</v>
      </c>
      <c r="T532" s="120"/>
      <c r="U532" s="120"/>
      <c r="V532" s="121"/>
    </row>
    <row r="533" spans="1:22" ht="14.25" customHeight="1">
      <c r="A533" s="118">
        <v>532</v>
      </c>
      <c r="B533" s="119" t="s">
        <v>1427</v>
      </c>
      <c r="C533" s="120" t="s">
        <v>1453</v>
      </c>
      <c r="D533" s="120" t="s">
        <v>827</v>
      </c>
      <c r="E533" s="120" t="s">
        <v>1435</v>
      </c>
      <c r="F533" s="120" t="s">
        <v>22</v>
      </c>
      <c r="G533" s="122">
        <v>2011</v>
      </c>
      <c r="H533" s="122">
        <v>-28.638999999999999</v>
      </c>
      <c r="I533" s="122">
        <v>-50.459000000000003</v>
      </c>
      <c r="J533" s="120" t="s">
        <v>136</v>
      </c>
      <c r="K533" s="120" t="s">
        <v>36</v>
      </c>
      <c r="L533" s="121"/>
      <c r="M533" s="121"/>
      <c r="N533" s="120" t="s">
        <v>25</v>
      </c>
      <c r="O533" s="120" t="s">
        <v>36</v>
      </c>
      <c r="P533" s="121"/>
      <c r="Q533" s="121"/>
      <c r="R533" s="121"/>
      <c r="S533" s="120" t="s">
        <v>1429</v>
      </c>
      <c r="T533" s="120"/>
      <c r="U533" s="120"/>
      <c r="V533" s="121"/>
    </row>
    <row r="534" spans="1:22" ht="14.25" customHeight="1">
      <c r="A534" s="118">
        <v>533</v>
      </c>
      <c r="B534" s="119" t="s">
        <v>1427</v>
      </c>
      <c r="C534" s="120" t="s">
        <v>1453</v>
      </c>
      <c r="D534" s="120" t="s">
        <v>827</v>
      </c>
      <c r="E534" s="120" t="s">
        <v>1435</v>
      </c>
      <c r="F534" s="120" t="s">
        <v>22</v>
      </c>
      <c r="G534" s="122">
        <v>2011</v>
      </c>
      <c r="H534" s="122">
        <v>-28.638999999999999</v>
      </c>
      <c r="I534" s="122">
        <v>-50.459000000000003</v>
      </c>
      <c r="J534" s="120" t="s">
        <v>136</v>
      </c>
      <c r="K534" s="120" t="s">
        <v>36</v>
      </c>
      <c r="L534" s="121"/>
      <c r="M534" s="121"/>
      <c r="N534" s="120" t="s">
        <v>25</v>
      </c>
      <c r="O534" s="120" t="s">
        <v>36</v>
      </c>
      <c r="P534" s="121"/>
      <c r="Q534" s="121"/>
      <c r="R534" s="121"/>
      <c r="S534" s="120" t="s">
        <v>1429</v>
      </c>
      <c r="T534" s="120"/>
      <c r="U534" s="120"/>
      <c r="V534" s="121"/>
    </row>
    <row r="535" spans="1:22" ht="14.25" customHeight="1">
      <c r="A535" s="118">
        <v>534</v>
      </c>
      <c r="B535" s="119" t="s">
        <v>1427</v>
      </c>
      <c r="C535" s="120" t="s">
        <v>1453</v>
      </c>
      <c r="D535" s="120" t="s">
        <v>827</v>
      </c>
      <c r="E535" s="120" t="s">
        <v>1435</v>
      </c>
      <c r="F535" s="120" t="s">
        <v>22</v>
      </c>
      <c r="G535" s="122">
        <v>2011</v>
      </c>
      <c r="H535" s="122">
        <v>-28.638999999999999</v>
      </c>
      <c r="I535" s="122">
        <v>-50.459000000000003</v>
      </c>
      <c r="J535" s="120" t="s">
        <v>136</v>
      </c>
      <c r="K535" s="120" t="s">
        <v>36</v>
      </c>
      <c r="L535" s="121"/>
      <c r="M535" s="121"/>
      <c r="N535" s="120" t="s">
        <v>25</v>
      </c>
      <c r="O535" s="120" t="s">
        <v>36</v>
      </c>
      <c r="P535" s="121"/>
      <c r="Q535" s="121"/>
      <c r="R535" s="121"/>
      <c r="S535" s="120" t="s">
        <v>1429</v>
      </c>
      <c r="T535" s="120"/>
      <c r="U535" s="120"/>
      <c r="V535" s="121"/>
    </row>
    <row r="536" spans="1:22" ht="14.25" customHeight="1">
      <c r="A536" s="118">
        <v>535</v>
      </c>
      <c r="B536" s="119" t="s">
        <v>1427</v>
      </c>
      <c r="C536" s="120" t="s">
        <v>1453</v>
      </c>
      <c r="D536" s="120" t="s">
        <v>827</v>
      </c>
      <c r="E536" s="120" t="s">
        <v>1435</v>
      </c>
      <c r="F536" s="120" t="s">
        <v>22</v>
      </c>
      <c r="G536" s="122">
        <v>2011</v>
      </c>
      <c r="H536" s="122">
        <v>-28.638999999999999</v>
      </c>
      <c r="I536" s="122">
        <v>-50.459000000000003</v>
      </c>
      <c r="J536" s="120" t="s">
        <v>136</v>
      </c>
      <c r="K536" s="120" t="s">
        <v>36</v>
      </c>
      <c r="L536" s="121"/>
      <c r="M536" s="121"/>
      <c r="N536" s="120" t="s">
        <v>25</v>
      </c>
      <c r="O536" s="120" t="s">
        <v>36</v>
      </c>
      <c r="P536" s="121"/>
      <c r="Q536" s="121"/>
      <c r="R536" s="121"/>
      <c r="S536" s="120" t="s">
        <v>1429</v>
      </c>
      <c r="T536" s="120"/>
      <c r="U536" s="120"/>
      <c r="V536" s="121"/>
    </row>
    <row r="537" spans="1:22" ht="14.25" customHeight="1">
      <c r="A537" s="118">
        <v>536</v>
      </c>
      <c r="B537" s="119" t="s">
        <v>1427</v>
      </c>
      <c r="C537" s="120" t="s">
        <v>1453</v>
      </c>
      <c r="D537" s="120" t="s">
        <v>827</v>
      </c>
      <c r="E537" s="120" t="s">
        <v>1435</v>
      </c>
      <c r="F537" s="120" t="s">
        <v>22</v>
      </c>
      <c r="G537" s="122">
        <v>2011</v>
      </c>
      <c r="H537" s="122">
        <v>-28.652999999999999</v>
      </c>
      <c r="I537" s="122">
        <v>-50.387</v>
      </c>
      <c r="J537" s="120" t="s">
        <v>136</v>
      </c>
      <c r="K537" s="120" t="s">
        <v>36</v>
      </c>
      <c r="L537" s="121"/>
      <c r="M537" s="121"/>
      <c r="N537" s="120" t="s">
        <v>25</v>
      </c>
      <c r="O537" s="120" t="s">
        <v>36</v>
      </c>
      <c r="P537" s="121"/>
      <c r="Q537" s="121"/>
      <c r="R537" s="121"/>
      <c r="S537" s="120" t="s">
        <v>1429</v>
      </c>
      <c r="T537" s="120"/>
      <c r="U537" s="120"/>
      <c r="V537" s="121"/>
    </row>
    <row r="538" spans="1:22" ht="14.25" customHeight="1">
      <c r="A538" s="118">
        <v>537</v>
      </c>
      <c r="B538" s="119" t="s">
        <v>1427</v>
      </c>
      <c r="C538" s="120" t="s">
        <v>1453</v>
      </c>
      <c r="D538" s="120" t="s">
        <v>827</v>
      </c>
      <c r="E538" s="120" t="s">
        <v>1435</v>
      </c>
      <c r="F538" s="120" t="s">
        <v>22</v>
      </c>
      <c r="G538" s="122">
        <v>2011</v>
      </c>
      <c r="H538" s="122">
        <v>-28.652999999999999</v>
      </c>
      <c r="I538" s="122">
        <v>-50.387</v>
      </c>
      <c r="J538" s="120" t="s">
        <v>136</v>
      </c>
      <c r="K538" s="120" t="s">
        <v>36</v>
      </c>
      <c r="L538" s="121"/>
      <c r="M538" s="121"/>
      <c r="N538" s="120" t="s">
        <v>25</v>
      </c>
      <c r="O538" s="120" t="s">
        <v>36</v>
      </c>
      <c r="P538" s="121"/>
      <c r="Q538" s="121"/>
      <c r="R538" s="121"/>
      <c r="S538" s="120" t="s">
        <v>1429</v>
      </c>
      <c r="T538" s="120"/>
      <c r="U538" s="120"/>
      <c r="V538" s="121"/>
    </row>
    <row r="539" spans="1:22" ht="14.25" customHeight="1">
      <c r="A539" s="118">
        <v>538</v>
      </c>
      <c r="B539" s="119" t="s">
        <v>1427</v>
      </c>
      <c r="C539" s="120" t="s">
        <v>1453</v>
      </c>
      <c r="D539" s="120" t="s">
        <v>827</v>
      </c>
      <c r="E539" s="120" t="s">
        <v>1435</v>
      </c>
      <c r="F539" s="120" t="s">
        <v>22</v>
      </c>
      <c r="G539" s="122">
        <v>2011</v>
      </c>
      <c r="H539" s="122">
        <v>-28.652999999999999</v>
      </c>
      <c r="I539" s="122">
        <v>-50.387</v>
      </c>
      <c r="J539" s="120" t="s">
        <v>136</v>
      </c>
      <c r="K539" s="120" t="s">
        <v>36</v>
      </c>
      <c r="L539" s="121"/>
      <c r="M539" s="121"/>
      <c r="N539" s="120" t="s">
        <v>25</v>
      </c>
      <c r="O539" s="120" t="s">
        <v>36</v>
      </c>
      <c r="P539" s="121"/>
      <c r="Q539" s="121"/>
      <c r="R539" s="121"/>
      <c r="S539" s="120" t="s">
        <v>1429</v>
      </c>
      <c r="T539" s="120"/>
      <c r="U539" s="120"/>
      <c r="V539" s="121"/>
    </row>
    <row r="540" spans="1:22" ht="14.25" customHeight="1">
      <c r="A540" s="118">
        <v>539</v>
      </c>
      <c r="B540" s="119" t="s">
        <v>1427</v>
      </c>
      <c r="C540" s="120" t="s">
        <v>1453</v>
      </c>
      <c r="D540" s="120" t="s">
        <v>827</v>
      </c>
      <c r="E540" s="120" t="s">
        <v>1435</v>
      </c>
      <c r="F540" s="120" t="s">
        <v>22</v>
      </c>
      <c r="G540" s="122">
        <v>2011</v>
      </c>
      <c r="H540" s="122">
        <v>-28.652999999999999</v>
      </c>
      <c r="I540" s="122">
        <v>-50.387</v>
      </c>
      <c r="J540" s="120" t="s">
        <v>136</v>
      </c>
      <c r="K540" s="120" t="s">
        <v>36</v>
      </c>
      <c r="L540" s="121"/>
      <c r="M540" s="121"/>
      <c r="N540" s="120" t="s">
        <v>25</v>
      </c>
      <c r="O540" s="120" t="s">
        <v>36</v>
      </c>
      <c r="P540" s="121"/>
      <c r="Q540" s="121"/>
      <c r="R540" s="121"/>
      <c r="S540" s="120" t="s">
        <v>1429</v>
      </c>
      <c r="T540" s="120"/>
      <c r="U540" s="120"/>
      <c r="V540" s="121"/>
    </row>
  </sheetData>
  <pageMargins left="1" right="1" top="1" bottom="1" header="0.25" footer="0.2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04"/>
  <sheetViews>
    <sheetView workbookViewId="0">
      <selection activeCell="F17" sqref="F17"/>
    </sheetView>
  </sheetViews>
  <sheetFormatPr baseColWidth="10" defaultRowHeight="14" x14ac:dyDescent="0"/>
  <cols>
    <col min="19" max="19" width="20.5" customWidth="1"/>
    <col min="22" max="22" width="15.5" customWidth="1"/>
  </cols>
  <sheetData>
    <row r="1" spans="1:258" ht="35" customHeight="1">
      <c r="A1" s="107" t="s">
        <v>0</v>
      </c>
      <c r="B1" s="108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258</v>
      </c>
      <c r="H1" s="109" t="s">
        <v>7</v>
      </c>
      <c r="I1" s="109" t="s">
        <v>8</v>
      </c>
      <c r="J1" s="109" t="s">
        <v>259</v>
      </c>
      <c r="K1" s="109" t="s">
        <v>10</v>
      </c>
      <c r="L1" s="109" t="s">
        <v>11</v>
      </c>
      <c r="M1" s="109" t="s">
        <v>12</v>
      </c>
      <c r="N1" s="109" t="s">
        <v>260</v>
      </c>
      <c r="O1" s="109" t="s">
        <v>14</v>
      </c>
      <c r="P1" s="109" t="s">
        <v>15</v>
      </c>
      <c r="Q1" s="108" t="s">
        <v>16</v>
      </c>
      <c r="R1" s="108" t="s">
        <v>17</v>
      </c>
      <c r="S1" s="108" t="s">
        <v>1573</v>
      </c>
      <c r="T1" s="108" t="s">
        <v>1572</v>
      </c>
      <c r="U1" s="162" t="s">
        <v>1574</v>
      </c>
      <c r="V1" s="110" t="s">
        <v>261</v>
      </c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106"/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Y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R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  <c r="GK1" s="106"/>
      <c r="GL1" s="106"/>
      <c r="GM1" s="106"/>
      <c r="GN1" s="106"/>
      <c r="GO1" s="106"/>
      <c r="GP1" s="106"/>
      <c r="GQ1" s="106"/>
      <c r="GR1" s="106"/>
      <c r="GS1" s="106"/>
      <c r="GT1" s="106"/>
      <c r="GU1" s="106"/>
      <c r="GV1" s="106"/>
      <c r="GW1" s="106"/>
      <c r="GX1" s="106"/>
      <c r="GY1" s="106"/>
      <c r="GZ1" s="106"/>
      <c r="HA1" s="106"/>
      <c r="HB1" s="106"/>
      <c r="HC1" s="106"/>
      <c r="HD1" s="106"/>
      <c r="HE1" s="106"/>
      <c r="HF1" s="106"/>
      <c r="HG1" s="106"/>
      <c r="HH1" s="106"/>
      <c r="HI1" s="106"/>
      <c r="HJ1" s="106"/>
      <c r="HK1" s="106"/>
      <c r="HL1" s="106"/>
      <c r="HM1" s="106"/>
      <c r="HN1" s="106"/>
      <c r="HO1" s="106"/>
      <c r="HP1" s="106"/>
      <c r="HQ1" s="106"/>
      <c r="HR1" s="106"/>
      <c r="HS1" s="106"/>
      <c r="HT1" s="106"/>
      <c r="HU1" s="106"/>
      <c r="HV1" s="106"/>
      <c r="HW1" s="106"/>
      <c r="HX1" s="106"/>
      <c r="HY1" s="106"/>
      <c r="HZ1" s="106"/>
      <c r="IA1" s="106"/>
      <c r="IB1" s="106"/>
      <c r="IC1" s="106"/>
      <c r="ID1" s="106"/>
      <c r="IE1" s="106"/>
      <c r="IF1" s="106"/>
      <c r="IG1" s="106"/>
      <c r="IH1" s="106"/>
      <c r="II1" s="106"/>
      <c r="IJ1" s="106"/>
      <c r="IK1" s="106"/>
      <c r="IL1" s="106"/>
      <c r="IM1" s="106"/>
      <c r="IN1" s="106"/>
      <c r="IO1" s="106"/>
      <c r="IP1" s="106"/>
      <c r="IQ1" s="106"/>
      <c r="IR1" s="106"/>
      <c r="IS1" s="106"/>
      <c r="IT1" s="106"/>
      <c r="IU1" s="106"/>
      <c r="IV1" s="106"/>
      <c r="IW1" s="106"/>
      <c r="IX1" s="106"/>
    </row>
    <row r="2" spans="1:258">
      <c r="A2" s="157">
        <v>1</v>
      </c>
      <c r="B2" s="157" t="s">
        <v>422</v>
      </c>
      <c r="C2" s="157" t="s">
        <v>423</v>
      </c>
      <c r="D2" s="158" t="s">
        <v>20</v>
      </c>
      <c r="E2" s="157" t="s">
        <v>1462</v>
      </c>
      <c r="F2" s="158" t="s">
        <v>615</v>
      </c>
      <c r="G2" s="157">
        <v>2010</v>
      </c>
      <c r="H2" s="157">
        <v>-33.529522299999996</v>
      </c>
      <c r="I2" s="157">
        <v>-58.216954999999999</v>
      </c>
      <c r="J2" s="157" t="s">
        <v>49</v>
      </c>
      <c r="K2" s="159" t="s">
        <v>1463</v>
      </c>
      <c r="L2" s="159" t="s">
        <v>1464</v>
      </c>
      <c r="M2" s="159"/>
      <c r="N2" s="157" t="s">
        <v>29</v>
      </c>
      <c r="O2" s="159" t="s">
        <v>1465</v>
      </c>
      <c r="P2" s="160" t="s">
        <v>549</v>
      </c>
      <c r="Q2" s="159" t="s">
        <v>1466</v>
      </c>
      <c r="R2" s="159" t="s">
        <v>547</v>
      </c>
      <c r="S2" s="157" t="s">
        <v>1467</v>
      </c>
      <c r="T2" s="159"/>
      <c r="V2" s="161"/>
    </row>
    <row r="3" spans="1:258">
      <c r="A3" s="157">
        <v>2</v>
      </c>
      <c r="B3" s="157" t="s">
        <v>422</v>
      </c>
      <c r="C3" s="157" t="s">
        <v>423</v>
      </c>
      <c r="D3" s="158" t="s">
        <v>20</v>
      </c>
      <c r="E3" s="157" t="s">
        <v>1462</v>
      </c>
      <c r="F3" s="158" t="s">
        <v>615</v>
      </c>
      <c r="G3" s="157">
        <v>2010</v>
      </c>
      <c r="H3" s="157">
        <v>-33.529522299999996</v>
      </c>
      <c r="I3" s="157">
        <v>-58.216954999999999</v>
      </c>
      <c r="J3" s="157" t="s">
        <v>49</v>
      </c>
      <c r="K3" s="159" t="s">
        <v>1463</v>
      </c>
      <c r="L3" s="159" t="s">
        <v>1468</v>
      </c>
      <c r="M3" s="159"/>
      <c r="N3" s="157" t="s">
        <v>29</v>
      </c>
      <c r="O3" s="159" t="s">
        <v>1465</v>
      </c>
      <c r="P3" s="160" t="s">
        <v>549</v>
      </c>
      <c r="Q3" s="159" t="s">
        <v>1466</v>
      </c>
      <c r="R3" s="159" t="s">
        <v>547</v>
      </c>
      <c r="S3" s="157" t="s">
        <v>1467</v>
      </c>
      <c r="T3" s="159"/>
      <c r="V3" s="161"/>
    </row>
    <row r="4" spans="1:258">
      <c r="A4" s="157">
        <v>3</v>
      </c>
      <c r="B4" s="157" t="s">
        <v>422</v>
      </c>
      <c r="C4" s="157" t="s">
        <v>423</v>
      </c>
      <c r="D4" s="158" t="s">
        <v>20</v>
      </c>
      <c r="E4" s="157" t="s">
        <v>1462</v>
      </c>
      <c r="F4" s="158" t="s">
        <v>615</v>
      </c>
      <c r="G4" s="157">
        <v>2010</v>
      </c>
      <c r="H4" s="157">
        <v>-33.529522299999996</v>
      </c>
      <c r="I4" s="157">
        <v>-58.216954999999999</v>
      </c>
      <c r="J4" s="157" t="s">
        <v>49</v>
      </c>
      <c r="K4" s="159" t="s">
        <v>1463</v>
      </c>
      <c r="L4" s="159" t="s">
        <v>1469</v>
      </c>
      <c r="M4" s="159"/>
      <c r="N4" s="157" t="s">
        <v>29</v>
      </c>
      <c r="O4" s="159" t="s">
        <v>1465</v>
      </c>
      <c r="P4" s="160" t="s">
        <v>549</v>
      </c>
      <c r="Q4" s="159" t="s">
        <v>1466</v>
      </c>
      <c r="R4" s="159" t="s">
        <v>547</v>
      </c>
      <c r="S4" s="157" t="s">
        <v>1467</v>
      </c>
      <c r="T4" s="159"/>
      <c r="V4" s="161"/>
    </row>
    <row r="5" spans="1:258">
      <c r="A5" s="157">
        <v>4</v>
      </c>
      <c r="B5" s="157" t="s">
        <v>422</v>
      </c>
      <c r="C5" s="157" t="s">
        <v>423</v>
      </c>
      <c r="D5" s="158" t="s">
        <v>20</v>
      </c>
      <c r="E5" s="157" t="s">
        <v>1462</v>
      </c>
      <c r="F5" s="158" t="s">
        <v>615</v>
      </c>
      <c r="G5" s="157">
        <v>2010</v>
      </c>
      <c r="H5" s="157">
        <v>-33.529522299999996</v>
      </c>
      <c r="I5" s="157">
        <v>-58.216954999999999</v>
      </c>
      <c r="J5" s="157" t="s">
        <v>49</v>
      </c>
      <c r="K5" s="159" t="s">
        <v>1463</v>
      </c>
      <c r="L5" s="159" t="s">
        <v>1470</v>
      </c>
      <c r="M5" s="159"/>
      <c r="N5" s="157" t="s">
        <v>29</v>
      </c>
      <c r="O5" s="159" t="s">
        <v>1465</v>
      </c>
      <c r="P5" s="160" t="s">
        <v>549</v>
      </c>
      <c r="Q5" s="159" t="s">
        <v>1466</v>
      </c>
      <c r="R5" s="159" t="s">
        <v>547</v>
      </c>
      <c r="S5" s="157" t="s">
        <v>1467</v>
      </c>
      <c r="T5" s="159"/>
      <c r="V5" s="161"/>
    </row>
    <row r="6" spans="1:258">
      <c r="A6" s="157">
        <v>5</v>
      </c>
      <c r="B6" s="157" t="s">
        <v>422</v>
      </c>
      <c r="C6" s="157" t="s">
        <v>423</v>
      </c>
      <c r="D6" s="158" t="s">
        <v>20</v>
      </c>
      <c r="E6" s="157" t="s">
        <v>1462</v>
      </c>
      <c r="F6" s="158" t="s">
        <v>615</v>
      </c>
      <c r="G6" s="157">
        <v>2010</v>
      </c>
      <c r="H6" s="157">
        <v>-33.529522299999996</v>
      </c>
      <c r="I6" s="157">
        <v>-58.216954999999999</v>
      </c>
      <c r="J6" s="157" t="s">
        <v>49</v>
      </c>
      <c r="K6" s="159" t="s">
        <v>1463</v>
      </c>
      <c r="L6" s="159" t="s">
        <v>1471</v>
      </c>
      <c r="M6" s="159"/>
      <c r="N6" s="157" t="s">
        <v>29</v>
      </c>
      <c r="O6" s="159" t="s">
        <v>1465</v>
      </c>
      <c r="P6" s="160" t="s">
        <v>549</v>
      </c>
      <c r="Q6" s="159" t="s">
        <v>1466</v>
      </c>
      <c r="R6" s="159" t="s">
        <v>547</v>
      </c>
      <c r="S6" s="157" t="s">
        <v>1467</v>
      </c>
      <c r="T6" s="159"/>
      <c r="V6" s="161"/>
    </row>
    <row r="7" spans="1:258">
      <c r="A7" s="157">
        <v>6</v>
      </c>
      <c r="B7" s="157" t="s">
        <v>422</v>
      </c>
      <c r="C7" s="157" t="s">
        <v>423</v>
      </c>
      <c r="D7" s="158" t="s">
        <v>20</v>
      </c>
      <c r="E7" s="157" t="s">
        <v>1462</v>
      </c>
      <c r="F7" s="158" t="s">
        <v>615</v>
      </c>
      <c r="G7" s="157">
        <v>2010</v>
      </c>
      <c r="H7" s="157">
        <v>-33.529522299999996</v>
      </c>
      <c r="I7" s="157">
        <v>-58.216954999999999</v>
      </c>
      <c r="J7" s="157" t="s">
        <v>49</v>
      </c>
      <c r="K7" s="159" t="s">
        <v>1463</v>
      </c>
      <c r="L7" s="159" t="s">
        <v>1472</v>
      </c>
      <c r="M7" s="159"/>
      <c r="N7" s="157" t="s">
        <v>29</v>
      </c>
      <c r="O7" s="159" t="s">
        <v>1465</v>
      </c>
      <c r="P7" s="160" t="s">
        <v>549</v>
      </c>
      <c r="Q7" s="159" t="s">
        <v>1466</v>
      </c>
      <c r="R7" s="159" t="s">
        <v>547</v>
      </c>
      <c r="S7" s="157" t="s">
        <v>1467</v>
      </c>
      <c r="T7" s="159"/>
      <c r="V7" s="161"/>
    </row>
    <row r="8" spans="1:258">
      <c r="A8" s="157">
        <v>7</v>
      </c>
      <c r="B8" s="157" t="s">
        <v>422</v>
      </c>
      <c r="C8" s="157" t="s">
        <v>423</v>
      </c>
      <c r="D8" s="158" t="s">
        <v>20</v>
      </c>
      <c r="E8" s="157" t="s">
        <v>1462</v>
      </c>
      <c r="F8" s="158" t="s">
        <v>615</v>
      </c>
      <c r="G8" s="157">
        <v>2010</v>
      </c>
      <c r="H8" s="157">
        <v>-33.529522299999996</v>
      </c>
      <c r="I8" s="157">
        <v>-58.216954999999999</v>
      </c>
      <c r="J8" s="157" t="s">
        <v>49</v>
      </c>
      <c r="K8" s="159" t="s">
        <v>1463</v>
      </c>
      <c r="L8" s="159" t="s">
        <v>1473</v>
      </c>
      <c r="M8" s="159"/>
      <c r="N8" s="157" t="s">
        <v>29</v>
      </c>
      <c r="O8" s="159" t="s">
        <v>1465</v>
      </c>
      <c r="P8" s="160" t="s">
        <v>549</v>
      </c>
      <c r="Q8" s="159" t="s">
        <v>1466</v>
      </c>
      <c r="R8" s="159" t="s">
        <v>547</v>
      </c>
      <c r="S8" s="157" t="s">
        <v>1467</v>
      </c>
      <c r="T8" s="159"/>
      <c r="V8" s="161"/>
    </row>
    <row r="9" spans="1:258">
      <c r="A9" s="157">
        <v>8</v>
      </c>
      <c r="B9" s="157" t="s">
        <v>422</v>
      </c>
      <c r="C9" s="157" t="s">
        <v>423</v>
      </c>
      <c r="D9" s="158" t="s">
        <v>20</v>
      </c>
      <c r="E9" s="157" t="s">
        <v>1462</v>
      </c>
      <c r="F9" s="158" t="s">
        <v>615</v>
      </c>
      <c r="G9" s="157">
        <v>2010</v>
      </c>
      <c r="H9" s="157">
        <v>-33.529522299999996</v>
      </c>
      <c r="I9" s="157">
        <v>-58.216954999999999</v>
      </c>
      <c r="J9" s="157" t="s">
        <v>49</v>
      </c>
      <c r="K9" s="159" t="s">
        <v>1463</v>
      </c>
      <c r="L9" s="159" t="s">
        <v>1474</v>
      </c>
      <c r="M9" s="159"/>
      <c r="N9" s="157" t="s">
        <v>29</v>
      </c>
      <c r="O9" s="159" t="s">
        <v>1465</v>
      </c>
      <c r="P9" s="160" t="s">
        <v>549</v>
      </c>
      <c r="Q9" s="159" t="s">
        <v>1466</v>
      </c>
      <c r="R9" s="159" t="s">
        <v>547</v>
      </c>
      <c r="S9" s="157" t="s">
        <v>1467</v>
      </c>
      <c r="T9" s="159"/>
      <c r="V9" s="161"/>
    </row>
    <row r="10" spans="1:258">
      <c r="A10" s="157">
        <v>9</v>
      </c>
      <c r="B10" s="157" t="s">
        <v>422</v>
      </c>
      <c r="C10" s="157" t="s">
        <v>423</v>
      </c>
      <c r="D10" s="158" t="s">
        <v>20</v>
      </c>
      <c r="E10" s="157" t="s">
        <v>1462</v>
      </c>
      <c r="F10" s="158" t="s">
        <v>615</v>
      </c>
      <c r="G10" s="157">
        <v>2010</v>
      </c>
      <c r="H10" s="157">
        <v>-33.529522299999996</v>
      </c>
      <c r="I10" s="157">
        <v>-58.216954999999999</v>
      </c>
      <c r="J10" s="157" t="s">
        <v>49</v>
      </c>
      <c r="K10" s="159" t="s">
        <v>1463</v>
      </c>
      <c r="L10" s="159" t="s">
        <v>1475</v>
      </c>
      <c r="M10" s="159"/>
      <c r="N10" s="157" t="s">
        <v>29</v>
      </c>
      <c r="O10" s="159" t="s">
        <v>1465</v>
      </c>
      <c r="P10" s="160" t="s">
        <v>549</v>
      </c>
      <c r="Q10" s="159" t="s">
        <v>1466</v>
      </c>
      <c r="R10" s="159" t="s">
        <v>547</v>
      </c>
      <c r="S10" s="157" t="s">
        <v>1467</v>
      </c>
      <c r="T10" s="159"/>
      <c r="V10" s="161"/>
    </row>
    <row r="11" spans="1:258">
      <c r="A11" s="157">
        <v>10</v>
      </c>
      <c r="B11" s="157" t="s">
        <v>422</v>
      </c>
      <c r="C11" s="157" t="s">
        <v>423</v>
      </c>
      <c r="D11" s="158" t="s">
        <v>20</v>
      </c>
      <c r="E11" s="157" t="s">
        <v>1462</v>
      </c>
      <c r="F11" s="158" t="s">
        <v>615</v>
      </c>
      <c r="G11" s="157">
        <v>2010</v>
      </c>
      <c r="H11" s="157">
        <v>-33.529522299999996</v>
      </c>
      <c r="I11" s="157">
        <v>-58.216954999999999</v>
      </c>
      <c r="J11" s="157" t="s">
        <v>49</v>
      </c>
      <c r="K11" s="159" t="s">
        <v>1463</v>
      </c>
      <c r="L11" s="159" t="s">
        <v>1476</v>
      </c>
      <c r="M11" s="159"/>
      <c r="N11" s="157" t="s">
        <v>29</v>
      </c>
      <c r="O11" s="159" t="s">
        <v>1465</v>
      </c>
      <c r="P11" s="160" t="s">
        <v>549</v>
      </c>
      <c r="Q11" s="159" t="s">
        <v>1466</v>
      </c>
      <c r="R11" s="159" t="s">
        <v>547</v>
      </c>
      <c r="S11" s="157" t="s">
        <v>1467</v>
      </c>
      <c r="T11" s="159"/>
      <c r="V11" s="161"/>
    </row>
    <row r="12" spans="1:258">
      <c r="A12" s="157">
        <v>11</v>
      </c>
      <c r="B12" s="157" t="s">
        <v>422</v>
      </c>
      <c r="C12" s="157" t="s">
        <v>423</v>
      </c>
      <c r="D12" s="158" t="s">
        <v>20</v>
      </c>
      <c r="E12" s="157" t="s">
        <v>1462</v>
      </c>
      <c r="F12" s="158" t="s">
        <v>615</v>
      </c>
      <c r="G12" s="157">
        <v>2010</v>
      </c>
      <c r="H12" s="157">
        <v>-33.529522299999996</v>
      </c>
      <c r="I12" s="157">
        <v>-58.216954999999999</v>
      </c>
      <c r="J12" s="157" t="s">
        <v>49</v>
      </c>
      <c r="K12" s="159" t="s">
        <v>1463</v>
      </c>
      <c r="L12" s="159" t="s">
        <v>1477</v>
      </c>
      <c r="M12" s="159"/>
      <c r="N12" s="157" t="s">
        <v>29</v>
      </c>
      <c r="O12" s="159" t="s">
        <v>1465</v>
      </c>
      <c r="P12" s="160" t="s">
        <v>549</v>
      </c>
      <c r="Q12" s="159" t="s">
        <v>1466</v>
      </c>
      <c r="R12" s="159" t="s">
        <v>547</v>
      </c>
      <c r="S12" s="157" t="s">
        <v>1467</v>
      </c>
      <c r="T12" s="159"/>
      <c r="V12" s="161"/>
    </row>
    <row r="13" spans="1:258">
      <c r="A13" s="157">
        <v>12</v>
      </c>
      <c r="B13" s="157" t="s">
        <v>422</v>
      </c>
      <c r="C13" s="157" t="s">
        <v>423</v>
      </c>
      <c r="D13" s="158" t="s">
        <v>20</v>
      </c>
      <c r="E13" s="157" t="s">
        <v>1462</v>
      </c>
      <c r="F13" s="158" t="s">
        <v>615</v>
      </c>
      <c r="G13" s="157">
        <v>2010</v>
      </c>
      <c r="H13" s="157">
        <v>-33.529522299999996</v>
      </c>
      <c r="I13" s="157">
        <v>-58.216954999999999</v>
      </c>
      <c r="J13" s="157" t="s">
        <v>49</v>
      </c>
      <c r="K13" s="159" t="s">
        <v>1463</v>
      </c>
      <c r="L13" s="159" t="s">
        <v>1478</v>
      </c>
      <c r="M13" s="159"/>
      <c r="N13" s="157" t="s">
        <v>29</v>
      </c>
      <c r="O13" s="159" t="s">
        <v>1465</v>
      </c>
      <c r="P13" s="160" t="s">
        <v>549</v>
      </c>
      <c r="Q13" s="159" t="s">
        <v>1466</v>
      </c>
      <c r="R13" s="159" t="s">
        <v>547</v>
      </c>
      <c r="S13" s="157" t="s">
        <v>1467</v>
      </c>
      <c r="T13" s="159"/>
      <c r="V13" s="161"/>
    </row>
    <row r="14" spans="1:258">
      <c r="A14" s="157">
        <v>13</v>
      </c>
      <c r="B14" s="157" t="s">
        <v>422</v>
      </c>
      <c r="C14" s="157" t="s">
        <v>423</v>
      </c>
      <c r="D14" s="158" t="s">
        <v>20</v>
      </c>
      <c r="E14" s="157" t="s">
        <v>1462</v>
      </c>
      <c r="F14" s="158" t="s">
        <v>615</v>
      </c>
      <c r="G14" s="157">
        <v>2010</v>
      </c>
      <c r="H14" s="157">
        <v>-33.529522299999996</v>
      </c>
      <c r="I14" s="157">
        <v>-58.216954999999999</v>
      </c>
      <c r="J14" s="157" t="s">
        <v>49</v>
      </c>
      <c r="K14" s="159" t="s">
        <v>1463</v>
      </c>
      <c r="L14" s="159" t="s">
        <v>1479</v>
      </c>
      <c r="M14" s="159"/>
      <c r="N14" s="157" t="s">
        <v>29</v>
      </c>
      <c r="O14" s="159" t="s">
        <v>1465</v>
      </c>
      <c r="P14" s="160" t="s">
        <v>549</v>
      </c>
      <c r="Q14" s="159" t="s">
        <v>1466</v>
      </c>
      <c r="R14" s="159" t="s">
        <v>547</v>
      </c>
      <c r="S14" s="157" t="s">
        <v>1467</v>
      </c>
      <c r="T14" s="159"/>
      <c r="V14" s="161"/>
    </row>
    <row r="15" spans="1:258">
      <c r="A15" s="157">
        <v>14</v>
      </c>
      <c r="B15" s="157" t="s">
        <v>422</v>
      </c>
      <c r="C15" s="157" t="s">
        <v>423</v>
      </c>
      <c r="D15" s="158" t="s">
        <v>20</v>
      </c>
      <c r="E15" s="157" t="s">
        <v>1462</v>
      </c>
      <c r="F15" s="158" t="s">
        <v>615</v>
      </c>
      <c r="G15" s="157">
        <v>2010</v>
      </c>
      <c r="H15" s="157">
        <v>-33.529522299999996</v>
      </c>
      <c r="I15" s="157">
        <v>-58.216954999999999</v>
      </c>
      <c r="J15" s="157" t="s">
        <v>49</v>
      </c>
      <c r="K15" s="159" t="s">
        <v>1463</v>
      </c>
      <c r="L15" s="159" t="s">
        <v>1480</v>
      </c>
      <c r="M15" s="159"/>
      <c r="N15" s="157" t="s">
        <v>29</v>
      </c>
      <c r="O15" s="159" t="s">
        <v>1465</v>
      </c>
      <c r="P15" s="160" t="s">
        <v>549</v>
      </c>
      <c r="Q15" s="159" t="s">
        <v>1466</v>
      </c>
      <c r="R15" s="159" t="s">
        <v>547</v>
      </c>
      <c r="S15" s="157" t="s">
        <v>1467</v>
      </c>
      <c r="T15" s="159"/>
      <c r="V15" s="161"/>
    </row>
    <row r="16" spans="1:258">
      <c r="A16" s="157">
        <v>15</v>
      </c>
      <c r="B16" s="157" t="s">
        <v>422</v>
      </c>
      <c r="C16" s="157" t="s">
        <v>423</v>
      </c>
      <c r="D16" s="158" t="s">
        <v>20</v>
      </c>
      <c r="E16" s="157" t="s">
        <v>1462</v>
      </c>
      <c r="F16" s="158" t="s">
        <v>615</v>
      </c>
      <c r="G16" s="157">
        <v>2010</v>
      </c>
      <c r="H16" s="157">
        <v>-33.529522299999996</v>
      </c>
      <c r="I16" s="157">
        <v>-58.216954999999999</v>
      </c>
      <c r="J16" s="157" t="s">
        <v>49</v>
      </c>
      <c r="K16" s="159" t="s">
        <v>1463</v>
      </c>
      <c r="L16" s="159" t="s">
        <v>1481</v>
      </c>
      <c r="M16" s="159"/>
      <c r="N16" s="157" t="s">
        <v>29</v>
      </c>
      <c r="O16" s="159" t="s">
        <v>1465</v>
      </c>
      <c r="P16" s="160" t="s">
        <v>549</v>
      </c>
      <c r="Q16" s="159" t="s">
        <v>1466</v>
      </c>
      <c r="R16" s="159" t="s">
        <v>547</v>
      </c>
      <c r="S16" s="157" t="s">
        <v>1467</v>
      </c>
      <c r="T16" s="159"/>
      <c r="V16" s="161"/>
    </row>
    <row r="17" spans="1:22">
      <c r="A17" s="157">
        <v>16</v>
      </c>
      <c r="B17" s="157" t="s">
        <v>422</v>
      </c>
      <c r="C17" s="157" t="s">
        <v>423</v>
      </c>
      <c r="D17" s="158" t="s">
        <v>20</v>
      </c>
      <c r="E17" s="157" t="s">
        <v>1462</v>
      </c>
      <c r="F17" s="158" t="s">
        <v>615</v>
      </c>
      <c r="G17" s="157">
        <v>2010</v>
      </c>
      <c r="H17" s="157">
        <v>-33.529522299999996</v>
      </c>
      <c r="I17" s="157">
        <v>-58.216954999999999</v>
      </c>
      <c r="J17" s="157" t="s">
        <v>49</v>
      </c>
      <c r="K17" s="159" t="s">
        <v>1463</v>
      </c>
      <c r="L17" s="159" t="s">
        <v>1482</v>
      </c>
      <c r="M17" s="159"/>
      <c r="N17" s="157" t="s">
        <v>29</v>
      </c>
      <c r="O17" s="159" t="s">
        <v>1465</v>
      </c>
      <c r="P17" s="160" t="s">
        <v>549</v>
      </c>
      <c r="Q17" s="159" t="s">
        <v>1466</v>
      </c>
      <c r="R17" s="159" t="s">
        <v>547</v>
      </c>
      <c r="S17" s="157" t="s">
        <v>1467</v>
      </c>
      <c r="T17" s="159"/>
      <c r="V17" s="161"/>
    </row>
    <row r="18" spans="1:22">
      <c r="A18" s="157">
        <v>17</v>
      </c>
      <c r="B18" s="157" t="s">
        <v>422</v>
      </c>
      <c r="C18" s="157" t="s">
        <v>423</v>
      </c>
      <c r="D18" s="158" t="s">
        <v>20</v>
      </c>
      <c r="E18" s="157" t="s">
        <v>1462</v>
      </c>
      <c r="F18" s="158" t="s">
        <v>615</v>
      </c>
      <c r="G18" s="157">
        <v>2010</v>
      </c>
      <c r="H18" s="157">
        <v>-33.529522299999996</v>
      </c>
      <c r="I18" s="157">
        <v>-58.216954999999999</v>
      </c>
      <c r="J18" s="157" t="s">
        <v>49</v>
      </c>
      <c r="K18" s="159" t="s">
        <v>1463</v>
      </c>
      <c r="L18" s="159" t="s">
        <v>1483</v>
      </c>
      <c r="M18" s="159"/>
      <c r="N18" s="157" t="s">
        <v>29</v>
      </c>
      <c r="O18" s="159" t="s">
        <v>1465</v>
      </c>
      <c r="P18" s="160" t="s">
        <v>549</v>
      </c>
      <c r="Q18" s="159" t="s">
        <v>1466</v>
      </c>
      <c r="R18" s="159" t="s">
        <v>547</v>
      </c>
      <c r="S18" s="157" t="s">
        <v>1467</v>
      </c>
      <c r="T18" s="159"/>
      <c r="V18" s="161"/>
    </row>
    <row r="19" spans="1:22">
      <c r="A19" s="157">
        <v>18</v>
      </c>
      <c r="B19" s="157" t="s">
        <v>422</v>
      </c>
      <c r="C19" s="157" t="s">
        <v>423</v>
      </c>
      <c r="D19" s="158" t="s">
        <v>20</v>
      </c>
      <c r="E19" s="157" t="s">
        <v>1462</v>
      </c>
      <c r="F19" s="158" t="s">
        <v>615</v>
      </c>
      <c r="G19" s="157">
        <v>2010</v>
      </c>
      <c r="H19" s="157">
        <v>-33.529522299999996</v>
      </c>
      <c r="I19" s="157">
        <v>-58.216954999999999</v>
      </c>
      <c r="J19" s="157" t="s">
        <v>49</v>
      </c>
      <c r="K19" s="159" t="s">
        <v>1463</v>
      </c>
      <c r="L19" s="159" t="s">
        <v>1484</v>
      </c>
      <c r="M19" s="159"/>
      <c r="N19" s="157" t="s">
        <v>29</v>
      </c>
      <c r="O19" s="159" t="s">
        <v>1465</v>
      </c>
      <c r="P19" s="160" t="s">
        <v>549</v>
      </c>
      <c r="Q19" s="159" t="s">
        <v>1466</v>
      </c>
      <c r="R19" s="159" t="s">
        <v>547</v>
      </c>
      <c r="S19" s="157" t="s">
        <v>1467</v>
      </c>
      <c r="T19" s="159"/>
      <c r="V19" s="161"/>
    </row>
    <row r="20" spans="1:22">
      <c r="A20" s="157">
        <v>19</v>
      </c>
      <c r="B20" s="157" t="s">
        <v>422</v>
      </c>
      <c r="C20" s="157" t="s">
        <v>423</v>
      </c>
      <c r="D20" s="158" t="s">
        <v>20</v>
      </c>
      <c r="E20" s="157" t="s">
        <v>1462</v>
      </c>
      <c r="F20" s="158" t="s">
        <v>615</v>
      </c>
      <c r="G20" s="157">
        <v>2010</v>
      </c>
      <c r="H20" s="157">
        <v>-33.529522299999996</v>
      </c>
      <c r="I20" s="157">
        <v>-58.216954999999999</v>
      </c>
      <c r="J20" s="157" t="s">
        <v>49</v>
      </c>
      <c r="K20" s="159" t="s">
        <v>1463</v>
      </c>
      <c r="L20" s="159" t="s">
        <v>1485</v>
      </c>
      <c r="M20" s="159"/>
      <c r="N20" s="157" t="s">
        <v>29</v>
      </c>
      <c r="O20" s="159" t="s">
        <v>1465</v>
      </c>
      <c r="P20" s="160" t="s">
        <v>549</v>
      </c>
      <c r="Q20" s="159" t="s">
        <v>1466</v>
      </c>
      <c r="R20" s="159" t="s">
        <v>547</v>
      </c>
      <c r="S20" s="157" t="s">
        <v>1467</v>
      </c>
      <c r="T20" s="159"/>
      <c r="V20" s="161"/>
    </row>
    <row r="21" spans="1:22">
      <c r="A21" s="157">
        <v>20</v>
      </c>
      <c r="B21" s="157" t="s">
        <v>422</v>
      </c>
      <c r="C21" s="157" t="s">
        <v>423</v>
      </c>
      <c r="D21" s="158" t="s">
        <v>20</v>
      </c>
      <c r="E21" s="157" t="s">
        <v>1462</v>
      </c>
      <c r="F21" s="158" t="s">
        <v>615</v>
      </c>
      <c r="G21" s="157">
        <v>2010</v>
      </c>
      <c r="H21" s="157">
        <v>-33.529522299999996</v>
      </c>
      <c r="I21" s="157">
        <v>-58.216954999999999</v>
      </c>
      <c r="J21" s="157" t="s">
        <v>49</v>
      </c>
      <c r="K21" s="159" t="s">
        <v>1463</v>
      </c>
      <c r="L21" s="159" t="s">
        <v>1486</v>
      </c>
      <c r="M21" s="159"/>
      <c r="N21" s="157" t="s">
        <v>29</v>
      </c>
      <c r="O21" s="159" t="s">
        <v>1465</v>
      </c>
      <c r="P21" s="160" t="s">
        <v>549</v>
      </c>
      <c r="Q21" s="159" t="s">
        <v>1466</v>
      </c>
      <c r="R21" s="159" t="s">
        <v>547</v>
      </c>
      <c r="S21" s="157" t="s">
        <v>1467</v>
      </c>
      <c r="T21" s="159"/>
      <c r="V21" s="161"/>
    </row>
    <row r="22" spans="1:22">
      <c r="A22" s="157">
        <v>21</v>
      </c>
      <c r="B22" s="157" t="s">
        <v>422</v>
      </c>
      <c r="C22" s="157" t="s">
        <v>423</v>
      </c>
      <c r="D22" s="158" t="s">
        <v>20</v>
      </c>
      <c r="E22" s="157" t="s">
        <v>1462</v>
      </c>
      <c r="F22" s="158" t="s">
        <v>615</v>
      </c>
      <c r="G22" s="157">
        <v>2010</v>
      </c>
      <c r="H22" s="157">
        <v>-33.529522299999996</v>
      </c>
      <c r="I22" s="157">
        <v>-58.216954999999999</v>
      </c>
      <c r="J22" s="157" t="s">
        <v>49</v>
      </c>
      <c r="K22" s="159" t="s">
        <v>1463</v>
      </c>
      <c r="L22" s="159" t="s">
        <v>1487</v>
      </c>
      <c r="M22" s="159"/>
      <c r="N22" s="157" t="s">
        <v>29</v>
      </c>
      <c r="O22" s="159" t="s">
        <v>1465</v>
      </c>
      <c r="P22" s="160" t="s">
        <v>549</v>
      </c>
      <c r="Q22" s="159" t="s">
        <v>1466</v>
      </c>
      <c r="R22" s="159" t="s">
        <v>547</v>
      </c>
      <c r="S22" s="157" t="s">
        <v>1467</v>
      </c>
      <c r="T22" s="159"/>
      <c r="V22" s="161"/>
    </row>
    <row r="23" spans="1:22">
      <c r="A23" s="157">
        <v>22</v>
      </c>
      <c r="B23" s="157" t="s">
        <v>422</v>
      </c>
      <c r="C23" s="157" t="s">
        <v>423</v>
      </c>
      <c r="D23" s="158" t="s">
        <v>20</v>
      </c>
      <c r="E23" s="157" t="s">
        <v>1462</v>
      </c>
      <c r="F23" s="158" t="s">
        <v>615</v>
      </c>
      <c r="G23" s="157">
        <v>2010</v>
      </c>
      <c r="H23" s="157">
        <v>-33.529522299999996</v>
      </c>
      <c r="I23" s="157">
        <v>-58.216954999999999</v>
      </c>
      <c r="J23" s="157" t="s">
        <v>49</v>
      </c>
      <c r="K23" s="159" t="s">
        <v>1463</v>
      </c>
      <c r="L23" s="159" t="s">
        <v>1488</v>
      </c>
      <c r="M23" s="159"/>
      <c r="N23" s="157" t="s">
        <v>29</v>
      </c>
      <c r="O23" s="159" t="s">
        <v>1465</v>
      </c>
      <c r="P23" s="160" t="s">
        <v>549</v>
      </c>
      <c r="Q23" s="159" t="s">
        <v>1466</v>
      </c>
      <c r="R23" s="159" t="s">
        <v>547</v>
      </c>
      <c r="S23" s="157" t="s">
        <v>1467</v>
      </c>
      <c r="T23" s="159"/>
      <c r="V23" s="161"/>
    </row>
    <row r="24" spans="1:22">
      <c r="A24" s="157">
        <v>23</v>
      </c>
      <c r="B24" s="157" t="s">
        <v>422</v>
      </c>
      <c r="C24" s="157" t="s">
        <v>423</v>
      </c>
      <c r="D24" s="158" t="s">
        <v>20</v>
      </c>
      <c r="E24" s="157" t="s">
        <v>1462</v>
      </c>
      <c r="F24" s="158" t="s">
        <v>615</v>
      </c>
      <c r="G24" s="157">
        <v>2010</v>
      </c>
      <c r="H24" s="157">
        <v>-33.529522299999996</v>
      </c>
      <c r="I24" s="157">
        <v>-58.216954999999999</v>
      </c>
      <c r="J24" s="157" t="s">
        <v>49</v>
      </c>
      <c r="K24" s="159" t="s">
        <v>1463</v>
      </c>
      <c r="L24" s="159" t="s">
        <v>1489</v>
      </c>
      <c r="M24" s="159"/>
      <c r="N24" s="157" t="s">
        <v>29</v>
      </c>
      <c r="O24" s="159" t="s">
        <v>1465</v>
      </c>
      <c r="P24" s="160" t="s">
        <v>549</v>
      </c>
      <c r="Q24" s="159" t="s">
        <v>1466</v>
      </c>
      <c r="R24" s="159" t="s">
        <v>547</v>
      </c>
      <c r="S24" s="157" t="s">
        <v>1467</v>
      </c>
      <c r="T24" s="159"/>
      <c r="V24" s="161"/>
    </row>
    <row r="25" spans="1:22">
      <c r="A25" s="157">
        <v>24</v>
      </c>
      <c r="B25" s="157" t="s">
        <v>422</v>
      </c>
      <c r="C25" s="157" t="s">
        <v>423</v>
      </c>
      <c r="D25" s="158" t="s">
        <v>20</v>
      </c>
      <c r="E25" s="157" t="s">
        <v>1462</v>
      </c>
      <c r="F25" s="158" t="s">
        <v>615</v>
      </c>
      <c r="G25" s="157">
        <v>2010</v>
      </c>
      <c r="H25" s="157">
        <v>-33.529522299999996</v>
      </c>
      <c r="I25" s="157">
        <v>-58.216954999999999</v>
      </c>
      <c r="J25" s="157" t="s">
        <v>49</v>
      </c>
      <c r="K25" s="159" t="s">
        <v>1463</v>
      </c>
      <c r="L25" s="159" t="s">
        <v>1490</v>
      </c>
      <c r="M25" s="159"/>
      <c r="N25" s="157" t="s">
        <v>29</v>
      </c>
      <c r="O25" s="159" t="s">
        <v>1465</v>
      </c>
      <c r="P25" s="160" t="s">
        <v>549</v>
      </c>
      <c r="Q25" s="159" t="s">
        <v>1466</v>
      </c>
      <c r="R25" s="159" t="s">
        <v>547</v>
      </c>
      <c r="S25" s="157" t="s">
        <v>1467</v>
      </c>
      <c r="T25" s="159"/>
      <c r="V25" s="161"/>
    </row>
    <row r="26" spans="1:22">
      <c r="A26" s="157">
        <v>25</v>
      </c>
      <c r="B26" s="157" t="s">
        <v>422</v>
      </c>
      <c r="C26" s="157" t="s">
        <v>423</v>
      </c>
      <c r="D26" s="158" t="s">
        <v>20</v>
      </c>
      <c r="E26" s="157" t="s">
        <v>1462</v>
      </c>
      <c r="F26" s="158" t="s">
        <v>615</v>
      </c>
      <c r="G26" s="157">
        <v>2010</v>
      </c>
      <c r="H26" s="157">
        <v>-33.529522299999996</v>
      </c>
      <c r="I26" s="157">
        <v>-58.216954999999999</v>
      </c>
      <c r="J26" s="157" t="s">
        <v>49</v>
      </c>
      <c r="K26" s="159" t="s">
        <v>1463</v>
      </c>
      <c r="L26" s="159" t="s">
        <v>1491</v>
      </c>
      <c r="M26" s="159"/>
      <c r="N26" s="157" t="s">
        <v>29</v>
      </c>
      <c r="O26" s="159" t="s">
        <v>1465</v>
      </c>
      <c r="P26" s="160" t="s">
        <v>549</v>
      </c>
      <c r="Q26" s="159" t="s">
        <v>1466</v>
      </c>
      <c r="R26" s="159" t="s">
        <v>547</v>
      </c>
      <c r="S26" s="157" t="s">
        <v>1467</v>
      </c>
      <c r="T26" s="159"/>
      <c r="V26" s="161"/>
    </row>
    <row r="27" spans="1:22">
      <c r="A27" s="157">
        <v>26</v>
      </c>
      <c r="B27" s="157" t="s">
        <v>422</v>
      </c>
      <c r="C27" s="157" t="s">
        <v>423</v>
      </c>
      <c r="D27" s="158" t="s">
        <v>20</v>
      </c>
      <c r="E27" s="157" t="s">
        <v>1462</v>
      </c>
      <c r="F27" s="158" t="s">
        <v>615</v>
      </c>
      <c r="G27" s="157">
        <v>2010</v>
      </c>
      <c r="H27" s="157">
        <v>-33.529522299999996</v>
      </c>
      <c r="I27" s="157">
        <v>-58.216954999999999</v>
      </c>
      <c r="J27" s="157" t="s">
        <v>49</v>
      </c>
      <c r="K27" s="159" t="s">
        <v>1463</v>
      </c>
      <c r="L27" s="159" t="s">
        <v>1492</v>
      </c>
      <c r="M27" s="159"/>
      <c r="N27" s="157" t="s">
        <v>29</v>
      </c>
      <c r="O27" s="159" t="s">
        <v>1465</v>
      </c>
      <c r="P27" s="160" t="s">
        <v>549</v>
      </c>
      <c r="Q27" s="159" t="s">
        <v>1466</v>
      </c>
      <c r="R27" s="159" t="s">
        <v>547</v>
      </c>
      <c r="S27" s="157" t="s">
        <v>1467</v>
      </c>
      <c r="T27" s="159"/>
      <c r="V27" s="161"/>
    </row>
    <row r="28" spans="1:22">
      <c r="A28" s="157">
        <v>27</v>
      </c>
      <c r="B28" s="157" t="s">
        <v>422</v>
      </c>
      <c r="C28" s="157" t="s">
        <v>423</v>
      </c>
      <c r="D28" s="158" t="s">
        <v>20</v>
      </c>
      <c r="E28" s="157" t="s">
        <v>1462</v>
      </c>
      <c r="F28" s="158" t="s">
        <v>615</v>
      </c>
      <c r="G28" s="157">
        <v>2010</v>
      </c>
      <c r="H28" s="157">
        <v>-33.529522299999996</v>
      </c>
      <c r="I28" s="157">
        <v>-58.216954999999999</v>
      </c>
      <c r="J28" s="157" t="s">
        <v>49</v>
      </c>
      <c r="K28" s="159" t="s">
        <v>1463</v>
      </c>
      <c r="L28" s="159" t="s">
        <v>1493</v>
      </c>
      <c r="M28" s="159"/>
      <c r="N28" s="157" t="s">
        <v>29</v>
      </c>
      <c r="O28" s="159" t="s">
        <v>1465</v>
      </c>
      <c r="P28" s="160" t="s">
        <v>549</v>
      </c>
      <c r="Q28" s="159" t="s">
        <v>1466</v>
      </c>
      <c r="R28" s="159" t="s">
        <v>547</v>
      </c>
      <c r="S28" s="157" t="s">
        <v>1467</v>
      </c>
      <c r="T28" s="159"/>
      <c r="V28" s="161"/>
    </row>
    <row r="29" spans="1:22">
      <c r="A29" s="157">
        <v>28</v>
      </c>
      <c r="B29" s="157" t="s">
        <v>422</v>
      </c>
      <c r="C29" s="157" t="s">
        <v>423</v>
      </c>
      <c r="D29" s="158" t="s">
        <v>20</v>
      </c>
      <c r="E29" s="157" t="s">
        <v>1462</v>
      </c>
      <c r="F29" s="158" t="s">
        <v>615</v>
      </c>
      <c r="G29" s="157">
        <v>2010</v>
      </c>
      <c r="H29" s="157">
        <v>-33.529522299999996</v>
      </c>
      <c r="I29" s="157">
        <v>-58.216954999999999</v>
      </c>
      <c r="J29" s="157" t="s">
        <v>49</v>
      </c>
      <c r="K29" s="159" t="s">
        <v>1463</v>
      </c>
      <c r="L29" s="159" t="s">
        <v>1494</v>
      </c>
      <c r="M29" s="159"/>
      <c r="N29" s="157" t="s">
        <v>29</v>
      </c>
      <c r="O29" s="159" t="s">
        <v>1465</v>
      </c>
      <c r="P29" s="160" t="s">
        <v>549</v>
      </c>
      <c r="Q29" s="159" t="s">
        <v>1466</v>
      </c>
      <c r="R29" s="159" t="s">
        <v>547</v>
      </c>
      <c r="S29" s="157" t="s">
        <v>1467</v>
      </c>
      <c r="T29" s="159"/>
      <c r="V29" s="161"/>
    </row>
    <row r="30" spans="1:22">
      <c r="A30" s="157">
        <v>29</v>
      </c>
      <c r="B30" s="157" t="s">
        <v>422</v>
      </c>
      <c r="C30" s="157" t="s">
        <v>423</v>
      </c>
      <c r="D30" s="158" t="s">
        <v>20</v>
      </c>
      <c r="E30" s="157" t="s">
        <v>1462</v>
      </c>
      <c r="F30" s="158" t="s">
        <v>615</v>
      </c>
      <c r="G30" s="157">
        <v>2010</v>
      </c>
      <c r="H30" s="157">
        <v>-33.529522299999996</v>
      </c>
      <c r="I30" s="157">
        <v>-58.216954999999999</v>
      </c>
      <c r="J30" s="157" t="s">
        <v>49</v>
      </c>
      <c r="K30" s="159" t="s">
        <v>1463</v>
      </c>
      <c r="L30" s="159" t="s">
        <v>1495</v>
      </c>
      <c r="M30" s="159"/>
      <c r="N30" s="157" t="s">
        <v>29</v>
      </c>
      <c r="O30" s="159" t="s">
        <v>1465</v>
      </c>
      <c r="P30" s="160" t="s">
        <v>549</v>
      </c>
      <c r="Q30" s="159" t="s">
        <v>1466</v>
      </c>
      <c r="R30" s="159" t="s">
        <v>547</v>
      </c>
      <c r="S30" s="157" t="s">
        <v>1467</v>
      </c>
      <c r="T30" s="159"/>
      <c r="V30" s="161"/>
    </row>
    <row r="31" spans="1:22">
      <c r="A31" s="157">
        <v>30</v>
      </c>
      <c r="B31" s="157" t="s">
        <v>422</v>
      </c>
      <c r="C31" s="157" t="s">
        <v>423</v>
      </c>
      <c r="D31" s="158" t="s">
        <v>20</v>
      </c>
      <c r="E31" s="157" t="s">
        <v>1462</v>
      </c>
      <c r="F31" s="158" t="s">
        <v>615</v>
      </c>
      <c r="G31" s="157">
        <v>2010</v>
      </c>
      <c r="H31" s="157">
        <v>-33.529522299999996</v>
      </c>
      <c r="I31" s="157">
        <v>-58.216954999999999</v>
      </c>
      <c r="J31" s="157" t="s">
        <v>49</v>
      </c>
      <c r="K31" s="159" t="s">
        <v>1463</v>
      </c>
      <c r="L31" s="159" t="s">
        <v>1496</v>
      </c>
      <c r="M31" s="159"/>
      <c r="N31" s="157" t="s">
        <v>29</v>
      </c>
      <c r="O31" s="159" t="s">
        <v>1465</v>
      </c>
      <c r="P31" s="160" t="s">
        <v>549</v>
      </c>
      <c r="Q31" s="159" t="s">
        <v>1466</v>
      </c>
      <c r="R31" s="159" t="s">
        <v>547</v>
      </c>
      <c r="S31" s="157" t="s">
        <v>1467</v>
      </c>
      <c r="T31" s="159"/>
      <c r="V31" s="161"/>
    </row>
    <row r="32" spans="1:22">
      <c r="A32" s="157">
        <v>31</v>
      </c>
      <c r="B32" s="157" t="s">
        <v>422</v>
      </c>
      <c r="C32" s="157" t="s">
        <v>423</v>
      </c>
      <c r="D32" s="158" t="s">
        <v>20</v>
      </c>
      <c r="E32" s="157" t="s">
        <v>1462</v>
      </c>
      <c r="F32" s="158" t="s">
        <v>615</v>
      </c>
      <c r="G32" s="157">
        <v>2010</v>
      </c>
      <c r="H32" s="157">
        <v>-33.529522299999996</v>
      </c>
      <c r="I32" s="157">
        <v>-58.216954999999999</v>
      </c>
      <c r="J32" s="157" t="s">
        <v>49</v>
      </c>
      <c r="K32" s="159" t="s">
        <v>1463</v>
      </c>
      <c r="L32" s="159" t="s">
        <v>1497</v>
      </c>
      <c r="M32" s="159"/>
      <c r="N32" s="157" t="s">
        <v>29</v>
      </c>
      <c r="O32" s="159" t="s">
        <v>1465</v>
      </c>
      <c r="P32" s="160" t="s">
        <v>549</v>
      </c>
      <c r="Q32" s="159" t="s">
        <v>1466</v>
      </c>
      <c r="R32" s="159" t="s">
        <v>547</v>
      </c>
      <c r="S32" s="157" t="s">
        <v>1467</v>
      </c>
      <c r="T32" s="159"/>
      <c r="V32" s="161"/>
    </row>
    <row r="33" spans="1:22">
      <c r="A33" s="157">
        <v>32</v>
      </c>
      <c r="B33" s="157" t="s">
        <v>422</v>
      </c>
      <c r="C33" s="157" t="s">
        <v>423</v>
      </c>
      <c r="D33" s="158" t="s">
        <v>20</v>
      </c>
      <c r="E33" s="157" t="s">
        <v>1462</v>
      </c>
      <c r="F33" s="158" t="s">
        <v>615</v>
      </c>
      <c r="G33" s="157">
        <v>2010</v>
      </c>
      <c r="H33" s="157">
        <v>-33.529522299999996</v>
      </c>
      <c r="I33" s="157">
        <v>-58.216954999999999</v>
      </c>
      <c r="J33" s="157" t="s">
        <v>49</v>
      </c>
      <c r="K33" s="159" t="s">
        <v>1463</v>
      </c>
      <c r="L33" s="159" t="s">
        <v>1498</v>
      </c>
      <c r="M33" s="159"/>
      <c r="N33" s="157" t="s">
        <v>29</v>
      </c>
      <c r="O33" s="159" t="s">
        <v>1465</v>
      </c>
      <c r="P33" s="160" t="s">
        <v>549</v>
      </c>
      <c r="Q33" s="159" t="s">
        <v>1466</v>
      </c>
      <c r="R33" s="159" t="s">
        <v>547</v>
      </c>
      <c r="S33" s="157" t="s">
        <v>1467</v>
      </c>
      <c r="T33" s="159"/>
      <c r="V33" s="161"/>
    </row>
    <row r="34" spans="1:22">
      <c r="A34" s="157">
        <v>33</v>
      </c>
      <c r="B34" s="157" t="s">
        <v>422</v>
      </c>
      <c r="C34" s="157" t="s">
        <v>423</v>
      </c>
      <c r="D34" s="158" t="s">
        <v>20</v>
      </c>
      <c r="E34" s="157" t="s">
        <v>1462</v>
      </c>
      <c r="F34" s="158" t="s">
        <v>615</v>
      </c>
      <c r="G34" s="157">
        <v>2010</v>
      </c>
      <c r="H34" s="157">
        <v>-33.529522299999996</v>
      </c>
      <c r="I34" s="157">
        <v>-58.216954999999999</v>
      </c>
      <c r="J34" s="157" t="s">
        <v>49</v>
      </c>
      <c r="K34" s="159" t="s">
        <v>1463</v>
      </c>
      <c r="L34" s="159" t="s">
        <v>1499</v>
      </c>
      <c r="M34" s="159"/>
      <c r="N34" s="157" t="s">
        <v>29</v>
      </c>
      <c r="O34" s="159" t="s">
        <v>1465</v>
      </c>
      <c r="P34" s="160" t="s">
        <v>549</v>
      </c>
      <c r="Q34" s="159" t="s">
        <v>1466</v>
      </c>
      <c r="R34" s="159" t="s">
        <v>547</v>
      </c>
      <c r="S34" s="157" t="s">
        <v>1467</v>
      </c>
      <c r="T34" s="159"/>
      <c r="V34" s="161"/>
    </row>
    <row r="35" spans="1:22">
      <c r="A35" s="157">
        <v>34</v>
      </c>
      <c r="B35" s="157" t="s">
        <v>422</v>
      </c>
      <c r="C35" s="157" t="s">
        <v>423</v>
      </c>
      <c r="D35" s="158" t="s">
        <v>20</v>
      </c>
      <c r="E35" s="157" t="s">
        <v>1462</v>
      </c>
      <c r="F35" s="158" t="s">
        <v>615</v>
      </c>
      <c r="G35" s="157">
        <v>2010</v>
      </c>
      <c r="H35" s="157">
        <v>-33.529522299999996</v>
      </c>
      <c r="I35" s="157">
        <v>-58.216954999999999</v>
      </c>
      <c r="J35" s="157" t="s">
        <v>49</v>
      </c>
      <c r="K35" s="159" t="s">
        <v>1463</v>
      </c>
      <c r="L35" s="159" t="s">
        <v>1500</v>
      </c>
      <c r="M35" s="159"/>
      <c r="N35" s="157" t="s">
        <v>29</v>
      </c>
      <c r="O35" s="159" t="s">
        <v>1465</v>
      </c>
      <c r="P35" s="160" t="s">
        <v>549</v>
      </c>
      <c r="Q35" s="159" t="s">
        <v>1466</v>
      </c>
      <c r="R35" s="159" t="s">
        <v>547</v>
      </c>
      <c r="S35" s="157" t="s">
        <v>1467</v>
      </c>
      <c r="T35" s="159"/>
      <c r="V35" s="161"/>
    </row>
    <row r="36" spans="1:22">
      <c r="A36" s="157">
        <v>35</v>
      </c>
      <c r="B36" s="157" t="s">
        <v>422</v>
      </c>
      <c r="C36" s="157" t="s">
        <v>423</v>
      </c>
      <c r="D36" s="158" t="s">
        <v>20</v>
      </c>
      <c r="E36" s="157" t="s">
        <v>1462</v>
      </c>
      <c r="F36" s="158" t="s">
        <v>615</v>
      </c>
      <c r="G36" s="157">
        <v>2010</v>
      </c>
      <c r="H36" s="157">
        <v>-33.529522299999996</v>
      </c>
      <c r="I36" s="157">
        <v>-58.216954999999999</v>
      </c>
      <c r="J36" s="157" t="s">
        <v>49</v>
      </c>
      <c r="K36" s="159" t="s">
        <v>1463</v>
      </c>
      <c r="L36" s="159" t="s">
        <v>1501</v>
      </c>
      <c r="M36" s="159"/>
      <c r="N36" s="157" t="s">
        <v>29</v>
      </c>
      <c r="O36" s="159" t="s">
        <v>1465</v>
      </c>
      <c r="P36" s="160" t="s">
        <v>549</v>
      </c>
      <c r="Q36" s="159" t="s">
        <v>1466</v>
      </c>
      <c r="R36" s="159" t="s">
        <v>547</v>
      </c>
      <c r="S36" s="157" t="s">
        <v>1467</v>
      </c>
      <c r="T36" s="159"/>
      <c r="V36" s="161"/>
    </row>
    <row r="37" spans="1:22">
      <c r="A37" s="157">
        <v>36</v>
      </c>
      <c r="B37" s="157" t="s">
        <v>422</v>
      </c>
      <c r="C37" s="157" t="s">
        <v>423</v>
      </c>
      <c r="D37" s="158" t="s">
        <v>20</v>
      </c>
      <c r="E37" s="157" t="s">
        <v>1462</v>
      </c>
      <c r="F37" s="158" t="s">
        <v>615</v>
      </c>
      <c r="G37" s="157">
        <v>2010</v>
      </c>
      <c r="H37" s="157">
        <v>-33.529522299999996</v>
      </c>
      <c r="I37" s="157">
        <v>-58.216954999999999</v>
      </c>
      <c r="J37" s="157" t="s">
        <v>49</v>
      </c>
      <c r="K37" s="159" t="s">
        <v>1463</v>
      </c>
      <c r="L37" s="159" t="s">
        <v>1502</v>
      </c>
      <c r="M37" s="159"/>
      <c r="N37" s="157" t="s">
        <v>29</v>
      </c>
      <c r="O37" s="159" t="s">
        <v>1465</v>
      </c>
      <c r="P37" s="160" t="s">
        <v>549</v>
      </c>
      <c r="Q37" s="159" t="s">
        <v>1466</v>
      </c>
      <c r="R37" s="159" t="s">
        <v>547</v>
      </c>
      <c r="S37" s="157" t="s">
        <v>1467</v>
      </c>
      <c r="T37" s="159"/>
      <c r="V37" s="161"/>
    </row>
    <row r="38" spans="1:22">
      <c r="A38" s="157">
        <v>37</v>
      </c>
      <c r="B38" s="157" t="s">
        <v>422</v>
      </c>
      <c r="C38" s="157" t="s">
        <v>423</v>
      </c>
      <c r="D38" s="158" t="s">
        <v>20</v>
      </c>
      <c r="E38" s="159" t="s">
        <v>1503</v>
      </c>
      <c r="F38" s="158" t="s">
        <v>615</v>
      </c>
      <c r="G38" s="157">
        <v>2010</v>
      </c>
      <c r="H38" s="157">
        <v>-32.794893899999998</v>
      </c>
      <c r="I38" s="157">
        <v>-57.623016</v>
      </c>
      <c r="J38" s="157" t="s">
        <v>49</v>
      </c>
      <c r="K38" s="159" t="s">
        <v>1463</v>
      </c>
      <c r="L38" s="159" t="s">
        <v>1504</v>
      </c>
      <c r="M38" s="159"/>
      <c r="N38" s="157" t="s">
        <v>29</v>
      </c>
      <c r="O38" s="159" t="s">
        <v>1465</v>
      </c>
      <c r="P38" s="160" t="s">
        <v>549</v>
      </c>
      <c r="Q38" s="159" t="s">
        <v>1466</v>
      </c>
      <c r="R38" s="159" t="s">
        <v>547</v>
      </c>
      <c r="S38" s="157" t="s">
        <v>1467</v>
      </c>
      <c r="T38" s="159"/>
      <c r="V38" s="161"/>
    </row>
    <row r="39" spans="1:22">
      <c r="A39" s="157">
        <v>38</v>
      </c>
      <c r="B39" s="157" t="s">
        <v>422</v>
      </c>
      <c r="C39" s="157" t="s">
        <v>423</v>
      </c>
      <c r="D39" s="158" t="s">
        <v>20</v>
      </c>
      <c r="E39" s="159" t="s">
        <v>1503</v>
      </c>
      <c r="F39" s="158" t="s">
        <v>615</v>
      </c>
      <c r="G39" s="157">
        <v>2010</v>
      </c>
      <c r="H39" s="157">
        <v>-32.794893899999998</v>
      </c>
      <c r="I39" s="157">
        <v>-57.623016</v>
      </c>
      <c r="J39" s="157" t="s">
        <v>49</v>
      </c>
      <c r="K39" s="159" t="s">
        <v>1463</v>
      </c>
      <c r="L39" s="159" t="s">
        <v>1505</v>
      </c>
      <c r="M39" s="159"/>
      <c r="N39" s="157" t="s">
        <v>29</v>
      </c>
      <c r="O39" s="159" t="s">
        <v>1465</v>
      </c>
      <c r="P39" s="160" t="s">
        <v>549</v>
      </c>
      <c r="Q39" s="159" t="s">
        <v>1466</v>
      </c>
      <c r="R39" s="159" t="s">
        <v>547</v>
      </c>
      <c r="S39" s="157" t="s">
        <v>1467</v>
      </c>
      <c r="T39" s="159"/>
      <c r="V39" s="161"/>
    </row>
    <row r="40" spans="1:22">
      <c r="A40" s="157">
        <v>39</v>
      </c>
      <c r="B40" s="157" t="s">
        <v>422</v>
      </c>
      <c r="C40" s="157" t="s">
        <v>423</v>
      </c>
      <c r="D40" s="158" t="s">
        <v>20</v>
      </c>
      <c r="E40" s="159" t="s">
        <v>1503</v>
      </c>
      <c r="F40" s="158" t="s">
        <v>615</v>
      </c>
      <c r="G40" s="157">
        <v>2010</v>
      </c>
      <c r="H40" s="157">
        <v>-32.794893899999998</v>
      </c>
      <c r="I40" s="157">
        <v>-57.623016</v>
      </c>
      <c r="J40" s="157" t="s">
        <v>49</v>
      </c>
      <c r="K40" s="159" t="s">
        <v>1463</v>
      </c>
      <c r="L40" s="159" t="s">
        <v>1506</v>
      </c>
      <c r="M40" s="159"/>
      <c r="N40" s="157" t="s">
        <v>29</v>
      </c>
      <c r="O40" s="159" t="s">
        <v>1465</v>
      </c>
      <c r="P40" s="160" t="s">
        <v>549</v>
      </c>
      <c r="Q40" s="159" t="s">
        <v>1466</v>
      </c>
      <c r="R40" s="159" t="s">
        <v>547</v>
      </c>
      <c r="S40" s="157" t="s">
        <v>1467</v>
      </c>
      <c r="T40" s="159"/>
      <c r="V40" s="161"/>
    </row>
    <row r="41" spans="1:22">
      <c r="A41" s="157">
        <v>40</v>
      </c>
      <c r="B41" s="157" t="s">
        <v>422</v>
      </c>
      <c r="C41" s="157" t="s">
        <v>423</v>
      </c>
      <c r="D41" s="158" t="s">
        <v>20</v>
      </c>
      <c r="E41" s="159" t="s">
        <v>1503</v>
      </c>
      <c r="F41" s="158" t="s">
        <v>615</v>
      </c>
      <c r="G41" s="157">
        <v>2010</v>
      </c>
      <c r="H41" s="157">
        <v>-32.794893899999998</v>
      </c>
      <c r="I41" s="157">
        <v>-57.623016</v>
      </c>
      <c r="J41" s="157" t="s">
        <v>49</v>
      </c>
      <c r="K41" s="159" t="s">
        <v>1463</v>
      </c>
      <c r="L41" s="159" t="s">
        <v>1507</v>
      </c>
      <c r="M41" s="159"/>
      <c r="N41" s="157" t="s">
        <v>29</v>
      </c>
      <c r="O41" s="159" t="s">
        <v>1465</v>
      </c>
      <c r="P41" s="160" t="s">
        <v>549</v>
      </c>
      <c r="Q41" s="159" t="s">
        <v>1466</v>
      </c>
      <c r="R41" s="159" t="s">
        <v>547</v>
      </c>
      <c r="S41" s="157" t="s">
        <v>1467</v>
      </c>
      <c r="T41" s="159"/>
      <c r="V41" s="161"/>
    </row>
    <row r="42" spans="1:22">
      <c r="A42" s="157">
        <v>41</v>
      </c>
      <c r="B42" s="157" t="s">
        <v>422</v>
      </c>
      <c r="C42" s="157" t="s">
        <v>423</v>
      </c>
      <c r="D42" s="158" t="s">
        <v>20</v>
      </c>
      <c r="E42" s="159" t="s">
        <v>1503</v>
      </c>
      <c r="F42" s="158" t="s">
        <v>615</v>
      </c>
      <c r="G42" s="157">
        <v>2010</v>
      </c>
      <c r="H42" s="157">
        <v>-32.794893899999998</v>
      </c>
      <c r="I42" s="157">
        <v>-57.623016</v>
      </c>
      <c r="J42" s="157" t="s">
        <v>49</v>
      </c>
      <c r="K42" s="159" t="s">
        <v>1463</v>
      </c>
      <c r="L42" s="159" t="s">
        <v>1508</v>
      </c>
      <c r="M42" s="159"/>
      <c r="N42" s="157" t="s">
        <v>29</v>
      </c>
      <c r="O42" s="159" t="s">
        <v>1465</v>
      </c>
      <c r="P42" s="160" t="s">
        <v>549</v>
      </c>
      <c r="Q42" s="159" t="s">
        <v>1466</v>
      </c>
      <c r="R42" s="159" t="s">
        <v>547</v>
      </c>
      <c r="S42" s="157" t="s">
        <v>1467</v>
      </c>
      <c r="T42" s="159"/>
      <c r="V42" s="161"/>
    </row>
    <row r="43" spans="1:22">
      <c r="A43" s="157">
        <v>42</v>
      </c>
      <c r="B43" s="157" t="s">
        <v>422</v>
      </c>
      <c r="C43" s="157" t="s">
        <v>423</v>
      </c>
      <c r="D43" s="158" t="s">
        <v>20</v>
      </c>
      <c r="E43" s="159" t="s">
        <v>1503</v>
      </c>
      <c r="F43" s="158" t="s">
        <v>615</v>
      </c>
      <c r="G43" s="157">
        <v>2010</v>
      </c>
      <c r="H43" s="157">
        <v>-32.794893899999998</v>
      </c>
      <c r="I43" s="157">
        <v>-57.623016</v>
      </c>
      <c r="J43" s="157" t="s">
        <v>49</v>
      </c>
      <c r="K43" s="159" t="s">
        <v>1463</v>
      </c>
      <c r="L43" s="159" t="s">
        <v>1509</v>
      </c>
      <c r="M43" s="159"/>
      <c r="N43" s="157" t="s">
        <v>29</v>
      </c>
      <c r="O43" s="159" t="s">
        <v>1465</v>
      </c>
      <c r="P43" s="160" t="s">
        <v>549</v>
      </c>
      <c r="Q43" s="159" t="s">
        <v>1466</v>
      </c>
      <c r="R43" s="159" t="s">
        <v>547</v>
      </c>
      <c r="S43" s="157" t="s">
        <v>1467</v>
      </c>
      <c r="T43" s="159"/>
      <c r="V43" s="161"/>
    </row>
    <row r="44" spans="1:22">
      <c r="A44" s="157">
        <v>43</v>
      </c>
      <c r="B44" s="157" t="s">
        <v>422</v>
      </c>
      <c r="C44" s="157" t="s">
        <v>423</v>
      </c>
      <c r="D44" s="158" t="s">
        <v>20</v>
      </c>
      <c r="E44" s="159" t="s">
        <v>1503</v>
      </c>
      <c r="F44" s="158" t="s">
        <v>615</v>
      </c>
      <c r="G44" s="157">
        <v>2010</v>
      </c>
      <c r="H44" s="157">
        <v>-32.794893899999998</v>
      </c>
      <c r="I44" s="157">
        <v>-57.623016</v>
      </c>
      <c r="J44" s="157" t="s">
        <v>49</v>
      </c>
      <c r="K44" s="159" t="s">
        <v>1463</v>
      </c>
      <c r="L44" s="159" t="s">
        <v>1510</v>
      </c>
      <c r="M44" s="159"/>
      <c r="N44" s="157" t="s">
        <v>29</v>
      </c>
      <c r="O44" s="159" t="s">
        <v>1465</v>
      </c>
      <c r="P44" s="160" t="s">
        <v>549</v>
      </c>
      <c r="Q44" s="159" t="s">
        <v>1466</v>
      </c>
      <c r="R44" s="159" t="s">
        <v>547</v>
      </c>
      <c r="S44" s="157" t="s">
        <v>1467</v>
      </c>
      <c r="T44" s="159"/>
      <c r="V44" s="161"/>
    </row>
    <row r="45" spans="1:22">
      <c r="A45" s="157">
        <v>44</v>
      </c>
      <c r="B45" s="157" t="s">
        <v>422</v>
      </c>
      <c r="C45" s="157" t="s">
        <v>423</v>
      </c>
      <c r="D45" s="158" t="s">
        <v>20</v>
      </c>
      <c r="E45" s="159" t="s">
        <v>1503</v>
      </c>
      <c r="F45" s="158" t="s">
        <v>615</v>
      </c>
      <c r="G45" s="157">
        <v>2010</v>
      </c>
      <c r="H45" s="157">
        <v>-32.794893899999998</v>
      </c>
      <c r="I45" s="157">
        <v>-57.623016</v>
      </c>
      <c r="J45" s="157" t="s">
        <v>49</v>
      </c>
      <c r="K45" s="159" t="s">
        <v>1463</v>
      </c>
      <c r="L45" s="159" t="s">
        <v>1511</v>
      </c>
      <c r="M45" s="159"/>
      <c r="N45" s="157" t="s">
        <v>29</v>
      </c>
      <c r="O45" s="159" t="s">
        <v>1465</v>
      </c>
      <c r="P45" s="160" t="s">
        <v>549</v>
      </c>
      <c r="Q45" s="159" t="s">
        <v>1466</v>
      </c>
      <c r="R45" s="159" t="s">
        <v>547</v>
      </c>
      <c r="S45" s="157" t="s">
        <v>1467</v>
      </c>
      <c r="T45" s="159"/>
      <c r="V45" s="161"/>
    </row>
    <row r="46" spans="1:22">
      <c r="A46" s="157">
        <v>45</v>
      </c>
      <c r="B46" s="157" t="s">
        <v>422</v>
      </c>
      <c r="C46" s="157" t="s">
        <v>423</v>
      </c>
      <c r="D46" s="158" t="s">
        <v>20</v>
      </c>
      <c r="E46" s="159" t="s">
        <v>1503</v>
      </c>
      <c r="F46" s="158" t="s">
        <v>615</v>
      </c>
      <c r="G46" s="157">
        <v>2010</v>
      </c>
      <c r="H46" s="157">
        <v>-32.794893899999998</v>
      </c>
      <c r="I46" s="157">
        <v>-57.623016</v>
      </c>
      <c r="J46" s="157" t="s">
        <v>49</v>
      </c>
      <c r="K46" s="159" t="s">
        <v>1463</v>
      </c>
      <c r="L46" s="159" t="s">
        <v>1512</v>
      </c>
      <c r="M46" s="159"/>
      <c r="N46" s="157" t="s">
        <v>29</v>
      </c>
      <c r="O46" s="159" t="s">
        <v>1465</v>
      </c>
      <c r="P46" s="160" t="s">
        <v>549</v>
      </c>
      <c r="Q46" s="159" t="s">
        <v>1466</v>
      </c>
      <c r="R46" s="159" t="s">
        <v>547</v>
      </c>
      <c r="S46" s="157" t="s">
        <v>1467</v>
      </c>
      <c r="T46" s="159"/>
      <c r="V46" s="161"/>
    </row>
    <row r="47" spans="1:22">
      <c r="A47" s="157">
        <v>46</v>
      </c>
      <c r="B47" s="157" t="s">
        <v>422</v>
      </c>
      <c r="C47" s="157" t="s">
        <v>423</v>
      </c>
      <c r="D47" s="158" t="s">
        <v>20</v>
      </c>
      <c r="E47" s="159" t="s">
        <v>1503</v>
      </c>
      <c r="F47" s="158" t="s">
        <v>615</v>
      </c>
      <c r="G47" s="157">
        <v>2010</v>
      </c>
      <c r="H47" s="157">
        <v>-32.794893899999998</v>
      </c>
      <c r="I47" s="157">
        <v>-57.623016</v>
      </c>
      <c r="J47" s="157" t="s">
        <v>49</v>
      </c>
      <c r="K47" s="159" t="s">
        <v>1463</v>
      </c>
      <c r="L47" s="159" t="s">
        <v>1513</v>
      </c>
      <c r="M47" s="159"/>
      <c r="N47" s="157" t="s">
        <v>29</v>
      </c>
      <c r="O47" s="159" t="s">
        <v>1465</v>
      </c>
      <c r="P47" s="160" t="s">
        <v>549</v>
      </c>
      <c r="Q47" s="159" t="s">
        <v>1466</v>
      </c>
      <c r="R47" s="159" t="s">
        <v>547</v>
      </c>
      <c r="S47" s="157" t="s">
        <v>1467</v>
      </c>
      <c r="T47" s="159"/>
      <c r="V47" s="161"/>
    </row>
    <row r="48" spans="1:22">
      <c r="A48" s="157">
        <v>47</v>
      </c>
      <c r="B48" s="157" t="s">
        <v>422</v>
      </c>
      <c r="C48" s="157" t="s">
        <v>423</v>
      </c>
      <c r="D48" s="158" t="s">
        <v>20</v>
      </c>
      <c r="E48" s="159" t="s">
        <v>1503</v>
      </c>
      <c r="F48" s="158" t="s">
        <v>615</v>
      </c>
      <c r="G48" s="157">
        <v>2010</v>
      </c>
      <c r="H48" s="157">
        <v>-32.794893899999998</v>
      </c>
      <c r="I48" s="157">
        <v>-57.623016</v>
      </c>
      <c r="J48" s="157" t="s">
        <v>49</v>
      </c>
      <c r="K48" s="159" t="s">
        <v>1463</v>
      </c>
      <c r="L48" s="159" t="s">
        <v>1514</v>
      </c>
      <c r="M48" s="159"/>
      <c r="N48" s="157" t="s">
        <v>29</v>
      </c>
      <c r="O48" s="159" t="s">
        <v>1465</v>
      </c>
      <c r="P48" s="160" t="s">
        <v>549</v>
      </c>
      <c r="Q48" s="159" t="s">
        <v>1466</v>
      </c>
      <c r="R48" s="159" t="s">
        <v>547</v>
      </c>
      <c r="S48" s="157" t="s">
        <v>1467</v>
      </c>
      <c r="T48" s="159"/>
      <c r="V48" s="161"/>
    </row>
    <row r="49" spans="1:22">
      <c r="A49" s="157">
        <v>48</v>
      </c>
      <c r="B49" s="157" t="s">
        <v>422</v>
      </c>
      <c r="C49" s="157" t="s">
        <v>423</v>
      </c>
      <c r="D49" s="158" t="s">
        <v>20</v>
      </c>
      <c r="E49" s="159" t="s">
        <v>1503</v>
      </c>
      <c r="F49" s="158" t="s">
        <v>615</v>
      </c>
      <c r="G49" s="157">
        <v>2010</v>
      </c>
      <c r="H49" s="157">
        <v>-32.794893899999998</v>
      </c>
      <c r="I49" s="157">
        <v>-57.623016</v>
      </c>
      <c r="J49" s="157" t="s">
        <v>49</v>
      </c>
      <c r="K49" s="159" t="s">
        <v>1463</v>
      </c>
      <c r="L49" s="159" t="s">
        <v>1515</v>
      </c>
      <c r="M49" s="159"/>
      <c r="N49" s="157" t="s">
        <v>29</v>
      </c>
      <c r="O49" s="159" t="s">
        <v>1465</v>
      </c>
      <c r="P49" s="160" t="s">
        <v>549</v>
      </c>
      <c r="Q49" s="159" t="s">
        <v>1466</v>
      </c>
      <c r="R49" s="159" t="s">
        <v>547</v>
      </c>
      <c r="S49" s="157" t="s">
        <v>1467</v>
      </c>
      <c r="T49" s="159"/>
      <c r="V49" s="161"/>
    </row>
    <row r="50" spans="1:22">
      <c r="A50" s="157">
        <v>49</v>
      </c>
      <c r="B50" s="157" t="s">
        <v>422</v>
      </c>
      <c r="C50" s="157" t="s">
        <v>423</v>
      </c>
      <c r="D50" s="158" t="s">
        <v>20</v>
      </c>
      <c r="E50" s="159" t="s">
        <v>1503</v>
      </c>
      <c r="F50" s="158" t="s">
        <v>615</v>
      </c>
      <c r="G50" s="157">
        <v>2010</v>
      </c>
      <c r="H50" s="157">
        <v>-32.794893899999998</v>
      </c>
      <c r="I50" s="157">
        <v>-57.623016</v>
      </c>
      <c r="J50" s="157" t="s">
        <v>49</v>
      </c>
      <c r="K50" s="159" t="s">
        <v>1463</v>
      </c>
      <c r="L50" s="159" t="s">
        <v>1516</v>
      </c>
      <c r="M50" s="159"/>
      <c r="N50" s="157" t="s">
        <v>29</v>
      </c>
      <c r="O50" s="159" t="s">
        <v>1465</v>
      </c>
      <c r="P50" s="160" t="s">
        <v>549</v>
      </c>
      <c r="Q50" s="159" t="s">
        <v>1466</v>
      </c>
      <c r="R50" s="159" t="s">
        <v>547</v>
      </c>
      <c r="S50" s="157" t="s">
        <v>1467</v>
      </c>
      <c r="T50" s="159"/>
      <c r="V50" s="161"/>
    </row>
    <row r="51" spans="1:22">
      <c r="A51" s="157">
        <v>50</v>
      </c>
      <c r="B51" s="157" t="s">
        <v>422</v>
      </c>
      <c r="C51" s="157" t="s">
        <v>423</v>
      </c>
      <c r="D51" s="158" t="s">
        <v>20</v>
      </c>
      <c r="E51" s="159" t="s">
        <v>1503</v>
      </c>
      <c r="F51" s="158" t="s">
        <v>615</v>
      </c>
      <c r="G51" s="157">
        <v>2010</v>
      </c>
      <c r="H51" s="157">
        <v>-32.794893899999998</v>
      </c>
      <c r="I51" s="157">
        <v>-57.623016</v>
      </c>
      <c r="J51" s="157" t="s">
        <v>49</v>
      </c>
      <c r="K51" s="159" t="s">
        <v>1463</v>
      </c>
      <c r="L51" s="159" t="s">
        <v>1517</v>
      </c>
      <c r="M51" s="159"/>
      <c r="N51" s="157" t="s">
        <v>29</v>
      </c>
      <c r="O51" s="159" t="s">
        <v>1465</v>
      </c>
      <c r="P51" s="160" t="s">
        <v>549</v>
      </c>
      <c r="Q51" s="159" t="s">
        <v>1466</v>
      </c>
      <c r="R51" s="159" t="s">
        <v>547</v>
      </c>
      <c r="S51" s="157" t="s">
        <v>1467</v>
      </c>
      <c r="T51" s="159"/>
      <c r="V51" s="161"/>
    </row>
    <row r="52" spans="1:22">
      <c r="A52" s="157">
        <v>51</v>
      </c>
      <c r="B52" s="157" t="s">
        <v>422</v>
      </c>
      <c r="C52" s="157" t="s">
        <v>423</v>
      </c>
      <c r="D52" s="158" t="s">
        <v>20</v>
      </c>
      <c r="E52" s="159" t="s">
        <v>1503</v>
      </c>
      <c r="F52" s="158" t="s">
        <v>615</v>
      </c>
      <c r="G52" s="157">
        <v>2010</v>
      </c>
      <c r="H52" s="157">
        <v>-32.794893899999998</v>
      </c>
      <c r="I52" s="157">
        <v>-57.623016</v>
      </c>
      <c r="J52" s="157" t="s">
        <v>49</v>
      </c>
      <c r="K52" s="159" t="s">
        <v>1463</v>
      </c>
      <c r="L52" s="159" t="s">
        <v>1518</v>
      </c>
      <c r="M52" s="159"/>
      <c r="N52" s="157" t="s">
        <v>29</v>
      </c>
      <c r="O52" s="159" t="s">
        <v>1465</v>
      </c>
      <c r="P52" s="160" t="s">
        <v>549</v>
      </c>
      <c r="Q52" s="159" t="s">
        <v>1466</v>
      </c>
      <c r="R52" s="159" t="s">
        <v>547</v>
      </c>
      <c r="S52" s="157" t="s">
        <v>1467</v>
      </c>
      <c r="T52" s="159"/>
      <c r="V52" s="161"/>
    </row>
    <row r="53" spans="1:22">
      <c r="A53" s="157">
        <v>52</v>
      </c>
      <c r="B53" s="157" t="s">
        <v>422</v>
      </c>
      <c r="C53" s="157" t="s">
        <v>423</v>
      </c>
      <c r="D53" s="158" t="s">
        <v>20</v>
      </c>
      <c r="E53" s="159" t="s">
        <v>1503</v>
      </c>
      <c r="F53" s="158" t="s">
        <v>615</v>
      </c>
      <c r="G53" s="157">
        <v>2010</v>
      </c>
      <c r="H53" s="157">
        <v>-32.794893899999998</v>
      </c>
      <c r="I53" s="157">
        <v>-57.623016</v>
      </c>
      <c r="J53" s="157" t="s">
        <v>49</v>
      </c>
      <c r="K53" s="159" t="s">
        <v>1463</v>
      </c>
      <c r="L53" s="159" t="s">
        <v>1519</v>
      </c>
      <c r="M53" s="159"/>
      <c r="N53" s="157" t="s">
        <v>29</v>
      </c>
      <c r="O53" s="159" t="s">
        <v>1465</v>
      </c>
      <c r="P53" s="160" t="s">
        <v>549</v>
      </c>
      <c r="Q53" s="159" t="s">
        <v>1466</v>
      </c>
      <c r="R53" s="159" t="s">
        <v>547</v>
      </c>
      <c r="S53" s="157" t="s">
        <v>1467</v>
      </c>
      <c r="T53" s="159"/>
      <c r="V53" s="161"/>
    </row>
    <row r="54" spans="1:22">
      <c r="A54" s="157">
        <v>53</v>
      </c>
      <c r="B54" s="157" t="s">
        <v>422</v>
      </c>
      <c r="C54" s="157" t="s">
        <v>423</v>
      </c>
      <c r="D54" s="158" t="s">
        <v>20</v>
      </c>
      <c r="E54" s="159" t="s">
        <v>1503</v>
      </c>
      <c r="F54" s="158" t="s">
        <v>615</v>
      </c>
      <c r="G54" s="157">
        <v>2010</v>
      </c>
      <c r="H54" s="157">
        <v>-32.794893899999998</v>
      </c>
      <c r="I54" s="157">
        <v>-57.623016</v>
      </c>
      <c r="J54" s="157" t="s">
        <v>49</v>
      </c>
      <c r="K54" s="159" t="s">
        <v>1463</v>
      </c>
      <c r="L54" s="159" t="s">
        <v>1520</v>
      </c>
      <c r="M54" s="159"/>
      <c r="N54" s="157" t="s">
        <v>29</v>
      </c>
      <c r="O54" s="159" t="s">
        <v>1465</v>
      </c>
      <c r="P54" s="160" t="s">
        <v>549</v>
      </c>
      <c r="Q54" s="159" t="s">
        <v>1466</v>
      </c>
      <c r="R54" s="159" t="s">
        <v>547</v>
      </c>
      <c r="S54" s="157" t="s">
        <v>1467</v>
      </c>
      <c r="T54" s="159"/>
      <c r="V54" s="161"/>
    </row>
    <row r="55" spans="1:22">
      <c r="A55" s="157">
        <v>54</v>
      </c>
      <c r="B55" s="157" t="s">
        <v>422</v>
      </c>
      <c r="C55" s="157" t="s">
        <v>423</v>
      </c>
      <c r="D55" s="158" t="s">
        <v>20</v>
      </c>
      <c r="E55" s="159" t="s">
        <v>1503</v>
      </c>
      <c r="F55" s="158" t="s">
        <v>615</v>
      </c>
      <c r="G55" s="157">
        <v>2010</v>
      </c>
      <c r="H55" s="157">
        <v>-32.794893899999998</v>
      </c>
      <c r="I55" s="157">
        <v>-57.623016</v>
      </c>
      <c r="J55" s="157" t="s">
        <v>49</v>
      </c>
      <c r="K55" s="159" t="s">
        <v>1463</v>
      </c>
      <c r="L55" s="159" t="s">
        <v>1521</v>
      </c>
      <c r="M55" s="159"/>
      <c r="N55" s="157" t="s">
        <v>29</v>
      </c>
      <c r="O55" s="159" t="s">
        <v>1465</v>
      </c>
      <c r="P55" s="160" t="s">
        <v>549</v>
      </c>
      <c r="Q55" s="159" t="s">
        <v>1466</v>
      </c>
      <c r="R55" s="159" t="s">
        <v>547</v>
      </c>
      <c r="S55" s="157" t="s">
        <v>1467</v>
      </c>
      <c r="T55" s="159"/>
      <c r="V55" s="161"/>
    </row>
    <row r="56" spans="1:22">
      <c r="A56" s="157">
        <v>55</v>
      </c>
      <c r="B56" s="157" t="s">
        <v>422</v>
      </c>
      <c r="C56" s="157" t="s">
        <v>423</v>
      </c>
      <c r="D56" s="158" t="s">
        <v>20</v>
      </c>
      <c r="E56" s="159" t="s">
        <v>1503</v>
      </c>
      <c r="F56" s="158" t="s">
        <v>615</v>
      </c>
      <c r="G56" s="157">
        <v>2010</v>
      </c>
      <c r="H56" s="157">
        <v>-32.794893899999998</v>
      </c>
      <c r="I56" s="157">
        <v>-57.623016</v>
      </c>
      <c r="J56" s="157" t="s">
        <v>49</v>
      </c>
      <c r="K56" s="159" t="s">
        <v>1463</v>
      </c>
      <c r="L56" s="159" t="s">
        <v>1522</v>
      </c>
      <c r="M56" s="159"/>
      <c r="N56" s="157" t="s">
        <v>29</v>
      </c>
      <c r="O56" s="159" t="s">
        <v>1465</v>
      </c>
      <c r="P56" s="160" t="s">
        <v>549</v>
      </c>
      <c r="Q56" s="159" t="s">
        <v>1466</v>
      </c>
      <c r="R56" s="159" t="s">
        <v>547</v>
      </c>
      <c r="S56" s="157" t="s">
        <v>1467</v>
      </c>
      <c r="T56" s="159"/>
      <c r="V56" s="161"/>
    </row>
    <row r="57" spans="1:22">
      <c r="A57" s="157">
        <v>56</v>
      </c>
      <c r="B57" s="157" t="s">
        <v>422</v>
      </c>
      <c r="C57" s="157" t="s">
        <v>423</v>
      </c>
      <c r="D57" s="158" t="s">
        <v>20</v>
      </c>
      <c r="E57" s="159" t="s">
        <v>1503</v>
      </c>
      <c r="F57" s="158" t="s">
        <v>615</v>
      </c>
      <c r="G57" s="157">
        <v>2010</v>
      </c>
      <c r="H57" s="157">
        <v>-32.794893899999998</v>
      </c>
      <c r="I57" s="157">
        <v>-57.623016</v>
      </c>
      <c r="J57" s="157" t="s">
        <v>49</v>
      </c>
      <c r="K57" s="159" t="s">
        <v>1463</v>
      </c>
      <c r="L57" s="159" t="s">
        <v>1523</v>
      </c>
      <c r="M57" s="159"/>
      <c r="N57" s="157" t="s">
        <v>29</v>
      </c>
      <c r="O57" s="159" t="s">
        <v>1465</v>
      </c>
      <c r="P57" s="160" t="s">
        <v>549</v>
      </c>
      <c r="Q57" s="159" t="s">
        <v>1466</v>
      </c>
      <c r="R57" s="159" t="s">
        <v>547</v>
      </c>
      <c r="S57" s="157" t="s">
        <v>1467</v>
      </c>
      <c r="T57" s="159"/>
      <c r="V57" s="161"/>
    </row>
    <row r="58" spans="1:22">
      <c r="A58" s="157">
        <v>57</v>
      </c>
      <c r="B58" s="157" t="s">
        <v>422</v>
      </c>
      <c r="C58" s="157" t="s">
        <v>423</v>
      </c>
      <c r="D58" s="158" t="s">
        <v>20</v>
      </c>
      <c r="E58" s="159" t="s">
        <v>1503</v>
      </c>
      <c r="F58" s="158" t="s">
        <v>615</v>
      </c>
      <c r="G58" s="157">
        <v>2010</v>
      </c>
      <c r="H58" s="157">
        <v>-32.794893899999998</v>
      </c>
      <c r="I58" s="157">
        <v>-57.623016</v>
      </c>
      <c r="J58" s="157" t="s">
        <v>49</v>
      </c>
      <c r="K58" s="159" t="s">
        <v>1463</v>
      </c>
      <c r="L58" s="159" t="s">
        <v>1524</v>
      </c>
      <c r="M58" s="159"/>
      <c r="N58" s="157" t="s">
        <v>29</v>
      </c>
      <c r="O58" s="159" t="s">
        <v>1465</v>
      </c>
      <c r="P58" s="160" t="s">
        <v>549</v>
      </c>
      <c r="Q58" s="159" t="s">
        <v>1466</v>
      </c>
      <c r="R58" s="159" t="s">
        <v>547</v>
      </c>
      <c r="S58" s="157" t="s">
        <v>1467</v>
      </c>
      <c r="T58" s="159"/>
      <c r="V58" s="161"/>
    </row>
    <row r="59" spans="1:22">
      <c r="A59" s="157">
        <v>58</v>
      </c>
      <c r="B59" s="157" t="s">
        <v>422</v>
      </c>
      <c r="C59" s="157" t="s">
        <v>423</v>
      </c>
      <c r="D59" s="158" t="s">
        <v>20</v>
      </c>
      <c r="E59" s="159" t="s">
        <v>1503</v>
      </c>
      <c r="F59" s="158" t="s">
        <v>615</v>
      </c>
      <c r="G59" s="157">
        <v>2010</v>
      </c>
      <c r="H59" s="157">
        <v>-32.794893899999998</v>
      </c>
      <c r="I59" s="157">
        <v>-57.623016</v>
      </c>
      <c r="J59" s="157" t="s">
        <v>49</v>
      </c>
      <c r="K59" s="159" t="s">
        <v>1463</v>
      </c>
      <c r="L59" s="159" t="s">
        <v>1525</v>
      </c>
      <c r="M59" s="159"/>
      <c r="N59" s="157" t="s">
        <v>29</v>
      </c>
      <c r="O59" s="159" t="s">
        <v>1465</v>
      </c>
      <c r="P59" s="160" t="s">
        <v>549</v>
      </c>
      <c r="Q59" s="159" t="s">
        <v>1466</v>
      </c>
      <c r="R59" s="159" t="s">
        <v>547</v>
      </c>
      <c r="S59" s="157" t="s">
        <v>1467</v>
      </c>
      <c r="T59" s="159"/>
      <c r="V59" s="161"/>
    </row>
    <row r="60" spans="1:22">
      <c r="A60" s="157">
        <v>59</v>
      </c>
      <c r="B60" s="157" t="s">
        <v>422</v>
      </c>
      <c r="C60" s="157" t="s">
        <v>423</v>
      </c>
      <c r="D60" s="158" t="s">
        <v>20</v>
      </c>
      <c r="E60" s="159" t="s">
        <v>1503</v>
      </c>
      <c r="F60" s="158" t="s">
        <v>615</v>
      </c>
      <c r="G60" s="157">
        <v>2010</v>
      </c>
      <c r="H60" s="157">
        <v>-32.794893899999998</v>
      </c>
      <c r="I60" s="157">
        <v>-57.623016</v>
      </c>
      <c r="J60" s="157" t="s">
        <v>49</v>
      </c>
      <c r="K60" s="159" t="s">
        <v>1463</v>
      </c>
      <c r="L60" s="159" t="s">
        <v>1526</v>
      </c>
      <c r="M60" s="159"/>
      <c r="N60" s="157" t="s">
        <v>29</v>
      </c>
      <c r="O60" s="159" t="s">
        <v>1465</v>
      </c>
      <c r="P60" s="160" t="s">
        <v>549</v>
      </c>
      <c r="Q60" s="159" t="s">
        <v>1466</v>
      </c>
      <c r="R60" s="159" t="s">
        <v>547</v>
      </c>
      <c r="S60" s="157" t="s">
        <v>1467</v>
      </c>
      <c r="T60" s="159"/>
      <c r="V60" s="161"/>
    </row>
    <row r="61" spans="1:22">
      <c r="A61" s="157">
        <v>60</v>
      </c>
      <c r="B61" s="157" t="s">
        <v>422</v>
      </c>
      <c r="C61" s="157" t="s">
        <v>423</v>
      </c>
      <c r="D61" s="158" t="s">
        <v>20</v>
      </c>
      <c r="E61" s="159" t="s">
        <v>614</v>
      </c>
      <c r="F61" s="158" t="s">
        <v>615</v>
      </c>
      <c r="G61" s="157">
        <v>2010</v>
      </c>
      <c r="H61" s="157">
        <v>-34.348604199999997</v>
      </c>
      <c r="I61" s="157">
        <v>-56.707514000000003</v>
      </c>
      <c r="J61" s="157" t="s">
        <v>49</v>
      </c>
      <c r="K61" s="159" t="s">
        <v>1463</v>
      </c>
      <c r="L61" s="159" t="s">
        <v>1527</v>
      </c>
      <c r="M61" s="159"/>
      <c r="N61" s="157" t="s">
        <v>29</v>
      </c>
      <c r="O61" s="159" t="s">
        <v>1465</v>
      </c>
      <c r="P61" s="160" t="s">
        <v>549</v>
      </c>
      <c r="Q61" s="159" t="s">
        <v>1466</v>
      </c>
      <c r="R61" s="159" t="s">
        <v>547</v>
      </c>
      <c r="S61" s="157" t="s">
        <v>1467</v>
      </c>
      <c r="T61" s="159"/>
      <c r="V61" s="161"/>
    </row>
    <row r="62" spans="1:22">
      <c r="A62" s="157">
        <v>61</v>
      </c>
      <c r="B62" s="157" t="s">
        <v>422</v>
      </c>
      <c r="C62" s="157" t="s">
        <v>423</v>
      </c>
      <c r="D62" s="158" t="s">
        <v>20</v>
      </c>
      <c r="E62" s="159" t="s">
        <v>614</v>
      </c>
      <c r="F62" s="158" t="s">
        <v>615</v>
      </c>
      <c r="G62" s="157">
        <v>2010</v>
      </c>
      <c r="H62" s="157">
        <v>-34.348604199999997</v>
      </c>
      <c r="I62" s="157">
        <v>-56.707514000000003</v>
      </c>
      <c r="J62" s="157" t="s">
        <v>49</v>
      </c>
      <c r="K62" s="159" t="s">
        <v>1463</v>
      </c>
      <c r="L62" s="159" t="s">
        <v>1528</v>
      </c>
      <c r="M62" s="159"/>
      <c r="N62" s="157" t="s">
        <v>29</v>
      </c>
      <c r="O62" s="159" t="s">
        <v>1465</v>
      </c>
      <c r="P62" s="160" t="s">
        <v>549</v>
      </c>
      <c r="Q62" s="159" t="s">
        <v>1466</v>
      </c>
      <c r="R62" s="159" t="s">
        <v>547</v>
      </c>
      <c r="S62" s="157" t="s">
        <v>1467</v>
      </c>
      <c r="T62" s="159"/>
      <c r="V62" s="161"/>
    </row>
    <row r="63" spans="1:22">
      <c r="A63" s="157">
        <v>62</v>
      </c>
      <c r="B63" s="157" t="s">
        <v>422</v>
      </c>
      <c r="C63" s="157" t="s">
        <v>423</v>
      </c>
      <c r="D63" s="158" t="s">
        <v>20</v>
      </c>
      <c r="E63" s="159" t="s">
        <v>614</v>
      </c>
      <c r="F63" s="158" t="s">
        <v>615</v>
      </c>
      <c r="G63" s="157">
        <v>2010</v>
      </c>
      <c r="H63" s="157">
        <v>-34.348604199999997</v>
      </c>
      <c r="I63" s="157">
        <v>-56.707514000000003</v>
      </c>
      <c r="J63" s="157" t="s">
        <v>49</v>
      </c>
      <c r="K63" s="159" t="s">
        <v>1463</v>
      </c>
      <c r="L63" s="159" t="s">
        <v>1529</v>
      </c>
      <c r="M63" s="159"/>
      <c r="N63" s="157" t="s">
        <v>29</v>
      </c>
      <c r="O63" s="159" t="s">
        <v>1465</v>
      </c>
      <c r="P63" s="160" t="s">
        <v>549</v>
      </c>
      <c r="Q63" s="159" t="s">
        <v>1466</v>
      </c>
      <c r="R63" s="159" t="s">
        <v>547</v>
      </c>
      <c r="S63" s="157" t="s">
        <v>1467</v>
      </c>
      <c r="T63" s="159"/>
      <c r="V63" s="161"/>
    </row>
    <row r="64" spans="1:22">
      <c r="A64" s="157">
        <v>63</v>
      </c>
      <c r="B64" s="157" t="s">
        <v>422</v>
      </c>
      <c r="C64" s="157" t="s">
        <v>423</v>
      </c>
      <c r="D64" s="158" t="s">
        <v>20</v>
      </c>
      <c r="E64" s="159" t="s">
        <v>614</v>
      </c>
      <c r="F64" s="158" t="s">
        <v>615</v>
      </c>
      <c r="G64" s="157">
        <v>2010</v>
      </c>
      <c r="H64" s="157">
        <v>-34.348604199999997</v>
      </c>
      <c r="I64" s="157">
        <v>-56.707514000000003</v>
      </c>
      <c r="J64" s="157" t="s">
        <v>49</v>
      </c>
      <c r="K64" s="159" t="s">
        <v>1463</v>
      </c>
      <c r="L64" s="159" t="s">
        <v>1530</v>
      </c>
      <c r="M64" s="159"/>
      <c r="N64" s="157" t="s">
        <v>29</v>
      </c>
      <c r="O64" s="159" t="s">
        <v>1465</v>
      </c>
      <c r="P64" s="160" t="s">
        <v>549</v>
      </c>
      <c r="Q64" s="159" t="s">
        <v>1466</v>
      </c>
      <c r="R64" s="159" t="s">
        <v>547</v>
      </c>
      <c r="S64" s="157" t="s">
        <v>1467</v>
      </c>
      <c r="T64" s="159"/>
      <c r="V64" s="161"/>
    </row>
    <row r="65" spans="1:22">
      <c r="A65" s="157">
        <v>64</v>
      </c>
      <c r="B65" s="157" t="s">
        <v>422</v>
      </c>
      <c r="C65" s="157" t="s">
        <v>423</v>
      </c>
      <c r="D65" s="158" t="s">
        <v>20</v>
      </c>
      <c r="E65" s="159" t="s">
        <v>614</v>
      </c>
      <c r="F65" s="158" t="s">
        <v>615</v>
      </c>
      <c r="G65" s="157">
        <v>2010</v>
      </c>
      <c r="H65" s="157">
        <v>-34.348604199999997</v>
      </c>
      <c r="I65" s="157">
        <v>-56.707514000000003</v>
      </c>
      <c r="J65" s="157" t="s">
        <v>49</v>
      </c>
      <c r="K65" s="159" t="s">
        <v>1463</v>
      </c>
      <c r="L65" s="159" t="s">
        <v>1531</v>
      </c>
      <c r="M65" s="159"/>
      <c r="N65" s="157" t="s">
        <v>29</v>
      </c>
      <c r="O65" s="159" t="s">
        <v>1465</v>
      </c>
      <c r="P65" s="160" t="s">
        <v>549</v>
      </c>
      <c r="Q65" s="159" t="s">
        <v>1466</v>
      </c>
      <c r="R65" s="159" t="s">
        <v>547</v>
      </c>
      <c r="S65" s="157" t="s">
        <v>1467</v>
      </c>
      <c r="T65" s="159"/>
      <c r="V65" s="161"/>
    </row>
    <row r="66" spans="1:22">
      <c r="A66" s="157">
        <v>65</v>
      </c>
      <c r="B66" s="157" t="s">
        <v>422</v>
      </c>
      <c r="C66" s="157" t="s">
        <v>423</v>
      </c>
      <c r="D66" s="158" t="s">
        <v>20</v>
      </c>
      <c r="E66" s="159" t="s">
        <v>614</v>
      </c>
      <c r="F66" s="158" t="s">
        <v>615</v>
      </c>
      <c r="G66" s="157">
        <v>2010</v>
      </c>
      <c r="H66" s="157">
        <v>-34.348604199999997</v>
      </c>
      <c r="I66" s="157">
        <v>-56.707514000000003</v>
      </c>
      <c r="J66" s="157" t="s">
        <v>49</v>
      </c>
      <c r="K66" s="159" t="s">
        <v>1463</v>
      </c>
      <c r="L66" s="159" t="s">
        <v>1532</v>
      </c>
      <c r="M66" s="159"/>
      <c r="N66" s="157" t="s">
        <v>29</v>
      </c>
      <c r="O66" s="159" t="s">
        <v>1465</v>
      </c>
      <c r="P66" s="160" t="s">
        <v>549</v>
      </c>
      <c r="Q66" s="159" t="s">
        <v>1466</v>
      </c>
      <c r="R66" s="159" t="s">
        <v>547</v>
      </c>
      <c r="S66" s="157" t="s">
        <v>1467</v>
      </c>
      <c r="T66" s="159"/>
      <c r="V66" s="161"/>
    </row>
    <row r="67" spans="1:22">
      <c r="A67" s="157">
        <v>66</v>
      </c>
      <c r="B67" s="157" t="s">
        <v>422</v>
      </c>
      <c r="C67" s="157" t="s">
        <v>423</v>
      </c>
      <c r="D67" s="158" t="s">
        <v>20</v>
      </c>
      <c r="E67" s="159" t="s">
        <v>614</v>
      </c>
      <c r="F67" s="158" t="s">
        <v>615</v>
      </c>
      <c r="G67" s="157">
        <v>2010</v>
      </c>
      <c r="H67" s="157">
        <v>-34.348604199999997</v>
      </c>
      <c r="I67" s="157">
        <v>-56.707514000000003</v>
      </c>
      <c r="J67" s="157" t="s">
        <v>49</v>
      </c>
      <c r="K67" s="159" t="s">
        <v>1463</v>
      </c>
      <c r="L67" s="159" t="s">
        <v>1533</v>
      </c>
      <c r="M67" s="159"/>
      <c r="N67" s="157" t="s">
        <v>29</v>
      </c>
      <c r="O67" s="159" t="s">
        <v>1465</v>
      </c>
      <c r="P67" s="160" t="s">
        <v>549</v>
      </c>
      <c r="Q67" s="159" t="s">
        <v>1466</v>
      </c>
      <c r="R67" s="159" t="s">
        <v>547</v>
      </c>
      <c r="S67" s="157" t="s">
        <v>1467</v>
      </c>
      <c r="T67" s="159"/>
      <c r="V67" s="161"/>
    </row>
    <row r="68" spans="1:22">
      <c r="A68" s="157">
        <v>67</v>
      </c>
      <c r="B68" s="157" t="s">
        <v>422</v>
      </c>
      <c r="C68" s="157" t="s">
        <v>423</v>
      </c>
      <c r="D68" s="158" t="s">
        <v>20</v>
      </c>
      <c r="E68" s="159" t="s">
        <v>614</v>
      </c>
      <c r="F68" s="158" t="s">
        <v>615</v>
      </c>
      <c r="G68" s="157">
        <v>2010</v>
      </c>
      <c r="H68" s="157">
        <v>-34.348604199999997</v>
      </c>
      <c r="I68" s="157">
        <v>-56.707514000000003</v>
      </c>
      <c r="J68" s="157" t="s">
        <v>49</v>
      </c>
      <c r="K68" s="159" t="s">
        <v>1463</v>
      </c>
      <c r="L68" s="159" t="s">
        <v>1534</v>
      </c>
      <c r="M68" s="159"/>
      <c r="N68" s="157" t="s">
        <v>29</v>
      </c>
      <c r="O68" s="159" t="s">
        <v>1465</v>
      </c>
      <c r="P68" s="160" t="s">
        <v>549</v>
      </c>
      <c r="Q68" s="159" t="s">
        <v>1466</v>
      </c>
      <c r="R68" s="159" t="s">
        <v>547</v>
      </c>
      <c r="S68" s="157" t="s">
        <v>1467</v>
      </c>
      <c r="T68" s="159"/>
      <c r="V68" s="161"/>
    </row>
    <row r="69" spans="1:22">
      <c r="A69" s="157">
        <v>68</v>
      </c>
      <c r="B69" s="157" t="s">
        <v>422</v>
      </c>
      <c r="C69" s="157" t="s">
        <v>423</v>
      </c>
      <c r="D69" s="158" t="s">
        <v>20</v>
      </c>
      <c r="E69" s="159" t="s">
        <v>614</v>
      </c>
      <c r="F69" s="158" t="s">
        <v>615</v>
      </c>
      <c r="G69" s="157">
        <v>2010</v>
      </c>
      <c r="H69" s="157">
        <v>-34.348604199999997</v>
      </c>
      <c r="I69" s="157">
        <v>-56.707514000000003</v>
      </c>
      <c r="J69" s="157" t="s">
        <v>49</v>
      </c>
      <c r="K69" s="159" t="s">
        <v>1463</v>
      </c>
      <c r="L69" s="159" t="s">
        <v>1535</v>
      </c>
      <c r="M69" s="159"/>
      <c r="N69" s="157" t="s">
        <v>29</v>
      </c>
      <c r="O69" s="159" t="s">
        <v>1465</v>
      </c>
      <c r="P69" s="160" t="s">
        <v>549</v>
      </c>
      <c r="Q69" s="159" t="s">
        <v>1466</v>
      </c>
      <c r="R69" s="159" t="s">
        <v>547</v>
      </c>
      <c r="S69" s="157" t="s">
        <v>1467</v>
      </c>
      <c r="T69" s="159"/>
      <c r="V69" s="161"/>
    </row>
    <row r="70" spans="1:22">
      <c r="A70" s="157">
        <v>69</v>
      </c>
      <c r="B70" s="157" t="s">
        <v>422</v>
      </c>
      <c r="C70" s="157" t="s">
        <v>423</v>
      </c>
      <c r="D70" s="158" t="s">
        <v>20</v>
      </c>
      <c r="E70" s="159" t="s">
        <v>614</v>
      </c>
      <c r="F70" s="158" t="s">
        <v>615</v>
      </c>
      <c r="G70" s="157">
        <v>2010</v>
      </c>
      <c r="H70" s="157">
        <v>-34.348604199999997</v>
      </c>
      <c r="I70" s="157">
        <v>-56.707514000000003</v>
      </c>
      <c r="J70" s="157" t="s">
        <v>49</v>
      </c>
      <c r="K70" s="159" t="s">
        <v>1463</v>
      </c>
      <c r="L70" s="159" t="s">
        <v>1536</v>
      </c>
      <c r="M70" s="159"/>
      <c r="N70" s="157" t="s">
        <v>29</v>
      </c>
      <c r="O70" s="159" t="s">
        <v>1465</v>
      </c>
      <c r="P70" s="160" t="s">
        <v>549</v>
      </c>
      <c r="Q70" s="159" t="s">
        <v>1466</v>
      </c>
      <c r="R70" s="159" t="s">
        <v>547</v>
      </c>
      <c r="S70" s="157" t="s">
        <v>1467</v>
      </c>
      <c r="T70" s="159"/>
      <c r="V70" s="161"/>
    </row>
    <row r="71" spans="1:22">
      <c r="A71" s="157">
        <v>70</v>
      </c>
      <c r="B71" s="157" t="s">
        <v>422</v>
      </c>
      <c r="C71" s="157" t="s">
        <v>423</v>
      </c>
      <c r="D71" s="158" t="s">
        <v>20</v>
      </c>
      <c r="E71" s="159" t="s">
        <v>614</v>
      </c>
      <c r="F71" s="158" t="s">
        <v>615</v>
      </c>
      <c r="G71" s="157">
        <v>2010</v>
      </c>
      <c r="H71" s="157">
        <v>-34.348604199999997</v>
      </c>
      <c r="I71" s="157">
        <v>-56.707514000000003</v>
      </c>
      <c r="J71" s="157" t="s">
        <v>49</v>
      </c>
      <c r="K71" s="159" t="s">
        <v>1463</v>
      </c>
      <c r="L71" s="159" t="s">
        <v>1537</v>
      </c>
      <c r="M71" s="159"/>
      <c r="N71" s="157" t="s">
        <v>29</v>
      </c>
      <c r="O71" s="159" t="s">
        <v>1465</v>
      </c>
      <c r="P71" s="160" t="s">
        <v>549</v>
      </c>
      <c r="Q71" s="159" t="s">
        <v>1466</v>
      </c>
      <c r="R71" s="159" t="s">
        <v>547</v>
      </c>
      <c r="S71" s="157" t="s">
        <v>1467</v>
      </c>
      <c r="T71" s="159"/>
      <c r="V71" s="161"/>
    </row>
    <row r="72" spans="1:22">
      <c r="A72" s="157">
        <v>71</v>
      </c>
      <c r="B72" s="157" t="s">
        <v>422</v>
      </c>
      <c r="C72" s="157" t="s">
        <v>423</v>
      </c>
      <c r="D72" s="158" t="s">
        <v>20</v>
      </c>
      <c r="E72" s="159" t="s">
        <v>614</v>
      </c>
      <c r="F72" s="158" t="s">
        <v>615</v>
      </c>
      <c r="G72" s="157">
        <v>2010</v>
      </c>
      <c r="H72" s="157">
        <v>-34.348604199999997</v>
      </c>
      <c r="I72" s="157">
        <v>-56.707514000000003</v>
      </c>
      <c r="J72" s="157" t="s">
        <v>49</v>
      </c>
      <c r="K72" s="159" t="s">
        <v>1463</v>
      </c>
      <c r="L72" s="159" t="s">
        <v>1538</v>
      </c>
      <c r="M72" s="159"/>
      <c r="N72" s="157" t="s">
        <v>29</v>
      </c>
      <c r="O72" s="159" t="s">
        <v>1465</v>
      </c>
      <c r="P72" s="160" t="s">
        <v>549</v>
      </c>
      <c r="Q72" s="159" t="s">
        <v>1466</v>
      </c>
      <c r="R72" s="159" t="s">
        <v>547</v>
      </c>
      <c r="S72" s="157" t="s">
        <v>1467</v>
      </c>
      <c r="T72" s="159"/>
      <c r="V72" s="161"/>
    </row>
    <row r="73" spans="1:22">
      <c r="A73" s="157">
        <v>72</v>
      </c>
      <c r="B73" s="157" t="s">
        <v>422</v>
      </c>
      <c r="C73" s="157" t="s">
        <v>423</v>
      </c>
      <c r="D73" s="158" t="s">
        <v>20</v>
      </c>
      <c r="E73" s="159" t="s">
        <v>614</v>
      </c>
      <c r="F73" s="158" t="s">
        <v>615</v>
      </c>
      <c r="G73" s="157">
        <v>2010</v>
      </c>
      <c r="H73" s="157">
        <v>-34.348604199999997</v>
      </c>
      <c r="I73" s="157">
        <v>-56.707514000000003</v>
      </c>
      <c r="J73" s="157" t="s">
        <v>49</v>
      </c>
      <c r="K73" s="159" t="s">
        <v>1463</v>
      </c>
      <c r="L73" s="159" t="s">
        <v>1539</v>
      </c>
      <c r="M73" s="159"/>
      <c r="N73" s="157" t="s">
        <v>29</v>
      </c>
      <c r="O73" s="159" t="s">
        <v>1465</v>
      </c>
      <c r="P73" s="160" t="s">
        <v>549</v>
      </c>
      <c r="Q73" s="159" t="s">
        <v>1466</v>
      </c>
      <c r="R73" s="159" t="s">
        <v>547</v>
      </c>
      <c r="S73" s="157" t="s">
        <v>1467</v>
      </c>
      <c r="T73" s="159"/>
      <c r="V73" s="161"/>
    </row>
    <row r="74" spans="1:22">
      <c r="A74" s="157">
        <v>73</v>
      </c>
      <c r="B74" s="157" t="s">
        <v>422</v>
      </c>
      <c r="C74" s="157" t="s">
        <v>423</v>
      </c>
      <c r="D74" s="158" t="s">
        <v>20</v>
      </c>
      <c r="E74" s="159" t="s">
        <v>614</v>
      </c>
      <c r="F74" s="158" t="s">
        <v>615</v>
      </c>
      <c r="G74" s="157">
        <v>2010</v>
      </c>
      <c r="H74" s="157">
        <v>-34.348604199999997</v>
      </c>
      <c r="I74" s="157">
        <v>-56.707514000000003</v>
      </c>
      <c r="J74" s="157" t="s">
        <v>49</v>
      </c>
      <c r="K74" s="159" t="s">
        <v>1463</v>
      </c>
      <c r="L74" s="159" t="s">
        <v>1540</v>
      </c>
      <c r="M74" s="159"/>
      <c r="N74" s="157" t="s">
        <v>29</v>
      </c>
      <c r="O74" s="159" t="s">
        <v>1465</v>
      </c>
      <c r="P74" s="160" t="s">
        <v>549</v>
      </c>
      <c r="Q74" s="159" t="s">
        <v>1466</v>
      </c>
      <c r="R74" s="159" t="s">
        <v>547</v>
      </c>
      <c r="S74" s="157" t="s">
        <v>1467</v>
      </c>
      <c r="T74" s="159"/>
      <c r="V74" s="161"/>
    </row>
    <row r="75" spans="1:22">
      <c r="A75" s="157">
        <v>74</v>
      </c>
      <c r="B75" s="157" t="s">
        <v>422</v>
      </c>
      <c r="C75" s="157" t="s">
        <v>423</v>
      </c>
      <c r="D75" s="158" t="s">
        <v>20</v>
      </c>
      <c r="E75" s="159" t="s">
        <v>614</v>
      </c>
      <c r="F75" s="158" t="s">
        <v>615</v>
      </c>
      <c r="G75" s="157">
        <v>2010</v>
      </c>
      <c r="H75" s="157">
        <v>-34.348604199999997</v>
      </c>
      <c r="I75" s="157">
        <v>-56.707514000000003</v>
      </c>
      <c r="J75" s="157" t="s">
        <v>49</v>
      </c>
      <c r="K75" s="159" t="s">
        <v>1463</v>
      </c>
      <c r="L75" s="159" t="s">
        <v>1541</v>
      </c>
      <c r="M75" s="159"/>
      <c r="N75" s="157" t="s">
        <v>29</v>
      </c>
      <c r="O75" s="159" t="s">
        <v>1465</v>
      </c>
      <c r="P75" s="160" t="s">
        <v>549</v>
      </c>
      <c r="Q75" s="159" t="s">
        <v>1466</v>
      </c>
      <c r="R75" s="159" t="s">
        <v>547</v>
      </c>
      <c r="S75" s="157" t="s">
        <v>1467</v>
      </c>
      <c r="T75" s="159"/>
      <c r="V75" s="161"/>
    </row>
    <row r="76" spans="1:22">
      <c r="A76" s="157">
        <v>75</v>
      </c>
      <c r="B76" s="157" t="s">
        <v>422</v>
      </c>
      <c r="C76" s="157" t="s">
        <v>423</v>
      </c>
      <c r="D76" s="158" t="s">
        <v>20</v>
      </c>
      <c r="E76" s="159" t="s">
        <v>614</v>
      </c>
      <c r="F76" s="158" t="s">
        <v>615</v>
      </c>
      <c r="G76" s="157">
        <v>2010</v>
      </c>
      <c r="H76" s="157">
        <v>-34.348604199999997</v>
      </c>
      <c r="I76" s="157">
        <v>-56.707514000000003</v>
      </c>
      <c r="J76" s="157" t="s">
        <v>49</v>
      </c>
      <c r="K76" s="159" t="s">
        <v>1463</v>
      </c>
      <c r="L76" s="159" t="s">
        <v>1542</v>
      </c>
      <c r="M76" s="159"/>
      <c r="N76" s="157" t="s">
        <v>29</v>
      </c>
      <c r="O76" s="159" t="s">
        <v>1465</v>
      </c>
      <c r="P76" s="160" t="s">
        <v>549</v>
      </c>
      <c r="Q76" s="159" t="s">
        <v>1466</v>
      </c>
      <c r="R76" s="159" t="s">
        <v>547</v>
      </c>
      <c r="S76" s="157" t="s">
        <v>1467</v>
      </c>
      <c r="T76" s="159"/>
      <c r="V76" s="161"/>
    </row>
    <row r="77" spans="1:22">
      <c r="A77" s="157">
        <v>76</v>
      </c>
      <c r="B77" s="157" t="s">
        <v>422</v>
      </c>
      <c r="C77" s="157" t="s">
        <v>423</v>
      </c>
      <c r="D77" s="158" t="s">
        <v>20</v>
      </c>
      <c r="E77" s="159" t="s">
        <v>614</v>
      </c>
      <c r="F77" s="158" t="s">
        <v>615</v>
      </c>
      <c r="G77" s="157">
        <v>2010</v>
      </c>
      <c r="H77" s="157">
        <v>-34.348604199999997</v>
      </c>
      <c r="I77" s="157">
        <v>-56.707514000000003</v>
      </c>
      <c r="J77" s="157" t="s">
        <v>49</v>
      </c>
      <c r="K77" s="159" t="s">
        <v>1463</v>
      </c>
      <c r="L77" s="159" t="s">
        <v>1543</v>
      </c>
      <c r="M77" s="159"/>
      <c r="N77" s="157" t="s">
        <v>29</v>
      </c>
      <c r="O77" s="159" t="s">
        <v>1465</v>
      </c>
      <c r="P77" s="160" t="s">
        <v>549</v>
      </c>
      <c r="Q77" s="159" t="s">
        <v>1466</v>
      </c>
      <c r="R77" s="159" t="s">
        <v>547</v>
      </c>
      <c r="S77" s="157" t="s">
        <v>1467</v>
      </c>
      <c r="T77" s="159"/>
      <c r="V77" s="161"/>
    </row>
    <row r="78" spans="1:22">
      <c r="A78" s="157">
        <v>77</v>
      </c>
      <c r="B78" s="157" t="s">
        <v>422</v>
      </c>
      <c r="C78" s="157" t="s">
        <v>423</v>
      </c>
      <c r="D78" s="158" t="s">
        <v>20</v>
      </c>
      <c r="E78" s="159" t="s">
        <v>614</v>
      </c>
      <c r="F78" s="158" t="s">
        <v>615</v>
      </c>
      <c r="G78" s="157">
        <v>2010</v>
      </c>
      <c r="H78" s="157">
        <v>-34.348604199999997</v>
      </c>
      <c r="I78" s="157">
        <v>-56.707514000000003</v>
      </c>
      <c r="J78" s="157" t="s">
        <v>49</v>
      </c>
      <c r="K78" s="159" t="s">
        <v>1463</v>
      </c>
      <c r="L78" s="159" t="s">
        <v>1544</v>
      </c>
      <c r="M78" s="159"/>
      <c r="N78" s="157" t="s">
        <v>29</v>
      </c>
      <c r="O78" s="159" t="s">
        <v>1465</v>
      </c>
      <c r="P78" s="160" t="s">
        <v>549</v>
      </c>
      <c r="Q78" s="159" t="s">
        <v>1466</v>
      </c>
      <c r="R78" s="159" t="s">
        <v>547</v>
      </c>
      <c r="S78" s="157" t="s">
        <v>1467</v>
      </c>
      <c r="T78" s="159"/>
      <c r="V78" s="161"/>
    </row>
    <row r="79" spans="1:22">
      <c r="A79" s="157">
        <v>78</v>
      </c>
      <c r="B79" s="157" t="s">
        <v>422</v>
      </c>
      <c r="C79" s="157" t="s">
        <v>423</v>
      </c>
      <c r="D79" s="158" t="s">
        <v>20</v>
      </c>
      <c r="E79" s="159" t="s">
        <v>614</v>
      </c>
      <c r="F79" s="158" t="s">
        <v>615</v>
      </c>
      <c r="G79" s="157">
        <v>2010</v>
      </c>
      <c r="H79" s="157">
        <v>-34.348604199999997</v>
      </c>
      <c r="I79" s="157">
        <v>-56.707514000000003</v>
      </c>
      <c r="J79" s="157" t="s">
        <v>49</v>
      </c>
      <c r="K79" s="159" t="s">
        <v>1463</v>
      </c>
      <c r="L79" s="159" t="s">
        <v>1545</v>
      </c>
      <c r="M79" s="159"/>
      <c r="N79" s="157" t="s">
        <v>29</v>
      </c>
      <c r="O79" s="159" t="s">
        <v>1465</v>
      </c>
      <c r="P79" s="160" t="s">
        <v>549</v>
      </c>
      <c r="Q79" s="159" t="s">
        <v>1466</v>
      </c>
      <c r="R79" s="159" t="s">
        <v>547</v>
      </c>
      <c r="S79" s="157" t="s">
        <v>1467</v>
      </c>
      <c r="T79" s="159"/>
      <c r="V79" s="161"/>
    </row>
    <row r="80" spans="1:22">
      <c r="A80" s="157">
        <v>79</v>
      </c>
      <c r="B80" s="157" t="s">
        <v>422</v>
      </c>
      <c r="C80" s="157" t="s">
        <v>423</v>
      </c>
      <c r="D80" s="158" t="s">
        <v>20</v>
      </c>
      <c r="E80" s="159" t="s">
        <v>614</v>
      </c>
      <c r="F80" s="158" t="s">
        <v>615</v>
      </c>
      <c r="G80" s="157">
        <v>2010</v>
      </c>
      <c r="H80" s="157">
        <v>-34.348604199999997</v>
      </c>
      <c r="I80" s="157">
        <v>-56.707514000000003</v>
      </c>
      <c r="J80" s="157" t="s">
        <v>49</v>
      </c>
      <c r="K80" s="159" t="s">
        <v>1463</v>
      </c>
      <c r="L80" s="159" t="s">
        <v>1546</v>
      </c>
      <c r="M80" s="159"/>
      <c r="N80" s="157" t="s">
        <v>29</v>
      </c>
      <c r="O80" s="159" t="s">
        <v>1465</v>
      </c>
      <c r="P80" s="160" t="s">
        <v>549</v>
      </c>
      <c r="Q80" s="159" t="s">
        <v>1466</v>
      </c>
      <c r="R80" s="159" t="s">
        <v>547</v>
      </c>
      <c r="S80" s="157" t="s">
        <v>1467</v>
      </c>
      <c r="T80" s="159"/>
      <c r="V80" s="161"/>
    </row>
    <row r="81" spans="1:22">
      <c r="A81" s="157">
        <v>80</v>
      </c>
      <c r="B81" s="157" t="s">
        <v>422</v>
      </c>
      <c r="C81" s="157" t="s">
        <v>423</v>
      </c>
      <c r="D81" s="158" t="s">
        <v>20</v>
      </c>
      <c r="E81" s="159" t="s">
        <v>614</v>
      </c>
      <c r="F81" s="158" t="s">
        <v>615</v>
      </c>
      <c r="G81" s="157">
        <v>2010</v>
      </c>
      <c r="H81" s="157">
        <v>-34.348604199999997</v>
      </c>
      <c r="I81" s="157">
        <v>-56.707514000000003</v>
      </c>
      <c r="J81" s="157" t="s">
        <v>49</v>
      </c>
      <c r="K81" s="159" t="s">
        <v>1463</v>
      </c>
      <c r="L81" s="159" t="s">
        <v>1547</v>
      </c>
      <c r="M81" s="159"/>
      <c r="N81" s="157" t="s">
        <v>29</v>
      </c>
      <c r="O81" s="159" t="s">
        <v>1465</v>
      </c>
      <c r="P81" s="160" t="s">
        <v>549</v>
      </c>
      <c r="Q81" s="159" t="s">
        <v>1466</v>
      </c>
      <c r="R81" s="159" t="s">
        <v>547</v>
      </c>
      <c r="S81" s="157" t="s">
        <v>1467</v>
      </c>
      <c r="T81" s="159"/>
      <c r="V81" s="161"/>
    </row>
    <row r="82" spans="1:22">
      <c r="A82" s="157">
        <v>81</v>
      </c>
      <c r="B82" s="157" t="s">
        <v>422</v>
      </c>
      <c r="C82" s="157" t="s">
        <v>423</v>
      </c>
      <c r="D82" s="158" t="s">
        <v>20</v>
      </c>
      <c r="E82" s="159" t="s">
        <v>614</v>
      </c>
      <c r="F82" s="158" t="s">
        <v>615</v>
      </c>
      <c r="G82" s="157">
        <v>2010</v>
      </c>
      <c r="H82" s="157">
        <v>-34.348604199999997</v>
      </c>
      <c r="I82" s="157">
        <v>-56.707514000000003</v>
      </c>
      <c r="J82" s="157" t="s">
        <v>49</v>
      </c>
      <c r="K82" s="159" t="s">
        <v>1463</v>
      </c>
      <c r="L82" s="159" t="s">
        <v>1548</v>
      </c>
      <c r="M82" s="159"/>
      <c r="N82" s="157" t="s">
        <v>29</v>
      </c>
      <c r="O82" s="159" t="s">
        <v>1465</v>
      </c>
      <c r="P82" s="160" t="s">
        <v>549</v>
      </c>
      <c r="Q82" s="159" t="s">
        <v>1466</v>
      </c>
      <c r="R82" s="159" t="s">
        <v>547</v>
      </c>
      <c r="S82" s="157" t="s">
        <v>1467</v>
      </c>
      <c r="T82" s="159"/>
      <c r="V82" s="161"/>
    </row>
    <row r="83" spans="1:22">
      <c r="A83" s="157">
        <v>82</v>
      </c>
      <c r="B83" s="157" t="s">
        <v>422</v>
      </c>
      <c r="C83" s="157" t="s">
        <v>423</v>
      </c>
      <c r="D83" s="158" t="s">
        <v>20</v>
      </c>
      <c r="E83" s="159" t="s">
        <v>614</v>
      </c>
      <c r="F83" s="158" t="s">
        <v>615</v>
      </c>
      <c r="G83" s="157">
        <v>2010</v>
      </c>
      <c r="H83" s="157">
        <v>-34.348604199999997</v>
      </c>
      <c r="I83" s="157">
        <v>-56.707514000000003</v>
      </c>
      <c r="J83" s="157" t="s">
        <v>49</v>
      </c>
      <c r="K83" s="159" t="s">
        <v>1463</v>
      </c>
      <c r="L83" s="159" t="s">
        <v>1549</v>
      </c>
      <c r="M83" s="159"/>
      <c r="N83" s="157" t="s">
        <v>29</v>
      </c>
      <c r="O83" s="159" t="s">
        <v>1465</v>
      </c>
      <c r="P83" s="160" t="s">
        <v>549</v>
      </c>
      <c r="Q83" s="159" t="s">
        <v>1466</v>
      </c>
      <c r="R83" s="159" t="s">
        <v>547</v>
      </c>
      <c r="S83" s="157" t="s">
        <v>1467</v>
      </c>
      <c r="T83" s="159"/>
      <c r="V83" s="161"/>
    </row>
    <row r="84" spans="1:22">
      <c r="A84" s="157">
        <v>83</v>
      </c>
      <c r="B84" s="157" t="s">
        <v>422</v>
      </c>
      <c r="C84" s="157" t="s">
        <v>423</v>
      </c>
      <c r="D84" s="158" t="s">
        <v>20</v>
      </c>
      <c r="E84" s="159" t="s">
        <v>614</v>
      </c>
      <c r="F84" s="158" t="s">
        <v>615</v>
      </c>
      <c r="G84" s="157">
        <v>2010</v>
      </c>
      <c r="H84" s="157">
        <v>-34.348604199999997</v>
      </c>
      <c r="I84" s="157">
        <v>-56.707514000000003</v>
      </c>
      <c r="J84" s="157" t="s">
        <v>49</v>
      </c>
      <c r="K84" s="159" t="s">
        <v>1463</v>
      </c>
      <c r="L84" s="159" t="s">
        <v>1550</v>
      </c>
      <c r="M84" s="159"/>
      <c r="N84" s="157" t="s">
        <v>29</v>
      </c>
      <c r="O84" s="159" t="s">
        <v>1465</v>
      </c>
      <c r="P84" s="160" t="s">
        <v>549</v>
      </c>
      <c r="Q84" s="159" t="s">
        <v>1466</v>
      </c>
      <c r="R84" s="159" t="s">
        <v>547</v>
      </c>
      <c r="S84" s="157" t="s">
        <v>1467</v>
      </c>
      <c r="T84" s="159"/>
      <c r="V84" s="161"/>
    </row>
    <row r="85" spans="1:22">
      <c r="A85" s="157">
        <v>84</v>
      </c>
      <c r="B85" s="157" t="s">
        <v>422</v>
      </c>
      <c r="C85" s="157" t="s">
        <v>423</v>
      </c>
      <c r="D85" s="158" t="s">
        <v>20</v>
      </c>
      <c r="E85" s="159" t="s">
        <v>614</v>
      </c>
      <c r="F85" s="158" t="s">
        <v>615</v>
      </c>
      <c r="G85" s="157">
        <v>2010</v>
      </c>
      <c r="H85" s="157">
        <v>-34.348604199999997</v>
      </c>
      <c r="I85" s="157">
        <v>-56.707514000000003</v>
      </c>
      <c r="J85" s="157" t="s">
        <v>49</v>
      </c>
      <c r="K85" s="159" t="s">
        <v>1463</v>
      </c>
      <c r="L85" s="159" t="s">
        <v>1551</v>
      </c>
      <c r="M85" s="159"/>
      <c r="N85" s="157" t="s">
        <v>29</v>
      </c>
      <c r="O85" s="159" t="s">
        <v>1465</v>
      </c>
      <c r="P85" s="160" t="s">
        <v>549</v>
      </c>
      <c r="Q85" s="159" t="s">
        <v>1466</v>
      </c>
      <c r="R85" s="159" t="s">
        <v>547</v>
      </c>
      <c r="S85" s="157" t="s">
        <v>1467</v>
      </c>
      <c r="T85" s="159"/>
      <c r="V85" s="161"/>
    </row>
    <row r="86" spans="1:22">
      <c r="A86" s="157">
        <v>85</v>
      </c>
      <c r="B86" s="157" t="s">
        <v>422</v>
      </c>
      <c r="C86" s="157" t="s">
        <v>423</v>
      </c>
      <c r="D86" s="158" t="s">
        <v>20</v>
      </c>
      <c r="E86" s="157" t="s">
        <v>1552</v>
      </c>
      <c r="F86" s="158" t="s">
        <v>615</v>
      </c>
      <c r="G86" s="157">
        <v>2010</v>
      </c>
      <c r="H86" s="157">
        <v>-33.516942899999997</v>
      </c>
      <c r="I86" s="157">
        <v>-56.898456000000003</v>
      </c>
      <c r="J86" s="157" t="s">
        <v>49</v>
      </c>
      <c r="K86" s="159" t="s">
        <v>1463</v>
      </c>
      <c r="L86" s="159" t="s">
        <v>1553</v>
      </c>
      <c r="M86" s="159"/>
      <c r="N86" s="157" t="s">
        <v>25</v>
      </c>
      <c r="O86" s="159" t="s">
        <v>1465</v>
      </c>
      <c r="P86" s="160" t="s">
        <v>549</v>
      </c>
      <c r="Q86" s="159" t="s">
        <v>1466</v>
      </c>
      <c r="R86" s="159" t="s">
        <v>547</v>
      </c>
      <c r="S86" s="157" t="s">
        <v>1467</v>
      </c>
      <c r="T86" s="159"/>
      <c r="V86" s="161"/>
    </row>
    <row r="87" spans="1:22">
      <c r="A87" s="157">
        <v>86</v>
      </c>
      <c r="B87" s="157" t="s">
        <v>422</v>
      </c>
      <c r="C87" s="157" t="s">
        <v>423</v>
      </c>
      <c r="D87" s="158" t="s">
        <v>20</v>
      </c>
      <c r="E87" s="157" t="s">
        <v>1552</v>
      </c>
      <c r="F87" s="158" t="s">
        <v>615</v>
      </c>
      <c r="G87" s="157">
        <v>2010</v>
      </c>
      <c r="H87" s="157">
        <v>-33.516942899999997</v>
      </c>
      <c r="I87" s="157">
        <v>-56.898456000000003</v>
      </c>
      <c r="J87" s="157" t="s">
        <v>49</v>
      </c>
      <c r="K87" s="159" t="s">
        <v>1463</v>
      </c>
      <c r="L87" s="159" t="s">
        <v>1554</v>
      </c>
      <c r="M87" s="159"/>
      <c r="N87" s="157" t="s">
        <v>29</v>
      </c>
      <c r="O87" s="159" t="s">
        <v>1465</v>
      </c>
      <c r="P87" s="160" t="s">
        <v>549</v>
      </c>
      <c r="Q87" s="159" t="s">
        <v>1466</v>
      </c>
      <c r="R87" s="159" t="s">
        <v>547</v>
      </c>
      <c r="S87" s="157" t="s">
        <v>1467</v>
      </c>
      <c r="T87" s="159"/>
      <c r="V87" s="161"/>
    </row>
    <row r="88" spans="1:22">
      <c r="A88" s="157">
        <v>87</v>
      </c>
      <c r="B88" s="157" t="s">
        <v>422</v>
      </c>
      <c r="C88" s="157" t="s">
        <v>423</v>
      </c>
      <c r="D88" s="158" t="s">
        <v>20</v>
      </c>
      <c r="E88" s="157" t="s">
        <v>1552</v>
      </c>
      <c r="F88" s="158" t="s">
        <v>615</v>
      </c>
      <c r="G88" s="157">
        <v>2010</v>
      </c>
      <c r="H88" s="157">
        <v>-33.516942899999997</v>
      </c>
      <c r="I88" s="157">
        <v>-56.898456000000003</v>
      </c>
      <c r="J88" s="157" t="s">
        <v>49</v>
      </c>
      <c r="K88" s="159" t="s">
        <v>1463</v>
      </c>
      <c r="L88" s="159" t="s">
        <v>1555</v>
      </c>
      <c r="M88" s="159"/>
      <c r="N88" s="157" t="s">
        <v>29</v>
      </c>
      <c r="O88" s="159" t="s">
        <v>1465</v>
      </c>
      <c r="P88" s="160" t="s">
        <v>549</v>
      </c>
      <c r="Q88" s="159" t="s">
        <v>1466</v>
      </c>
      <c r="R88" s="159" t="s">
        <v>547</v>
      </c>
      <c r="S88" s="157" t="s">
        <v>1467</v>
      </c>
      <c r="T88" s="159"/>
      <c r="V88" s="161"/>
    </row>
    <row r="89" spans="1:22">
      <c r="A89" s="157">
        <v>88</v>
      </c>
      <c r="B89" s="157" t="s">
        <v>422</v>
      </c>
      <c r="C89" s="157" t="s">
        <v>423</v>
      </c>
      <c r="D89" s="158" t="s">
        <v>20</v>
      </c>
      <c r="E89" s="157" t="s">
        <v>1552</v>
      </c>
      <c r="F89" s="158" t="s">
        <v>615</v>
      </c>
      <c r="G89" s="157">
        <v>2010</v>
      </c>
      <c r="H89" s="157">
        <v>-33.516942899999997</v>
      </c>
      <c r="I89" s="157">
        <v>-56.898456000000003</v>
      </c>
      <c r="J89" s="157" t="s">
        <v>49</v>
      </c>
      <c r="K89" s="159" t="s">
        <v>1463</v>
      </c>
      <c r="L89" s="159" t="s">
        <v>1556</v>
      </c>
      <c r="M89" s="159"/>
      <c r="N89" s="157" t="s">
        <v>29</v>
      </c>
      <c r="O89" s="159" t="s">
        <v>1465</v>
      </c>
      <c r="P89" s="160" t="s">
        <v>549</v>
      </c>
      <c r="Q89" s="159" t="s">
        <v>1466</v>
      </c>
      <c r="R89" s="159" t="s">
        <v>547</v>
      </c>
      <c r="S89" s="157" t="s">
        <v>1467</v>
      </c>
      <c r="T89" s="159"/>
      <c r="V89" s="161"/>
    </row>
    <row r="90" spans="1:22">
      <c r="A90" s="157">
        <v>89</v>
      </c>
      <c r="B90" s="157" t="s">
        <v>422</v>
      </c>
      <c r="C90" s="157" t="s">
        <v>423</v>
      </c>
      <c r="D90" s="158" t="s">
        <v>20</v>
      </c>
      <c r="E90" s="157" t="s">
        <v>1552</v>
      </c>
      <c r="F90" s="158" t="s">
        <v>615</v>
      </c>
      <c r="G90" s="157">
        <v>2010</v>
      </c>
      <c r="H90" s="157">
        <v>-33.516942899999997</v>
      </c>
      <c r="I90" s="157">
        <v>-56.898456000000003</v>
      </c>
      <c r="J90" s="157" t="s">
        <v>49</v>
      </c>
      <c r="K90" s="159" t="s">
        <v>1463</v>
      </c>
      <c r="L90" s="159" t="s">
        <v>1557</v>
      </c>
      <c r="M90" s="159"/>
      <c r="N90" s="157" t="s">
        <v>29</v>
      </c>
      <c r="O90" s="159" t="s">
        <v>1465</v>
      </c>
      <c r="P90" s="160" t="s">
        <v>549</v>
      </c>
      <c r="Q90" s="159" t="s">
        <v>1466</v>
      </c>
      <c r="R90" s="159" t="s">
        <v>547</v>
      </c>
      <c r="S90" s="157" t="s">
        <v>1467</v>
      </c>
      <c r="T90" s="159"/>
      <c r="V90" s="161"/>
    </row>
    <row r="91" spans="1:22">
      <c r="A91" s="157">
        <v>90</v>
      </c>
      <c r="B91" s="157" t="s">
        <v>422</v>
      </c>
      <c r="C91" s="157" t="s">
        <v>423</v>
      </c>
      <c r="D91" s="158" t="s">
        <v>20</v>
      </c>
      <c r="E91" s="157" t="s">
        <v>1552</v>
      </c>
      <c r="F91" s="158" t="s">
        <v>615</v>
      </c>
      <c r="G91" s="157">
        <v>2010</v>
      </c>
      <c r="H91" s="157">
        <v>-33.516942899999997</v>
      </c>
      <c r="I91" s="157">
        <v>-56.898456000000003</v>
      </c>
      <c r="J91" s="157" t="s">
        <v>49</v>
      </c>
      <c r="K91" s="159" t="s">
        <v>1463</v>
      </c>
      <c r="L91" s="159" t="s">
        <v>1558</v>
      </c>
      <c r="M91" s="159"/>
      <c r="N91" s="157" t="s">
        <v>29</v>
      </c>
      <c r="O91" s="159" t="s">
        <v>1465</v>
      </c>
      <c r="P91" s="160" t="s">
        <v>549</v>
      </c>
      <c r="Q91" s="159" t="s">
        <v>1466</v>
      </c>
      <c r="R91" s="159" t="s">
        <v>547</v>
      </c>
      <c r="S91" s="157" t="s">
        <v>1467</v>
      </c>
      <c r="T91" s="159"/>
      <c r="V91" s="161"/>
    </row>
    <row r="92" spans="1:22">
      <c r="A92" s="157">
        <v>91</v>
      </c>
      <c r="B92" s="157" t="s">
        <v>422</v>
      </c>
      <c r="C92" s="157" t="s">
        <v>423</v>
      </c>
      <c r="D92" s="158" t="s">
        <v>20</v>
      </c>
      <c r="E92" s="157" t="s">
        <v>1552</v>
      </c>
      <c r="F92" s="158" t="s">
        <v>615</v>
      </c>
      <c r="G92" s="157">
        <v>2010</v>
      </c>
      <c r="H92" s="157">
        <v>-33.516942899999997</v>
      </c>
      <c r="I92" s="157">
        <v>-56.898456000000003</v>
      </c>
      <c r="J92" s="157" t="s">
        <v>49</v>
      </c>
      <c r="K92" s="159" t="s">
        <v>1463</v>
      </c>
      <c r="L92" s="159" t="s">
        <v>1559</v>
      </c>
      <c r="M92" s="159"/>
      <c r="N92" s="157" t="s">
        <v>29</v>
      </c>
      <c r="O92" s="159" t="s">
        <v>1465</v>
      </c>
      <c r="P92" s="160" t="s">
        <v>549</v>
      </c>
      <c r="Q92" s="159" t="s">
        <v>1466</v>
      </c>
      <c r="R92" s="159" t="s">
        <v>547</v>
      </c>
      <c r="S92" s="157" t="s">
        <v>1467</v>
      </c>
      <c r="T92" s="159"/>
      <c r="V92" s="161"/>
    </row>
    <row r="93" spans="1:22">
      <c r="A93" s="157">
        <v>92</v>
      </c>
      <c r="B93" s="157" t="s">
        <v>422</v>
      </c>
      <c r="C93" s="157" t="s">
        <v>423</v>
      </c>
      <c r="D93" s="158" t="s">
        <v>20</v>
      </c>
      <c r="E93" s="157" t="s">
        <v>1552</v>
      </c>
      <c r="F93" s="158" t="s">
        <v>615</v>
      </c>
      <c r="G93" s="157">
        <v>2010</v>
      </c>
      <c r="H93" s="157">
        <v>-33.516942899999997</v>
      </c>
      <c r="I93" s="157">
        <v>-56.898456000000003</v>
      </c>
      <c r="J93" s="157" t="s">
        <v>49</v>
      </c>
      <c r="K93" s="159" t="s">
        <v>1463</v>
      </c>
      <c r="L93" s="159" t="s">
        <v>1560</v>
      </c>
      <c r="M93" s="159"/>
      <c r="N93" s="157" t="s">
        <v>29</v>
      </c>
      <c r="O93" s="159" t="s">
        <v>1465</v>
      </c>
      <c r="P93" s="160" t="s">
        <v>549</v>
      </c>
      <c r="Q93" s="159" t="s">
        <v>1466</v>
      </c>
      <c r="R93" s="159" t="s">
        <v>547</v>
      </c>
      <c r="S93" s="157" t="s">
        <v>1467</v>
      </c>
      <c r="T93" s="159"/>
      <c r="V93" s="161"/>
    </row>
    <row r="94" spans="1:22">
      <c r="A94" s="157">
        <v>93</v>
      </c>
      <c r="B94" s="157" t="s">
        <v>422</v>
      </c>
      <c r="C94" s="157" t="s">
        <v>423</v>
      </c>
      <c r="D94" s="158" t="s">
        <v>20</v>
      </c>
      <c r="E94" s="157" t="s">
        <v>1552</v>
      </c>
      <c r="F94" s="158" t="s">
        <v>615</v>
      </c>
      <c r="G94" s="157">
        <v>2010</v>
      </c>
      <c r="H94" s="157">
        <v>-33.516942899999997</v>
      </c>
      <c r="I94" s="157">
        <v>-56.898456000000003</v>
      </c>
      <c r="J94" s="157" t="s">
        <v>49</v>
      </c>
      <c r="K94" s="159" t="s">
        <v>1463</v>
      </c>
      <c r="L94" s="159" t="s">
        <v>1561</v>
      </c>
      <c r="M94" s="159"/>
      <c r="N94" s="157" t="s">
        <v>29</v>
      </c>
      <c r="O94" s="159" t="s">
        <v>1465</v>
      </c>
      <c r="P94" s="160" t="s">
        <v>549</v>
      </c>
      <c r="Q94" s="159" t="s">
        <v>1466</v>
      </c>
      <c r="R94" s="159" t="s">
        <v>547</v>
      </c>
      <c r="S94" s="157" t="s">
        <v>1467</v>
      </c>
      <c r="T94" s="159"/>
      <c r="V94" s="161"/>
    </row>
    <row r="95" spans="1:22">
      <c r="A95" s="157">
        <v>94</v>
      </c>
      <c r="B95" s="157" t="s">
        <v>422</v>
      </c>
      <c r="C95" s="157" t="s">
        <v>423</v>
      </c>
      <c r="D95" s="158" t="s">
        <v>20</v>
      </c>
      <c r="E95" s="157" t="s">
        <v>1552</v>
      </c>
      <c r="F95" s="158" t="s">
        <v>615</v>
      </c>
      <c r="G95" s="157">
        <v>2010</v>
      </c>
      <c r="H95" s="157">
        <v>-33.516942899999997</v>
      </c>
      <c r="I95" s="157">
        <v>-56.898456000000003</v>
      </c>
      <c r="J95" s="157" t="s">
        <v>49</v>
      </c>
      <c r="K95" s="159" t="s">
        <v>1463</v>
      </c>
      <c r="L95" s="159" t="s">
        <v>1562</v>
      </c>
      <c r="M95" s="159"/>
      <c r="N95" s="157" t="s">
        <v>29</v>
      </c>
      <c r="O95" s="159" t="s">
        <v>1465</v>
      </c>
      <c r="P95" s="160" t="s">
        <v>549</v>
      </c>
      <c r="Q95" s="159" t="s">
        <v>1466</v>
      </c>
      <c r="R95" s="159" t="s">
        <v>547</v>
      </c>
      <c r="S95" s="157" t="s">
        <v>1467</v>
      </c>
      <c r="T95" s="159"/>
      <c r="V95" s="161"/>
    </row>
    <row r="96" spans="1:22">
      <c r="A96" s="157">
        <v>95</v>
      </c>
      <c r="B96" s="157" t="s">
        <v>422</v>
      </c>
      <c r="C96" s="157" t="s">
        <v>423</v>
      </c>
      <c r="D96" s="158" t="s">
        <v>20</v>
      </c>
      <c r="E96" s="157" t="s">
        <v>1552</v>
      </c>
      <c r="F96" s="158" t="s">
        <v>615</v>
      </c>
      <c r="G96" s="157">
        <v>2010</v>
      </c>
      <c r="H96" s="157">
        <v>-33.516942899999997</v>
      </c>
      <c r="I96" s="157">
        <v>-56.898456000000003</v>
      </c>
      <c r="J96" s="157" t="s">
        <v>49</v>
      </c>
      <c r="K96" s="159" t="s">
        <v>1463</v>
      </c>
      <c r="L96" s="159" t="s">
        <v>1563</v>
      </c>
      <c r="M96" s="159"/>
      <c r="N96" s="157" t="s">
        <v>29</v>
      </c>
      <c r="O96" s="159" t="s">
        <v>1465</v>
      </c>
      <c r="P96" s="160" t="s">
        <v>549</v>
      </c>
      <c r="Q96" s="159" t="s">
        <v>1466</v>
      </c>
      <c r="R96" s="159" t="s">
        <v>547</v>
      </c>
      <c r="S96" s="157" t="s">
        <v>1467</v>
      </c>
      <c r="T96" s="159"/>
      <c r="V96" s="161"/>
    </row>
    <row r="97" spans="1:22">
      <c r="A97" s="157">
        <v>96</v>
      </c>
      <c r="B97" s="157" t="s">
        <v>422</v>
      </c>
      <c r="C97" s="157" t="s">
        <v>423</v>
      </c>
      <c r="D97" s="158" t="s">
        <v>20</v>
      </c>
      <c r="E97" s="157" t="s">
        <v>1552</v>
      </c>
      <c r="F97" s="158" t="s">
        <v>615</v>
      </c>
      <c r="G97" s="157">
        <v>2010</v>
      </c>
      <c r="H97" s="157">
        <v>-33.516942899999997</v>
      </c>
      <c r="I97" s="157">
        <v>-56.898456000000003</v>
      </c>
      <c r="J97" s="157" t="s">
        <v>49</v>
      </c>
      <c r="K97" s="159" t="s">
        <v>1463</v>
      </c>
      <c r="L97" s="159" t="s">
        <v>1564</v>
      </c>
      <c r="M97" s="159"/>
      <c r="N97" s="157" t="s">
        <v>29</v>
      </c>
      <c r="O97" s="159" t="s">
        <v>1465</v>
      </c>
      <c r="P97" s="160" t="s">
        <v>549</v>
      </c>
      <c r="Q97" s="159" t="s">
        <v>1466</v>
      </c>
      <c r="R97" s="159" t="s">
        <v>547</v>
      </c>
      <c r="S97" s="157" t="s">
        <v>1467</v>
      </c>
      <c r="T97" s="159"/>
      <c r="V97" s="161"/>
    </row>
    <row r="98" spans="1:22">
      <c r="A98" s="157">
        <v>97</v>
      </c>
      <c r="B98" s="157" t="s">
        <v>422</v>
      </c>
      <c r="C98" s="157" t="s">
        <v>423</v>
      </c>
      <c r="D98" s="158" t="s">
        <v>20</v>
      </c>
      <c r="E98" s="157" t="s">
        <v>1552</v>
      </c>
      <c r="F98" s="158" t="s">
        <v>615</v>
      </c>
      <c r="G98" s="157">
        <v>2010</v>
      </c>
      <c r="H98" s="157">
        <v>-33.516942899999997</v>
      </c>
      <c r="I98" s="157">
        <v>-56.898456000000003</v>
      </c>
      <c r="J98" s="157" t="s">
        <v>49</v>
      </c>
      <c r="K98" s="159" t="s">
        <v>1463</v>
      </c>
      <c r="L98" s="159" t="s">
        <v>1565</v>
      </c>
      <c r="M98" s="159"/>
      <c r="N98" s="157" t="s">
        <v>29</v>
      </c>
      <c r="O98" s="159" t="s">
        <v>1465</v>
      </c>
      <c r="P98" s="160" t="s">
        <v>549</v>
      </c>
      <c r="Q98" s="159" t="s">
        <v>1466</v>
      </c>
      <c r="R98" s="159" t="s">
        <v>547</v>
      </c>
      <c r="S98" s="157" t="s">
        <v>1467</v>
      </c>
      <c r="T98" s="159"/>
      <c r="V98" s="161"/>
    </row>
    <row r="99" spans="1:22">
      <c r="A99" s="157">
        <v>98</v>
      </c>
      <c r="B99" s="157" t="s">
        <v>422</v>
      </c>
      <c r="C99" s="157" t="s">
        <v>423</v>
      </c>
      <c r="D99" s="158" t="s">
        <v>20</v>
      </c>
      <c r="E99" s="157" t="s">
        <v>1552</v>
      </c>
      <c r="F99" s="158" t="s">
        <v>615</v>
      </c>
      <c r="G99" s="157">
        <v>2010</v>
      </c>
      <c r="H99" s="157">
        <v>-33.516942899999997</v>
      </c>
      <c r="I99" s="157">
        <v>-56.898456000000003</v>
      </c>
      <c r="J99" s="157" t="s">
        <v>49</v>
      </c>
      <c r="K99" s="159" t="s">
        <v>1463</v>
      </c>
      <c r="L99" s="159" t="s">
        <v>1566</v>
      </c>
      <c r="M99" s="159"/>
      <c r="N99" s="157" t="s">
        <v>29</v>
      </c>
      <c r="O99" s="159" t="s">
        <v>1465</v>
      </c>
      <c r="P99" s="160" t="s">
        <v>549</v>
      </c>
      <c r="Q99" s="159" t="s">
        <v>1466</v>
      </c>
      <c r="R99" s="159" t="s">
        <v>547</v>
      </c>
      <c r="S99" s="157" t="s">
        <v>1467</v>
      </c>
      <c r="T99" s="159"/>
      <c r="V99" s="161"/>
    </row>
    <row r="100" spans="1:22">
      <c r="A100" s="157">
        <v>99</v>
      </c>
      <c r="B100" s="157" t="s">
        <v>422</v>
      </c>
      <c r="C100" s="157" t="s">
        <v>423</v>
      </c>
      <c r="D100" s="158" t="s">
        <v>20</v>
      </c>
      <c r="E100" s="157" t="s">
        <v>1552</v>
      </c>
      <c r="F100" s="158" t="s">
        <v>615</v>
      </c>
      <c r="G100" s="157">
        <v>2010</v>
      </c>
      <c r="H100" s="157">
        <v>-33.516942899999997</v>
      </c>
      <c r="I100" s="157">
        <v>-56.898456000000003</v>
      </c>
      <c r="J100" s="157" t="s">
        <v>49</v>
      </c>
      <c r="K100" s="159" t="s">
        <v>1463</v>
      </c>
      <c r="L100" s="159" t="s">
        <v>1567</v>
      </c>
      <c r="M100" s="159"/>
      <c r="N100" s="157" t="s">
        <v>29</v>
      </c>
      <c r="O100" s="159" t="s">
        <v>1465</v>
      </c>
      <c r="P100" s="160" t="s">
        <v>549</v>
      </c>
      <c r="Q100" s="159" t="s">
        <v>1466</v>
      </c>
      <c r="R100" s="159" t="s">
        <v>547</v>
      </c>
      <c r="S100" s="157" t="s">
        <v>1467</v>
      </c>
      <c r="T100" s="159"/>
      <c r="V100" s="161"/>
    </row>
    <row r="101" spans="1:22">
      <c r="A101" s="157">
        <v>100</v>
      </c>
      <c r="B101" s="157" t="s">
        <v>422</v>
      </c>
      <c r="C101" s="157" t="s">
        <v>423</v>
      </c>
      <c r="D101" s="158" t="s">
        <v>20</v>
      </c>
      <c r="E101" s="157" t="s">
        <v>1552</v>
      </c>
      <c r="F101" s="158" t="s">
        <v>615</v>
      </c>
      <c r="G101" s="157">
        <v>2010</v>
      </c>
      <c r="H101" s="157">
        <v>-33.516942899999997</v>
      </c>
      <c r="I101" s="157">
        <v>-56.898456000000003</v>
      </c>
      <c r="J101" s="157" t="s">
        <v>49</v>
      </c>
      <c r="K101" s="159" t="s">
        <v>1463</v>
      </c>
      <c r="L101" s="159" t="s">
        <v>1568</v>
      </c>
      <c r="M101" s="159"/>
      <c r="N101" s="157" t="s">
        <v>29</v>
      </c>
      <c r="O101" s="159" t="s">
        <v>1465</v>
      </c>
      <c r="P101" s="160" t="s">
        <v>549</v>
      </c>
      <c r="Q101" s="159" t="s">
        <v>1466</v>
      </c>
      <c r="R101" s="159" t="s">
        <v>547</v>
      </c>
      <c r="S101" s="157" t="s">
        <v>1467</v>
      </c>
      <c r="T101" s="159"/>
      <c r="V101" s="161"/>
    </row>
    <row r="102" spans="1:22">
      <c r="A102" s="157">
        <v>101</v>
      </c>
      <c r="B102" s="157" t="s">
        <v>422</v>
      </c>
      <c r="C102" s="157" t="s">
        <v>423</v>
      </c>
      <c r="D102" s="158" t="s">
        <v>20</v>
      </c>
      <c r="E102" s="157" t="s">
        <v>1552</v>
      </c>
      <c r="F102" s="158" t="s">
        <v>615</v>
      </c>
      <c r="G102" s="157">
        <v>2010</v>
      </c>
      <c r="H102" s="157">
        <v>-33.516942899999997</v>
      </c>
      <c r="I102" s="157">
        <v>-56.898456000000003</v>
      </c>
      <c r="J102" s="157" t="s">
        <v>49</v>
      </c>
      <c r="K102" s="159" t="s">
        <v>1463</v>
      </c>
      <c r="L102" s="159" t="s">
        <v>1569</v>
      </c>
      <c r="M102" s="159"/>
      <c r="N102" s="157" t="s">
        <v>29</v>
      </c>
      <c r="O102" s="159" t="s">
        <v>1465</v>
      </c>
      <c r="P102" s="160" t="s">
        <v>549</v>
      </c>
      <c r="Q102" s="159" t="s">
        <v>1466</v>
      </c>
      <c r="R102" s="159" t="s">
        <v>547</v>
      </c>
      <c r="S102" s="157" t="s">
        <v>1467</v>
      </c>
      <c r="T102" s="159"/>
      <c r="V102" s="161"/>
    </row>
    <row r="103" spans="1:22">
      <c r="A103" s="157">
        <v>102</v>
      </c>
      <c r="B103" s="157" t="s">
        <v>422</v>
      </c>
      <c r="C103" s="157" t="s">
        <v>423</v>
      </c>
      <c r="D103" s="158" t="s">
        <v>20</v>
      </c>
      <c r="E103" s="157" t="s">
        <v>1552</v>
      </c>
      <c r="F103" s="158" t="s">
        <v>615</v>
      </c>
      <c r="G103" s="157">
        <v>2010</v>
      </c>
      <c r="H103" s="157">
        <v>-33.516942899999997</v>
      </c>
      <c r="I103" s="157">
        <v>-56.898456000000003</v>
      </c>
      <c r="J103" s="157" t="s">
        <v>49</v>
      </c>
      <c r="K103" s="159" t="s">
        <v>1463</v>
      </c>
      <c r="L103" s="159" t="s">
        <v>1570</v>
      </c>
      <c r="M103" s="159"/>
      <c r="N103" s="157" t="s">
        <v>29</v>
      </c>
      <c r="O103" s="159" t="s">
        <v>1465</v>
      </c>
      <c r="P103" s="160" t="s">
        <v>549</v>
      </c>
      <c r="Q103" s="159" t="s">
        <v>1466</v>
      </c>
      <c r="R103" s="159" t="s">
        <v>547</v>
      </c>
      <c r="S103" s="157" t="s">
        <v>1467</v>
      </c>
      <c r="T103" s="159"/>
      <c r="V103" s="161"/>
    </row>
    <row r="104" spans="1:22">
      <c r="A104" s="157">
        <v>103</v>
      </c>
      <c r="B104" s="157" t="s">
        <v>422</v>
      </c>
      <c r="C104" s="157" t="s">
        <v>423</v>
      </c>
      <c r="D104" s="158" t="s">
        <v>20</v>
      </c>
      <c r="E104" s="157" t="s">
        <v>1552</v>
      </c>
      <c r="F104" s="158" t="s">
        <v>615</v>
      </c>
      <c r="G104" s="157">
        <v>2010</v>
      </c>
      <c r="H104" s="157">
        <v>-33.516942899999997</v>
      </c>
      <c r="I104" s="157">
        <v>-56.898456000000003</v>
      </c>
      <c r="J104" s="157" t="s">
        <v>49</v>
      </c>
      <c r="K104" s="159" t="s">
        <v>1463</v>
      </c>
      <c r="L104" s="159" t="s">
        <v>1571</v>
      </c>
      <c r="M104" s="159"/>
      <c r="N104" s="157" t="s">
        <v>29</v>
      </c>
      <c r="O104" s="159" t="s">
        <v>1465</v>
      </c>
      <c r="P104" s="160" t="s">
        <v>549</v>
      </c>
      <c r="Q104" s="159" t="s">
        <v>1466</v>
      </c>
      <c r="R104" s="159" t="s">
        <v>547</v>
      </c>
      <c r="S104" s="157" t="s">
        <v>1467</v>
      </c>
      <c r="T104" s="159"/>
      <c r="V104" s="16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confirmar-Astolfi 2012</vt:lpstr>
      <vt:lpstr>Machado et al 2015</vt:lpstr>
      <vt:lpstr>Machado et al 2017</vt:lpstr>
      <vt:lpstr>Scoz et al 2009</vt:lpstr>
      <vt:lpstr>Castanares et al 2016</vt:lpstr>
      <vt:lpstr>Gomes et al 2015</vt:lpstr>
      <vt:lpstr>Del Ponte et al 2015</vt:lpstr>
      <vt:lpstr>Kuhnem et al 2016</vt:lpstr>
      <vt:lpstr>Pan et al 2016</vt:lpstr>
      <vt:lpstr>Bec et al 2016</vt:lpstr>
      <vt:lpstr>Gale et al 2007</vt:lpstr>
      <vt:lpstr>Suga et al 2008</vt:lpstr>
      <vt:lpstr>Ward et al 2008</vt:lpstr>
      <vt:lpstr>von der ohe et al 2010</vt:lpstr>
      <vt:lpstr>Gale et al 2011</vt:lpstr>
      <vt:lpstr>ODonnel_sarvey_starkey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Emerson</cp:lastModifiedBy>
  <dcterms:created xsi:type="dcterms:W3CDTF">2017-06-14T22:54:23Z</dcterms:created>
  <dcterms:modified xsi:type="dcterms:W3CDTF">2017-08-13T23:45:23Z</dcterms:modified>
</cp:coreProperties>
</file>