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mc:AlternateContent xmlns:mc="http://schemas.openxmlformats.org/markup-compatibility/2006">
    <mc:Choice Requires="x15">
      <x15ac:absPath xmlns:x15ac="http://schemas.microsoft.com/office/spreadsheetml/2010/11/ac" url="/Users/ellery/Downloads/"/>
    </mc:Choice>
  </mc:AlternateContent>
  <xr:revisionPtr revIDLastSave="0" documentId="13_ncr:1_{3A214130-BADF-1343-B596-EF89F28D3E04}" xr6:coauthVersionLast="47" xr6:coauthVersionMax="47" xr10:uidLastSave="{00000000-0000-0000-0000-000000000000}"/>
  <bookViews>
    <workbookView xWindow="0" yWindow="500" windowWidth="28800" windowHeight="16080" firstSheet="1"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8"/>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6" l="1"/>
  <c r="F29" i="26"/>
  <c r="H29" i="26" s="1"/>
  <c r="G29" i="26"/>
  <c r="I29" i="26"/>
  <c r="J29" i="26"/>
  <c r="K29" i="26"/>
  <c r="L29" i="26"/>
  <c r="M29" i="26"/>
  <c r="N29" i="26"/>
  <c r="O29" i="26"/>
  <c r="P29" i="26"/>
  <c r="Q29" i="26"/>
  <c r="R29" i="26"/>
  <c r="S29" i="26"/>
  <c r="F30" i="26"/>
  <c r="G30" i="26"/>
  <c r="H30" i="26"/>
  <c r="I30" i="26"/>
  <c r="J30" i="26" s="1"/>
  <c r="K30" i="26" s="1"/>
  <c r="L30" i="26" s="1"/>
  <c r="M30" i="26" s="1"/>
  <c r="N30" i="26" s="1"/>
  <c r="O30" i="26" s="1"/>
  <c r="P30" i="26" s="1"/>
  <c r="Q30" i="26" s="1"/>
  <c r="R30" i="26" s="1"/>
  <c r="S30" i="26" s="1"/>
  <c r="S27" i="27"/>
  <c r="N27" i="27"/>
  <c r="H27" i="27"/>
  <c r="L27" i="27"/>
  <c r="K27" i="27"/>
  <c r="J27" i="27"/>
  <c r="I27" i="27"/>
  <c r="G27" i="27"/>
  <c r="F27" i="27"/>
  <c r="E27" i="27"/>
  <c r="F28" i="27"/>
  <c r="G28" i="27"/>
  <c r="H28" i="27"/>
  <c r="I28" i="27"/>
  <c r="J28" i="27"/>
  <c r="K28" i="27"/>
  <c r="L28" i="27"/>
  <c r="M28" i="27"/>
  <c r="N28" i="27"/>
  <c r="O28" i="27"/>
  <c r="P28" i="27"/>
  <c r="Q28" i="27"/>
  <c r="R28" i="27"/>
  <c r="S28" i="27"/>
  <c r="F10" i="27"/>
  <c r="G10" i="27"/>
  <c r="H10" i="27"/>
  <c r="I10" i="27"/>
  <c r="J10" i="27"/>
  <c r="K10" i="27"/>
  <c r="L10" i="27"/>
  <c r="M10" i="27"/>
  <c r="N10" i="27"/>
  <c r="O10" i="27"/>
  <c r="P10" i="27"/>
  <c r="Q10" i="27"/>
  <c r="R10" i="27"/>
  <c r="S10" i="27"/>
  <c r="F10" i="26"/>
  <c r="G10" i="26"/>
  <c r="H10" i="26"/>
  <c r="I10" i="26"/>
  <c r="J10" i="26" s="1"/>
  <c r="K10" i="26" s="1"/>
  <c r="L10" i="26" s="1"/>
  <c r="M10" i="26" s="1"/>
  <c r="N10" i="26" s="1"/>
  <c r="O10" i="26" s="1"/>
  <c r="P10" i="26" s="1"/>
  <c r="Q10" i="26" s="1"/>
  <c r="R10" i="26" s="1"/>
  <c r="S10" i="26" s="1"/>
  <c r="A2" i="26"/>
  <c r="P27" i="27"/>
  <c r="M27" i="27"/>
  <c r="O27" i="27"/>
  <c r="R27" i="27"/>
  <c r="Q27" i="27"/>
</calcChain>
</file>

<file path=xl/sharedStrings.xml><?xml version="1.0" encoding="utf-8"?>
<sst xmlns="http://schemas.openxmlformats.org/spreadsheetml/2006/main" count="212" uniqueCount="129">
  <si>
    <t>Project Name</t>
  </si>
  <si>
    <t>What is this?</t>
  </si>
  <si>
    <t>This workbook is meant to help manage and piroritize the user stories and features using scrum.</t>
  </si>
  <si>
    <t>How to use and read this document?</t>
  </si>
  <si>
    <r>
      <t>Before project start:</t>
    </r>
    <r>
      <rPr>
        <sz val="10"/>
        <rFont val="Calibri"/>
        <family val="2"/>
      </rPr>
      <t xml:space="preserve"> The product owner is responsible for managing and maintaining the product backlog of user stories. </t>
    </r>
  </si>
  <si>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</si>
  <si>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</si>
  <si>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</si>
  <si>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</si>
  <si>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</si>
  <si>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</si>
  <si>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</si>
  <si>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</si>
  <si>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Pizza Ordering System</t>
  </si>
  <si>
    <t>Organizations</t>
  </si>
  <si>
    <t>CTU</t>
  </si>
  <si>
    <t>Project</t>
  </si>
  <si>
    <t>Product Owner</t>
  </si>
  <si>
    <t>Andromeda McElroy</t>
  </si>
  <si>
    <t>Scrum Master</t>
  </si>
  <si>
    <t>Ellery Meens</t>
  </si>
  <si>
    <t>Development Team</t>
  </si>
  <si>
    <t>Loanmy Diaz, Steven Link, Katherine Sinish</t>
  </si>
  <si>
    <t xml:space="preserve"> Story ID</t>
  </si>
  <si>
    <t>Title</t>
  </si>
  <si>
    <t>Description</t>
  </si>
  <si>
    <t>Acceptance Criteria</t>
  </si>
  <si>
    <t>Priority</t>
  </si>
  <si>
    <t>Sprint #</t>
  </si>
  <si>
    <t>Responsibility</t>
  </si>
  <si>
    <t>Pizza Website</t>
  </si>
  <si>
    <t>As a user I am able to visit a website to view the available pizzas, place an order, see the store's contact information, and create an account or continue as guest.</t>
  </si>
  <si>
    <t xml:space="preserve">The page visibly shows all images and navigation to login, create account, order pizza, and see the stores contact info. The website will have a home page, contact page, login page, user account page, product order page, and a checkout page. </t>
  </si>
  <si>
    <t>High</t>
  </si>
  <si>
    <t>Katherine Sinish, Loanmy Diaz, Ellery Meens, Andromeda McElroy</t>
  </si>
  <si>
    <t>Account Creation</t>
  </si>
  <si>
    <t>As a user I should see be able to create an account and store my information.</t>
  </si>
  <si>
    <t>The user should see various fillable sections such as username, first name, last name, email address, home address, city, state, zip, password, and confirm password. The user should be able to enter this information and get a message they have successfully created an account.</t>
  </si>
  <si>
    <t>Low</t>
  </si>
  <si>
    <t>User Account</t>
  </si>
  <si>
    <t>As a user my account should show me my name, email, hidden password, address, and stored payment information. I should also be able to make edits to this information. I should also be able to see past orders.</t>
  </si>
  <si>
    <t>There is a dedicated User Account Page which displays user information, address, payment info, and orders. The User Account page should have the username, actual name, and password this should have an edit and change password option. The address tab should have their most recently used address and have an option to edit address. The payment tab should have a stored card if user has chosen to store a card this should have an option to delete or change stored payment information. The orders tab should show up to 10 orders displaying the most recent first.</t>
  </si>
  <si>
    <t>User Login</t>
  </si>
  <si>
    <t>As a user, I am able to enter a username and password to access my online account.</t>
  </si>
  <si>
    <t>On the Home Page, there is a button for "User Login/Account". The user is able to click the button icon and is redirected to a User Login Page. The user can log in from this page as well as choose to create a new account or change password.</t>
  </si>
  <si>
    <t>Guest User</t>
  </si>
  <si>
    <t>As a guest user, I am able to access the website and place orders without creating an account.</t>
  </si>
  <si>
    <t>Users will be able to access the website and place orders regardless of having a registered account or not.</t>
  </si>
  <si>
    <t>Medium</t>
  </si>
  <si>
    <t>Inventory Management</t>
  </si>
  <si>
    <t>As admin, inventory can be routinely managed and updated so that inventory is correct and up to date.</t>
  </si>
  <si>
    <t>Steven Link, Ellery Meens, Andromeda McElroy</t>
  </si>
  <si>
    <t>Relational Database</t>
  </si>
  <si>
    <t>As admin, a relational database is created to manage and track inventory, sales, and user accounts.</t>
  </si>
  <si>
    <t>Pizza Menu</t>
  </si>
  <si>
    <t xml:space="preserve">As a user I am able to see a list of  available pizzas with a name, description, and cost. </t>
  </si>
  <si>
    <t>Pizza Customization</t>
  </si>
  <si>
    <t>As a user I am able to select the size of pizza, type of crust, and other customized options.</t>
  </si>
  <si>
    <t>The "Customization" option will have category headers such as "Size", "Crust", "Amount". The customer will choose between small (10"), medium (12"), large (16"), or extra large (18"). The crust should default to "Hand-Tossed" and have option for "Thin" and "Deep Dish".</t>
  </si>
  <si>
    <t>Customer Orders</t>
  </si>
  <si>
    <t>As a user I am able to place an order on the pizza website and select my payment option.</t>
  </si>
  <si>
    <t>Company Logo/Graphic Design</t>
  </si>
  <si>
    <t>As the company owner, I want my website to have the company logo along with colors and images which represent the company.</t>
  </si>
  <si>
    <t>Katherine Sinish</t>
  </si>
  <si>
    <t>Promotional Pizza</t>
  </si>
  <si>
    <t>As a user I should be able to order a pizza on promotion.</t>
  </si>
  <si>
    <t>The website will offer one promotional item on the menu.</t>
  </si>
  <si>
    <t>Loanmy Diaz, Ellery Meens, Andromeda McElroy</t>
  </si>
  <si>
    <t>O</t>
  </si>
  <si>
    <t>Start date</t>
  </si>
  <si>
    <t>Total Team Members</t>
  </si>
  <si>
    <t>week 1</t>
  </si>
  <si>
    <t>week 2</t>
  </si>
  <si>
    <t>Task ID</t>
  </si>
  <si>
    <t>Story ID</t>
  </si>
  <si>
    <t>Initial estimate</t>
  </si>
  <si>
    <t>1 hour</t>
  </si>
  <si>
    <t>Design and build Home Page. Implement company logo, colors, and graphic design elements.</t>
  </si>
  <si>
    <t>Katherine Sinish, Loanmy Diaz, Andromeda McElroy</t>
  </si>
  <si>
    <t>1 week</t>
  </si>
  <si>
    <t>Coordinate a meeting to discuss the progress of the project and any issues. Meeting will occur February 26th at 7pm EST for 1 hour.</t>
  </si>
  <si>
    <t>1.4</t>
  </si>
  <si>
    <t>1</t>
  </si>
  <si>
    <t>Design and build Contact Page. Contact Page should have company name, address, email, phone number, and hours listed.</t>
  </si>
  <si>
    <t>2-3 days</t>
  </si>
  <si>
    <t>Coordinate a meeting to discuss the progress of the project and any issues.</t>
  </si>
  <si>
    <t>Test functionality of website and ensure usability</t>
  </si>
  <si>
    <t>2-4 hours</t>
  </si>
  <si>
    <t>Revise Product Backlog and Sprint outline</t>
  </si>
  <si>
    <t>Design and build Relational Database with tables labeled as Inventory, Sales, and User Accounts as Admin user</t>
  </si>
  <si>
    <t>Steven Link</t>
  </si>
  <si>
    <t>Import and test sample dataset. Test functionality</t>
  </si>
  <si>
    <t>1-2 hours</t>
  </si>
  <si>
    <t xml:space="preserve">Database integration </t>
  </si>
  <si>
    <t>Coordinate a meeting to discuss finishing up Sprint 1. Discuss what will be needed to continued into Sprint 2. Sprint successes and failures will be discussed along with current roles and responsibilities.</t>
  </si>
  <si>
    <t>Revise Product Backlog and Sprint 1 outline. Complete documents for Unit 2 Group Project and add into a zip file for submission.</t>
  </si>
  <si>
    <t>2-5 hours</t>
  </si>
  <si>
    <t>Remaining units (actual)</t>
  </si>
  <si>
    <t>Remaining units (ideal)</t>
  </si>
  <si>
    <t xml:space="preserve">Coordinate meeting to review the upcoming sprint tasks. </t>
  </si>
  <si>
    <t>Ellery Meens, Andromeda McElroy</t>
  </si>
  <si>
    <t>PHP and JavaScript training</t>
  </si>
  <si>
    <t>Katherine Sinish, Loanmy Diaz, Steven Link</t>
  </si>
  <si>
    <t>4-6 hours</t>
  </si>
  <si>
    <t>Design and build Account Page</t>
  </si>
  <si>
    <t>Design and build "Create Account" feature</t>
  </si>
  <si>
    <t>Revise the Product Backlog and Sprint 2 according to progress of the project.</t>
  </si>
  <si>
    <t>Ongoing</t>
  </si>
  <si>
    <t>Ellery Meens, Andromeda McElroy, Katherine Sinish, Loanmy Diaz, Steven Link</t>
  </si>
  <si>
    <t>Design and build Menu Page which will include the store's current pizza options.</t>
  </si>
  <si>
    <t>Implement a "Customization" option for users to customize their size, crust, and quantity amount. See backlog for details.</t>
  </si>
  <si>
    <t>Ensure Guest Users can create an order and checkout. Website should not be limited to only registered accounts.</t>
  </si>
  <si>
    <t>Continued database integration from Sprint 1</t>
  </si>
  <si>
    <t>Test functionality of added system features.</t>
  </si>
  <si>
    <t>Set price on one menu item as promotional price.</t>
  </si>
  <si>
    <t>Loanmy Diaz, Steven Link</t>
  </si>
  <si>
    <t>Coordinate a meeting to discuss the progress of the project and wrap up the final details. The project should be nearly complete.</t>
  </si>
  <si>
    <t>2-4 hour</t>
  </si>
  <si>
    <t xml:space="preserve">Coordinate the final meeting to practice the live demo for the Unit 5 Project. </t>
  </si>
  <si>
    <t>Design and build a Login option on the Home Page.</t>
  </si>
  <si>
    <t>Admin can add, delete, and change details about inventory. If an ingredient is out of stock, the admin user can update these details to be displayed on the website so customers are aware of out of stock items. Inventory data is securely entered and stored in a database. Inventory should be correctly reflected on the website.</t>
  </si>
  <si>
    <t>A relational database will be created with tables labeled as: Inventory, Sales, and User Accounts. All three tables will be connected for easy tracking, correlation, and visualization.</t>
  </si>
  <si>
    <t>The menu will have both specialty pizzas and "build your own" pizzas. The available pizzas will each have a name, description, and cost associated with them. It will automatically allow the user to choose the size, crust option, and customize their ingredients. An example of a specialty pizza name is "Meat Lovers". If a customer wants to create their own pizza from scratch, they select the option labeled "build your own", the system then defaults to allowing the customer customize everything and lists every ingredient available.</t>
  </si>
  <si>
    <t xml:space="preserve">An online ordering system is available for registered and guest users to place orders within the pizza website. Data from customer orders will be stored in the Sales database. The online ordering system will include a payment system with different payment options such as PayPal and Credit Card. </t>
  </si>
  <si>
    <t>The pizza website will have distinct company logos along with colors and images that uniquely represent the company. The theme of the website should be simple with the right amount of white space. Customers should be able to recognize the website based on the logos and images.</t>
  </si>
  <si>
    <t>Design and build Checkout Page with multiple payment options. (Payment options will be for visual purpose only for the demo since this isn't a live website and we do not have a contract with Visa, Mastercard, etc.)</t>
  </si>
  <si>
    <t>Scrum Master will coordinate meeting to discuss the specifics of the upcoming sprints and assign roles to the team. Meeting occurred February 24th at 6:30pm EST for 1 hour.</t>
  </si>
  <si>
    <t>Continue to build Login Page</t>
  </si>
  <si>
    <t xml:space="preserve">Compile all documents, source code, etc. for upcoming demo in Unit 5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</si>
</sst>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sz val="10"/>
      <name val="Arial"/>
      <family val="2"/>
    </font>
    <font>
      <i/>
      <sz val="12"/>
      <name val="Arial"/>
      <family val="2"/>
    </font>
    <font>
      <i/>
      <sz val="12"/>
      <color rgb="FF000000"/>
      <name val="Arial"/>
      <family val="2"/>
    </font>
    <font>
      <sz val="10"/>
      <color rgb="FF000000"/>
      <name val="Arial"/>
      <family val="2"/>
    </font>
    <font>
      <sz val="10"/>
      <color rgb="FF000000"/>
      <name val="Arial"/>
      <family val="2"/>
    </font>
    <font>
      <sz val="11"/>
      <color rgb="FF000000"/>
      <name val="Calibri"/>
      <family val="2"/>
      <charset val="1"/>
    </font>
    <font>
      <sz val="11"/>
      <color rgb="FF000000"/>
      <name val="Calibri"/>
      <family val="2"/>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
      <patternFill patternType="solid">
        <fgColor rgb="FFFFFFFF"/>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thin">
        <color indexed="64"/>
      </right>
      <top/>
      <bottom/>
      <diagonal/>
    </border>
    <border>
      <left style="medium">
        <color indexed="64"/>
      </left>
      <right style="medium">
        <color rgb="FF000000"/>
      </right>
      <top/>
      <bottom/>
      <diagonal/>
    </border>
    <border>
      <left style="medium">
        <color rgb="FF000000"/>
      </left>
      <right style="thin">
        <color indexed="64"/>
      </right>
      <top style="medium">
        <color indexed="64"/>
      </top>
      <bottom/>
      <diagonal/>
    </border>
    <border>
      <left style="thin">
        <color indexed="64"/>
      </left>
      <right style="medium">
        <color rgb="FF000000"/>
      </right>
      <top style="medium">
        <color indexed="64"/>
      </top>
      <bottom/>
      <diagonal/>
    </border>
    <border>
      <left/>
      <right style="thin">
        <color indexed="64"/>
      </right>
      <top/>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thin">
        <color indexed="64"/>
      </left>
      <right style="medium">
        <color rgb="FF000000"/>
      </right>
      <top style="medium">
        <color rgb="FF000000"/>
      </top>
      <bottom/>
      <diagonal/>
    </border>
    <border>
      <left/>
      <right style="thin">
        <color indexed="64"/>
      </right>
      <top style="medium">
        <color rgb="FF000000"/>
      </top>
      <bottom style="medium">
        <color rgb="FF000000"/>
      </bottom>
      <diagonal/>
    </border>
    <border>
      <left style="thin">
        <color rgb="FF000000"/>
      </left>
      <right style="thin">
        <color rgb="FF000000"/>
      </right>
      <top style="thin">
        <color rgb="FF00000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5">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4" fillId="0" borderId="0" xfId="0" applyFont="1" applyAlignment="1">
      <alignment horizontal="center" wrapText="1"/>
    </xf>
    <xf numFmtId="0" fontId="15" fillId="0" borderId="0" xfId="0" applyFont="1" applyAlignment="1">
      <alignment horizontal="center" vertical="top" wrapText="1"/>
    </xf>
    <xf numFmtId="0" fontId="14" fillId="0" borderId="0" xfId="0" applyFont="1" applyAlignment="1">
      <alignment wrapText="1"/>
    </xf>
    <xf numFmtId="0" fontId="15" fillId="0" borderId="0" xfId="0" applyFont="1" applyAlignment="1">
      <alignment wrapText="1"/>
    </xf>
    <xf numFmtId="0" fontId="16" fillId="0" borderId="0" xfId="1" applyFont="1" applyAlignment="1" applyProtection="1">
      <alignment wrapText="1"/>
    </xf>
    <xf numFmtId="0" fontId="14" fillId="0" borderId="0" xfId="0" applyFont="1" applyAlignment="1">
      <alignment horizontal="center" vertical="top" wrapText="1"/>
    </xf>
    <xf numFmtId="0" fontId="17" fillId="0" borderId="0" xfId="0" applyFont="1" applyAlignment="1">
      <alignment wrapText="1"/>
    </xf>
    <xf numFmtId="0" fontId="14" fillId="3" borderId="0" xfId="0" applyFont="1" applyFill="1" applyAlignment="1">
      <alignment wrapText="1"/>
    </xf>
    <xf numFmtId="0" fontId="18" fillId="0" borderId="0" xfId="0" applyFont="1"/>
    <xf numFmtId="0" fontId="9" fillId="0" borderId="0" xfId="0" applyFont="1"/>
    <xf numFmtId="0" fontId="9" fillId="0" borderId="0" xfId="0" applyFont="1" applyAlignment="1">
      <alignment horizontal="center"/>
    </xf>
    <xf numFmtId="0" fontId="13" fillId="0" borderId="0" xfId="0" applyFont="1" applyAlignment="1">
      <alignment vertical="center"/>
    </xf>
    <xf numFmtId="0" fontId="13" fillId="5" borderId="7" xfId="0" applyFont="1" applyFill="1" applyBorder="1" applyAlignment="1">
      <alignment horizontal="center" vertical="center"/>
    </xf>
    <xf numFmtId="0" fontId="13" fillId="5" borderId="6" xfId="0" applyFont="1" applyFill="1" applyBorder="1" applyAlignment="1">
      <alignment horizontal="center" vertical="center"/>
    </xf>
    <xf numFmtId="0" fontId="12" fillId="3" borderId="4" xfId="0" applyFont="1" applyFill="1" applyBorder="1" applyAlignment="1">
      <alignment horizontal="center" vertical="center"/>
    </xf>
    <xf numFmtId="0" fontId="1" fillId="2" borderId="4" xfId="0" applyFont="1" applyFill="1" applyBorder="1" applyAlignment="1">
      <alignment horizontal="center"/>
    </xf>
    <xf numFmtId="0" fontId="1" fillId="2" borderId="2" xfId="0" applyFont="1" applyFill="1" applyBorder="1" applyAlignment="1">
      <alignment vertical="top" wrapText="1"/>
    </xf>
    <xf numFmtId="0" fontId="1" fillId="2" borderId="6" xfId="0" applyFont="1" applyFill="1" applyBorder="1" applyAlignment="1">
      <alignment vertical="top" wrapText="1"/>
    </xf>
    <xf numFmtId="0" fontId="1" fillId="2" borderId="9" xfId="0" applyFont="1" applyFill="1" applyBorder="1" applyAlignment="1">
      <alignment horizontal="center" vertical="top"/>
    </xf>
    <xf numFmtId="0" fontId="1" fillId="2" borderId="10" xfId="0" applyFont="1" applyFill="1" applyBorder="1" applyAlignment="1">
      <alignment horizontal="center" vertical="top"/>
    </xf>
    <xf numFmtId="0" fontId="12" fillId="0" borderId="4" xfId="0" applyFont="1" applyBorder="1" applyAlignment="1">
      <alignment horizontal="center" vertical="center"/>
    </xf>
    <xf numFmtId="0" fontId="1" fillId="2" borderId="14" xfId="0" applyFont="1" applyFill="1" applyBorder="1" applyAlignment="1">
      <alignment horizontal="center" vertical="top"/>
    </xf>
    <xf numFmtId="0" fontId="12" fillId="0" borderId="5" xfId="0" applyFont="1" applyBorder="1" applyAlignment="1">
      <alignment horizontal="center" vertical="center"/>
    </xf>
    <xf numFmtId="0" fontId="1" fillId="2" borderId="18" xfId="0" applyFont="1" applyFill="1" applyBorder="1" applyAlignment="1">
      <alignment horizontal="center" vertical="top" wrapText="1"/>
    </xf>
    <xf numFmtId="0" fontId="1" fillId="2" borderId="19" xfId="0" applyFont="1" applyFill="1" applyBorder="1" applyAlignment="1">
      <alignment horizontal="center" vertical="top" wrapText="1"/>
    </xf>
    <xf numFmtId="0" fontId="1" fillId="2" borderId="19" xfId="0" applyFont="1" applyFill="1" applyBorder="1" applyAlignment="1">
      <alignment vertical="top" wrapText="1"/>
    </xf>
    <xf numFmtId="0" fontId="1" fillId="2" borderId="20" xfId="0" applyFont="1" applyFill="1" applyBorder="1" applyAlignment="1">
      <alignment vertical="top" wrapText="1"/>
    </xf>
    <xf numFmtId="0" fontId="0" fillId="6" borderId="1" xfId="0" applyFill="1" applyBorder="1" applyAlignment="1" applyProtection="1">
      <alignment horizontal="center" vertical="top"/>
      <protection locked="0"/>
    </xf>
    <xf numFmtId="14" fontId="0" fillId="6" borderId="1" xfId="0" applyNumberFormat="1" applyFill="1" applyBorder="1" applyAlignment="1" applyProtection="1">
      <alignment horizontal="center" vertical="top"/>
      <protection locked="0"/>
    </xf>
    <xf numFmtId="0" fontId="5" fillId="6" borderId="15" xfId="0" applyFont="1" applyFill="1" applyBorder="1" applyAlignment="1" applyProtection="1">
      <alignment horizontal="center" vertical="top"/>
      <protection locked="0"/>
    </xf>
    <xf numFmtId="0" fontId="0" fillId="6" borderId="15" xfId="0" applyFill="1" applyBorder="1" applyAlignment="1" applyProtection="1">
      <alignment horizontal="center" vertical="top"/>
      <protection locked="0"/>
    </xf>
    <xf numFmtId="14" fontId="1" fillId="2" borderId="21" xfId="0" applyNumberFormat="1" applyFont="1" applyFill="1" applyBorder="1" applyAlignment="1">
      <alignment horizontal="center" vertical="top" wrapText="1"/>
    </xf>
    <xf numFmtId="14" fontId="1" fillId="2" borderId="19" xfId="0" applyNumberFormat="1" applyFont="1" applyFill="1" applyBorder="1" applyAlignment="1">
      <alignment horizontal="center" vertical="top" wrapText="1"/>
    </xf>
    <xf numFmtId="0" fontId="5" fillId="6" borderId="15" xfId="0" applyFont="1" applyFill="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49" fontId="5" fillId="6" borderId="15"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wrapText="1"/>
    </xf>
    <xf numFmtId="0" fontId="12" fillId="6" borderId="15" xfId="0" applyFont="1" applyFill="1" applyBorder="1" applyAlignment="1">
      <alignment horizontal="center" vertical="center"/>
    </xf>
    <xf numFmtId="0" fontId="11" fillId="2" borderId="4" xfId="0" applyFont="1" applyFill="1" applyBorder="1" applyAlignment="1">
      <alignment horizontal="center" vertical="center"/>
    </xf>
    <xf numFmtId="0" fontId="21" fillId="6" borderId="4"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21" fillId="6" borderId="17" xfId="0" applyFont="1" applyFill="1" applyBorder="1" applyAlignment="1">
      <alignment horizontal="center" vertical="center" wrapText="1"/>
    </xf>
    <xf numFmtId="0" fontId="21" fillId="6" borderId="8" xfId="0" applyFont="1" applyFill="1" applyBorder="1" applyAlignment="1">
      <alignment horizontal="center" vertical="center" wrapText="1"/>
    </xf>
    <xf numFmtId="0" fontId="21" fillId="6" borderId="15"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16"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5" fillId="6" borderId="22" xfId="0" applyFont="1" applyFill="1" applyBorder="1" applyAlignment="1" applyProtection="1">
      <alignment horizontal="center" vertical="center" wrapText="1"/>
      <protection locked="0"/>
    </xf>
    <xf numFmtId="0" fontId="5" fillId="6" borderId="23" xfId="0" applyFont="1" applyFill="1" applyBorder="1" applyAlignment="1" applyProtection="1">
      <alignment horizontal="center" vertical="center" wrapText="1"/>
      <protection locked="0"/>
    </xf>
    <xf numFmtId="0" fontId="1" fillId="6" borderId="24" xfId="0" applyFont="1" applyFill="1" applyBorder="1" applyAlignment="1" applyProtection="1">
      <alignment horizontal="center" vertical="center" wrapText="1"/>
      <protection locked="0"/>
    </xf>
    <xf numFmtId="0" fontId="5" fillId="6" borderId="25" xfId="0" applyFont="1" applyFill="1" applyBorder="1" applyAlignment="1" applyProtection="1">
      <alignment horizontal="center" vertical="center" wrapText="1"/>
      <protection locked="0"/>
    </xf>
    <xf numFmtId="0" fontId="1" fillId="6" borderId="26" xfId="0" applyFont="1" applyFill="1" applyBorder="1" applyAlignment="1" applyProtection="1">
      <alignment horizontal="center" vertical="center" wrapText="1"/>
      <protection locked="0"/>
    </xf>
    <xf numFmtId="49" fontId="5" fillId="6" borderId="25" xfId="0" applyNumberFormat="1"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wrapText="1"/>
      <protection locked="0"/>
    </xf>
    <xf numFmtId="0" fontId="5" fillId="6" borderId="28" xfId="0" applyFont="1" applyFill="1" applyBorder="1" applyAlignment="1" applyProtection="1">
      <alignment horizontal="center" vertical="center" wrapText="1"/>
      <protection locked="0"/>
    </xf>
    <xf numFmtId="0" fontId="1" fillId="6" borderId="29" xfId="0" applyFont="1" applyFill="1" applyBorder="1" applyAlignment="1" applyProtection="1">
      <alignment horizontal="center" vertical="center" wrapText="1"/>
      <protection locked="0"/>
    </xf>
    <xf numFmtId="0" fontId="5" fillId="6" borderId="30" xfId="0" applyFont="1" applyFill="1" applyBorder="1" applyAlignment="1" applyProtection="1">
      <alignment horizontal="center" vertical="top"/>
      <protection locked="0"/>
    </xf>
    <xf numFmtId="0" fontId="5" fillId="6" borderId="26" xfId="0" applyFont="1" applyFill="1" applyBorder="1" applyAlignment="1" applyProtection="1">
      <alignment horizontal="center" vertical="top"/>
      <protection locked="0"/>
    </xf>
    <xf numFmtId="0" fontId="0" fillId="6" borderId="26" xfId="0" applyFill="1" applyBorder="1" applyAlignment="1" applyProtection="1">
      <alignment horizontal="center" vertical="top"/>
      <protection locked="0"/>
    </xf>
    <xf numFmtId="0" fontId="0" fillId="6" borderId="28" xfId="0" applyFill="1" applyBorder="1" applyAlignment="1" applyProtection="1">
      <alignment horizontal="center" vertical="top"/>
      <protection locked="0"/>
    </xf>
    <xf numFmtId="0" fontId="5" fillId="6" borderId="28" xfId="0" applyFont="1" applyFill="1" applyBorder="1" applyAlignment="1" applyProtection="1">
      <alignment horizontal="center" vertical="top"/>
      <protection locked="0"/>
    </xf>
    <xf numFmtId="0" fontId="0" fillId="6" borderId="29" xfId="0" applyFill="1" applyBorder="1" applyAlignment="1" applyProtection="1">
      <alignment horizontal="center" vertical="top"/>
      <protection locked="0"/>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14" fontId="1" fillId="2" borderId="37" xfId="0" applyNumberFormat="1" applyFont="1" applyFill="1" applyBorder="1" applyAlignment="1">
      <alignment horizontal="center" vertical="top" wrapText="1"/>
    </xf>
    <xf numFmtId="14" fontId="1" fillId="2" borderId="38" xfId="0" applyNumberFormat="1" applyFont="1" applyFill="1" applyBorder="1" applyAlignment="1">
      <alignment horizontal="center" vertical="top" wrapText="1"/>
    </xf>
    <xf numFmtId="0" fontId="1" fillId="2" borderId="20" xfId="0" applyFont="1" applyFill="1" applyBorder="1" applyAlignment="1">
      <alignment horizontal="center" vertical="top" wrapText="1"/>
    </xf>
    <xf numFmtId="0" fontId="1" fillId="2" borderId="39" xfId="0" applyFont="1" applyFill="1" applyBorder="1" applyAlignment="1">
      <alignment horizontal="center" vertical="top"/>
    </xf>
    <xf numFmtId="0" fontId="5" fillId="6" borderId="41" xfId="0" applyFont="1" applyFill="1" applyBorder="1" applyAlignment="1" applyProtection="1">
      <alignment horizontal="center" vertical="top"/>
      <protection locked="0"/>
    </xf>
    <xf numFmtId="0" fontId="5" fillId="6" borderId="23" xfId="0" applyFont="1" applyFill="1" applyBorder="1" applyAlignment="1" applyProtection="1">
      <alignment horizontal="center" vertical="center"/>
      <protection locked="0"/>
    </xf>
    <xf numFmtId="0" fontId="5" fillId="6" borderId="24" xfId="0" applyFont="1" applyFill="1" applyBorder="1" applyAlignment="1" applyProtection="1">
      <alignment horizontal="center" vertical="center"/>
      <protection locked="0"/>
    </xf>
    <xf numFmtId="0" fontId="5" fillId="6" borderId="40" xfId="0" applyFont="1" applyFill="1" applyBorder="1" applyAlignment="1" applyProtection="1">
      <alignment horizontal="center" vertical="center"/>
      <protection locked="0"/>
    </xf>
    <xf numFmtId="0" fontId="5" fillId="6" borderId="15" xfId="0" applyFont="1" applyFill="1" applyBorder="1" applyAlignment="1" applyProtection="1">
      <alignment horizontal="center" vertical="center"/>
      <protection locked="0"/>
    </xf>
    <xf numFmtId="0" fontId="5" fillId="6" borderId="26" xfId="0" applyFont="1" applyFill="1" applyBorder="1" applyAlignment="1" applyProtection="1">
      <alignment horizontal="center" vertical="center"/>
      <protection locked="0"/>
    </xf>
    <xf numFmtId="0" fontId="5" fillId="6" borderId="30" xfId="0" applyFont="1" applyFill="1"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6" borderId="26"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5" fillId="6" borderId="41" xfId="0" applyFont="1" applyFill="1" applyBorder="1" applyAlignment="1" applyProtection="1">
      <alignment horizontal="center" vertical="center"/>
      <protection locked="0"/>
    </xf>
    <xf numFmtId="0" fontId="23" fillId="0" borderId="15" xfId="0" applyFont="1" applyBorder="1" applyAlignment="1">
      <alignment horizontal="center" vertical="center" wrapText="1"/>
    </xf>
    <xf numFmtId="0" fontId="0" fillId="0" borderId="28" xfId="0" applyBorder="1" applyAlignment="1">
      <alignment horizontal="center" vertical="center" wrapText="1"/>
    </xf>
    <xf numFmtId="14" fontId="1" fillId="2" borderId="42" xfId="0" applyNumberFormat="1" applyFont="1" applyFill="1" applyBorder="1" applyAlignment="1">
      <alignment horizontal="center" vertical="top" wrapText="1"/>
    </xf>
    <xf numFmtId="14" fontId="1" fillId="2" borderId="43" xfId="0" applyNumberFormat="1" applyFont="1" applyFill="1" applyBorder="1" applyAlignment="1">
      <alignment horizontal="center" vertical="top" wrapText="1"/>
    </xf>
    <xf numFmtId="0" fontId="5" fillId="6" borderId="44" xfId="0" applyFont="1" applyFill="1" applyBorder="1" applyAlignment="1" applyProtection="1">
      <alignment horizontal="center" vertical="top"/>
      <protection locked="0"/>
    </xf>
    <xf numFmtId="0" fontId="5" fillId="6" borderId="45" xfId="0" applyFont="1" applyFill="1" applyBorder="1" applyAlignment="1" applyProtection="1">
      <alignment horizontal="center" vertical="top"/>
      <protection locked="0"/>
    </xf>
    <xf numFmtId="0" fontId="5" fillId="6" borderId="46" xfId="0" applyFont="1" applyFill="1" applyBorder="1" applyAlignment="1" applyProtection="1">
      <alignment horizontal="center" vertical="top"/>
      <protection locked="0"/>
    </xf>
    <xf numFmtId="0" fontId="12" fillId="0" borderId="0" xfId="0" applyFont="1" applyAlignment="1">
      <alignment horizontal="center" vertical="center"/>
    </xf>
    <xf numFmtId="0" fontId="13" fillId="5" borderId="16" xfId="0" applyFont="1" applyFill="1" applyBorder="1" applyAlignment="1">
      <alignment horizontal="center" vertical="center"/>
    </xf>
    <xf numFmtId="0" fontId="21" fillId="6" borderId="31" xfId="0" applyFont="1" applyFill="1" applyBorder="1" applyAlignment="1">
      <alignment horizontal="center" vertical="center" wrapText="1"/>
    </xf>
    <xf numFmtId="0" fontId="1" fillId="0" borderId="26" xfId="0" applyFont="1" applyBorder="1" applyAlignment="1" applyProtection="1">
      <alignment horizontal="center" vertical="center" wrapText="1"/>
      <protection locked="0"/>
    </xf>
    <xf numFmtId="0" fontId="20" fillId="0" borderId="26" xfId="0" applyFont="1" applyBorder="1" applyAlignment="1">
      <alignment horizontal="center" vertical="center" wrapText="1"/>
    </xf>
    <xf numFmtId="0" fontId="24" fillId="6" borderId="23" xfId="0" applyFont="1" applyFill="1" applyBorder="1" applyAlignment="1" applyProtection="1">
      <alignment horizontal="center" vertical="center" wrapText="1"/>
      <protection locked="0"/>
    </xf>
    <xf numFmtId="0" fontId="24" fillId="6" borderId="15" xfId="0" applyFont="1" applyFill="1" applyBorder="1" applyAlignment="1" applyProtection="1">
      <alignment horizontal="center" vertical="center" wrapText="1"/>
      <protection locked="0"/>
    </xf>
    <xf numFmtId="0" fontId="25" fillId="0" borderId="0" xfId="0" applyFont="1" applyAlignment="1">
      <alignment horizontal="center" vertical="center" wrapText="1"/>
    </xf>
    <xf numFmtId="0" fontId="24" fillId="6" borderId="28" xfId="0" applyFont="1" applyFill="1" applyBorder="1" applyAlignment="1" applyProtection="1">
      <alignment horizontal="center" vertical="center" wrapText="1"/>
      <protection locked="0"/>
    </xf>
    <xf numFmtId="0" fontId="26" fillId="0" borderId="15" xfId="0" applyFont="1" applyBorder="1" applyAlignment="1">
      <alignment wrapText="1"/>
    </xf>
    <xf numFmtId="0" fontId="1" fillId="2" borderId="47" xfId="0" applyFont="1" applyFill="1" applyBorder="1" applyAlignment="1">
      <alignment horizontal="center" vertical="top" wrapText="1"/>
    </xf>
    <xf numFmtId="0" fontId="1" fillId="2" borderId="48" xfId="0" applyFont="1" applyFill="1" applyBorder="1" applyAlignment="1">
      <alignment horizontal="center" vertical="top" wrapText="1"/>
    </xf>
    <xf numFmtId="0" fontId="1" fillId="2" borderId="48" xfId="0" applyFont="1" applyFill="1" applyBorder="1" applyAlignment="1">
      <alignment vertical="top" wrapText="1"/>
    </xf>
    <xf numFmtId="0" fontId="1" fillId="2" borderId="49" xfId="0" applyFont="1" applyFill="1" applyBorder="1" applyAlignment="1">
      <alignment vertical="top" wrapText="1"/>
    </xf>
    <xf numFmtId="0" fontId="1" fillId="2" borderId="50" xfId="0" applyFont="1" applyFill="1" applyBorder="1" applyAlignment="1">
      <alignment horizontal="center" vertical="top" wrapText="1"/>
    </xf>
    <xf numFmtId="14" fontId="1" fillId="2" borderId="51" xfId="0" applyNumberFormat="1" applyFont="1" applyFill="1" applyBorder="1" applyAlignment="1">
      <alignment horizontal="center" vertical="top" wrapText="1"/>
    </xf>
    <xf numFmtId="0" fontId="0" fillId="0" borderId="0" xfId="0" applyAlignment="1">
      <alignment horizontal="center" vertical="center"/>
    </xf>
    <xf numFmtId="0" fontId="26" fillId="0" borderId="15" xfId="0" applyFont="1" applyBorder="1" applyAlignment="1">
      <alignment vertical="center" wrapText="1"/>
    </xf>
    <xf numFmtId="0" fontId="5" fillId="6" borderId="15" xfId="0" applyFont="1" applyFill="1" applyBorder="1" applyAlignment="1" applyProtection="1">
      <alignment vertical="center" wrapText="1"/>
      <protection locked="0"/>
    </xf>
    <xf numFmtId="0" fontId="5" fillId="6" borderId="28" xfId="0" applyFont="1" applyFill="1" applyBorder="1" applyAlignment="1" applyProtection="1">
      <alignment vertical="center" wrapText="1"/>
      <protection locked="0"/>
    </xf>
    <xf numFmtId="0" fontId="19" fillId="4" borderId="0" xfId="0" applyFont="1" applyFill="1" applyAlignment="1">
      <alignment horizontal="center" vertical="center" wrapText="1"/>
    </xf>
    <xf numFmtId="0" fontId="14" fillId="0" borderId="0" xfId="0" applyFont="1" applyAlignment="1">
      <alignment horizontal="center" wrapText="1"/>
    </xf>
    <xf numFmtId="0" fontId="10" fillId="4" borderId="0" xfId="0" applyFont="1" applyFill="1" applyAlignment="1">
      <alignment horizontal="center" vertical="center" wrapText="1"/>
    </xf>
    <xf numFmtId="0" fontId="10" fillId="4" borderId="0" xfId="0" applyFont="1" applyFill="1"/>
    <xf numFmtId="0" fontId="7" fillId="4" borderId="0" xfId="0" applyFont="1" applyFill="1" applyAlignment="1">
      <alignment horizontal="center" vertical="center" wrapText="1"/>
    </xf>
    <xf numFmtId="0" fontId="6" fillId="6" borderId="4" xfId="0" applyFont="1" applyFill="1" applyBorder="1" applyAlignment="1">
      <alignment horizontal="center"/>
    </xf>
    <xf numFmtId="0" fontId="6" fillId="6" borderId="5" xfId="0" applyFont="1" applyFill="1" applyBorder="1" applyAlignment="1">
      <alignment horizontal="center"/>
    </xf>
    <xf numFmtId="0" fontId="6" fillId="6" borderId="3" xfId="0" applyFont="1" applyFill="1" applyBorder="1" applyAlignment="1">
      <alignment horizontal="center"/>
    </xf>
    <xf numFmtId="0" fontId="1" fillId="2" borderId="32" xfId="0" applyFont="1" applyFill="1" applyBorder="1" applyAlignment="1">
      <alignment horizontal="center" vertical="top"/>
    </xf>
    <xf numFmtId="0" fontId="1" fillId="2" borderId="33" xfId="0" applyFont="1" applyFill="1" applyBorder="1" applyAlignment="1">
      <alignment horizontal="center" vertical="top"/>
    </xf>
    <xf numFmtId="0" fontId="1" fillId="2" borderId="34" xfId="0" applyFont="1" applyFill="1" applyBorder="1" applyAlignment="1">
      <alignment horizontal="center" vertical="top"/>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2" borderId="11" xfId="0" applyFont="1" applyFill="1" applyBorder="1" applyAlignment="1">
      <alignment horizontal="center" vertical="top"/>
    </xf>
    <xf numFmtId="0" fontId="21" fillId="6" borderId="52" xfId="0" applyFont="1" applyFill="1" applyBorder="1" applyAlignment="1">
      <alignment horizontal="center" vertical="center" wrapText="1"/>
    </xf>
    <xf numFmtId="0" fontId="5" fillId="0" borderId="15" xfId="0" applyFont="1" applyBorder="1" applyAlignment="1">
      <alignment horizontal="center" vertical="center" wrapText="1"/>
    </xf>
  </cellXfs>
  <cellStyles count="2">
    <cellStyle name="Hyperlink" xfId="1" builtinId="8"/>
    <cellStyle name="Normal" xfId="0" builtinId="0"/>
  </cellStyles>
  <dxfs count="17">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i/>
        <sz val="12"/>
        <name val="Arial"/>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right/>
        <top style="thin">
          <color indexed="64"/>
        </top>
        <bottom style="thin">
          <color indexed="64"/>
        </bottom>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right/>
        <top style="thin">
          <color indexed="64"/>
        </top>
        <bottom style="thin">
          <color indexed="64"/>
        </bottom>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Arial"/>
        <scheme val="none"/>
      </font>
      <fill>
        <patternFill patternType="solid">
          <fgColor indexed="64"/>
          <bgColor rgb="FFFFFFFF"/>
        </patternFill>
      </fill>
      <alignment horizontal="center" vertical="center" textRotation="0" wrapText="1"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1'!$F$27:$S$27</c:f>
              <c:numCache>
                <c:formatCode>General</c:formatCode>
                <c:ptCount val="14"/>
                <c:pt idx="0">
                  <c:v>79</c:v>
                </c:pt>
                <c:pt idx="1">
                  <c:v>74</c:v>
                </c:pt>
                <c:pt idx="2">
                  <c:v>68</c:v>
                </c:pt>
                <c:pt idx="3">
                  <c:v>60</c:v>
                </c:pt>
                <c:pt idx="4">
                  <c:v>37</c:v>
                </c:pt>
                <c:pt idx="5">
                  <c:v>12.5</c:v>
                </c:pt>
                <c:pt idx="6">
                  <c:v>8.5</c:v>
                </c:pt>
                <c:pt idx="7">
                  <c:v>7.5</c:v>
                </c:pt>
                <c:pt idx="8">
                  <c:v>#N/A</c:v>
                </c:pt>
                <c:pt idx="9">
                  <c:v>6.5</c:v>
                </c:pt>
                <c:pt idx="10">
                  <c:v>-5.5</c:v>
                </c:pt>
                <c:pt idx="11">
                  <c:v>-19.5</c:v>
                </c:pt>
                <c:pt idx="12">
                  <c:v>-36</c:v>
                </c:pt>
                <c:pt idx="13">
                  <c:v>-40</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1'!$F$28:$S$28</c:f>
              <c:numCache>
                <c:formatCode>0.0</c:formatCode>
                <c:ptCount val="14"/>
                <c:pt idx="0">
                  <c:v>74.285714285714292</c:v>
                </c:pt>
                <c:pt idx="1">
                  <c:v>68.571428571428584</c:v>
                </c:pt>
                <c:pt idx="2">
                  <c:v>62.857142857142868</c:v>
                </c:pt>
                <c:pt idx="3">
                  <c:v>57.142857142857153</c:v>
                </c:pt>
                <c:pt idx="4">
                  <c:v>51.428571428571438</c:v>
                </c:pt>
                <c:pt idx="5">
                  <c:v>45.714285714285722</c:v>
                </c:pt>
                <c:pt idx="6">
                  <c:v>40.000000000000007</c:v>
                </c:pt>
                <c:pt idx="7">
                  <c:v>34.285714285714292</c:v>
                </c:pt>
                <c:pt idx="8">
                  <c:v>28.571428571428577</c:v>
                </c:pt>
                <c:pt idx="9">
                  <c:v>22.857142857142861</c:v>
                </c:pt>
                <c:pt idx="10">
                  <c:v>17.142857142857146</c:v>
                </c:pt>
                <c:pt idx="11">
                  <c:v>11.428571428571431</c:v>
                </c:pt>
                <c:pt idx="12">
                  <c:v>5.7142857142857162</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2'!$F$29:$S$29</c:f>
              <c:numCache>
                <c:formatCode>General</c:formatCode>
                <c:ptCount val="14"/>
                <c:pt idx="0">
                  <c:v>62.5</c:v>
                </c:pt>
                <c:pt idx="1">
                  <c:v>56.5</c:v>
                </c:pt>
                <c:pt idx="2">
                  <c:v>54.5</c:v>
                </c:pt>
                <c:pt idx="3">
                  <c:v>45.5</c:v>
                </c:pt>
                <c:pt idx="4">
                  <c:v>29.5</c:v>
                </c:pt>
                <c:pt idx="5">
                  <c:v>18.5</c:v>
                </c:pt>
                <c:pt idx="6">
                  <c:v>6.5</c:v>
                </c:pt>
                <c:pt idx="7">
                  <c:v>0.5</c:v>
                </c:pt>
                <c:pt idx="8">
                  <c:v>#N/A</c:v>
                </c:pt>
                <c:pt idx="9">
                  <c:v>#N/A</c:v>
                </c:pt>
                <c:pt idx="10">
                  <c:v>-0.5</c:v>
                </c:pt>
                <c:pt idx="11">
                  <c:v>-22.5</c:v>
                </c:pt>
                <c:pt idx="12">
                  <c:v>-30.5</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2'!$F$30:$S$30</c:f>
              <c:numCache>
                <c:formatCode>0.0</c:formatCode>
                <c:ptCount val="14"/>
                <c:pt idx="0">
                  <c:v>74.285714285714292</c:v>
                </c:pt>
                <c:pt idx="1">
                  <c:v>68.571428571428584</c:v>
                </c:pt>
                <c:pt idx="2">
                  <c:v>62.857142857142868</c:v>
                </c:pt>
                <c:pt idx="3">
                  <c:v>57.142857142857153</c:v>
                </c:pt>
                <c:pt idx="4">
                  <c:v>51.428571428571438</c:v>
                </c:pt>
                <c:pt idx="5">
                  <c:v>45.714285714285722</c:v>
                </c:pt>
                <c:pt idx="6">
                  <c:v>40.000000000000007</c:v>
                </c:pt>
                <c:pt idx="7">
                  <c:v>34.285714285714292</c:v>
                </c:pt>
                <c:pt idx="8">
                  <c:v>28.571428571428577</c:v>
                </c:pt>
                <c:pt idx="9">
                  <c:v>22.857142857142861</c:v>
                </c:pt>
                <c:pt idx="10">
                  <c:v>17.142857142857146</c:v>
                </c:pt>
                <c:pt idx="11">
                  <c:v>11.428571428571431</c:v>
                </c:pt>
                <c:pt idx="12">
                  <c:v>5.7142857142857162</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907597</xdr:colOff>
      <xdr:row>30</xdr:row>
      <xdr:rowOff>41728</xdr:rowOff>
    </xdr:from>
    <xdr:to>
      <xdr:col>18</xdr:col>
      <xdr:colOff>854982</xdr:colOff>
      <xdr:row>52</xdr:row>
      <xdr:rowOff>79828</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842433</xdr:colOff>
      <xdr:row>32</xdr:row>
      <xdr:rowOff>11641</xdr:rowOff>
    </xdr:from>
    <xdr:to>
      <xdr:col>19</xdr:col>
      <xdr:colOff>82550</xdr:colOff>
      <xdr:row>54</xdr:row>
      <xdr:rowOff>49741</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22" totalsRowShown="0" headerRowDxfId="16" dataDxfId="14" headerRowBorderDxfId="15" tableBorderDxfId="13">
  <autoFilter ref="A10:G2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A11:F20">
    <sortCondition ref="F10:F20"/>
  </sortState>
  <tableColumns count="7">
    <tableColumn id="1" xr3:uid="{00000000-0010-0000-0000-000001000000}" name=" Story ID" dataDxfId="12"/>
    <tableColumn id="2" xr3:uid="{00000000-0010-0000-0000-000002000000}" name="Title" dataDxfId="11"/>
    <tableColumn id="3" xr3:uid="{00000000-0010-0000-0000-000003000000}" name="Description" dataDxfId="10"/>
    <tableColumn id="4" xr3:uid="{00000000-0010-0000-0000-000004000000}" name="Acceptance Criteria" dataDxfId="9"/>
    <tableColumn id="5" xr3:uid="{00000000-0010-0000-0000-000005000000}" name="Priority" dataDxfId="8"/>
    <tableColumn id="6" xr3:uid="{00000000-0010-0000-0000-000006000000}" name="Sprint #" dataDxfId="7"/>
    <tableColumn id="7" xr3:uid="{00000000-0010-0000-0000-000007000000}" name="Responsibility" dataDxfId="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4" workbookViewId="0">
      <selection activeCell="B15" sqref="B15"/>
    </sheetView>
  </sheetViews>
  <sheetFormatPr baseColWidth="10" defaultColWidth="11.5" defaultRowHeight="13" x14ac:dyDescent="0.15"/>
  <cols>
    <col min="1" max="1" width="36.6640625" style="15" customWidth="1"/>
    <col min="2" max="2" width="114.83203125" style="1" customWidth="1"/>
    <col min="3" max="16384" width="11.5" style="1"/>
  </cols>
  <sheetData>
    <row r="2" spans="1:4" s="12" customFormat="1" ht="39.75" customHeight="1" x14ac:dyDescent="0.2">
      <c r="A2" s="127" t="s">
        <v>0</v>
      </c>
      <c r="B2" s="128"/>
      <c r="C2" s="18"/>
      <c r="D2" s="18"/>
    </row>
    <row r="3" spans="1:4" ht="14" x14ac:dyDescent="0.2">
      <c r="A3" s="19"/>
      <c r="B3" s="18"/>
      <c r="C3" s="20"/>
      <c r="D3" s="20"/>
    </row>
    <row r="4" spans="1:4" s="14" customFormat="1" ht="14" x14ac:dyDescent="0.2">
      <c r="A4" s="19"/>
      <c r="B4" s="21"/>
      <c r="C4" s="21"/>
      <c r="D4" s="21"/>
    </row>
    <row r="5" spans="1:4" s="14" customFormat="1" ht="14" x14ac:dyDescent="0.2">
      <c r="A5" s="19"/>
      <c r="B5" s="21"/>
      <c r="C5" s="21"/>
      <c r="D5" s="21"/>
    </row>
    <row r="6" spans="1:4" s="13" customFormat="1" ht="15" x14ac:dyDescent="0.2">
      <c r="A6" s="19" t="s">
        <v>1</v>
      </c>
      <c r="B6" s="20" t="s">
        <v>2</v>
      </c>
      <c r="C6" s="20"/>
      <c r="D6" s="20"/>
    </row>
    <row r="7" spans="1:4" s="14" customFormat="1" ht="14" x14ac:dyDescent="0.2">
      <c r="A7" s="19"/>
      <c r="B7" s="21"/>
      <c r="C7" s="21"/>
      <c r="D7" s="21"/>
    </row>
    <row r="8" spans="1:4" s="14" customFormat="1" ht="14" x14ac:dyDescent="0.2">
      <c r="A8" s="19"/>
      <c r="B8" s="22"/>
      <c r="C8" s="21"/>
      <c r="D8" s="21"/>
    </row>
    <row r="9" spans="1:4" s="13" customFormat="1" ht="14" x14ac:dyDescent="0.2">
      <c r="A9" s="23"/>
      <c r="B9" s="22"/>
      <c r="C9" s="20"/>
      <c r="D9" s="20"/>
    </row>
    <row r="10" spans="1:4" s="14" customFormat="1" ht="14" x14ac:dyDescent="0.2">
      <c r="A10" s="19"/>
      <c r="B10" s="21"/>
      <c r="C10" s="21"/>
      <c r="D10" s="21"/>
    </row>
    <row r="11" spans="1:4" s="13" customFormat="1" ht="15" x14ac:dyDescent="0.2">
      <c r="A11" s="19" t="s">
        <v>3</v>
      </c>
      <c r="B11" s="24" t="s">
        <v>4</v>
      </c>
      <c r="C11" s="20"/>
      <c r="D11" s="20"/>
    </row>
    <row r="12" spans="1:4" ht="15" x14ac:dyDescent="0.2">
      <c r="A12" s="19"/>
      <c r="B12" s="24" t="s">
        <v>5</v>
      </c>
      <c r="C12" s="20"/>
      <c r="D12" s="20"/>
    </row>
    <row r="13" spans="1:4" ht="14" x14ac:dyDescent="0.2">
      <c r="A13" s="19"/>
      <c r="B13" s="24"/>
      <c r="C13" s="20"/>
      <c r="D13" s="20"/>
    </row>
    <row r="14" spans="1:4" ht="14" x14ac:dyDescent="0.2">
      <c r="A14" s="19"/>
      <c r="B14" s="20"/>
      <c r="C14" s="20"/>
      <c r="D14" s="20"/>
    </row>
    <row r="15" spans="1:4" ht="15" x14ac:dyDescent="0.2">
      <c r="A15" s="19" t="s">
        <v>6</v>
      </c>
      <c r="B15" s="25" t="s">
        <v>7</v>
      </c>
      <c r="C15" s="20"/>
      <c r="D15" s="20"/>
    </row>
    <row r="16" spans="1:4" ht="15" x14ac:dyDescent="0.2">
      <c r="A16" s="19"/>
      <c r="B16" s="20" t="s">
        <v>8</v>
      </c>
      <c r="C16" s="20"/>
      <c r="D16" s="20"/>
    </row>
    <row r="17" spans="1:4" s="13" customFormat="1" ht="14" x14ac:dyDescent="0.2">
      <c r="A17" s="19"/>
      <c r="B17" s="20"/>
      <c r="C17" s="20"/>
      <c r="D17" s="20"/>
    </row>
    <row r="18" spans="1:4" s="14" customFormat="1" ht="15" x14ac:dyDescent="0.2">
      <c r="A18" s="19" t="s">
        <v>9</v>
      </c>
      <c r="B18" s="26" t="s">
        <v>10</v>
      </c>
      <c r="C18" s="21"/>
      <c r="D18" s="21"/>
    </row>
    <row r="19" spans="1:4" ht="14" x14ac:dyDescent="0.2">
      <c r="A19" s="19"/>
      <c r="B19" s="20"/>
      <c r="C19" s="20"/>
      <c r="D19" s="20"/>
    </row>
    <row r="20" spans="1:4" ht="14" x14ac:dyDescent="0.2">
      <c r="A20" s="19"/>
      <c r="B20" s="20"/>
      <c r="C20" s="20"/>
      <c r="D20" s="20"/>
    </row>
    <row r="21" spans="1:4" ht="14" x14ac:dyDescent="0.2">
      <c r="A21" s="19"/>
      <c r="B21" s="20"/>
      <c r="C21" s="20"/>
      <c r="D21" s="20"/>
    </row>
    <row r="22" spans="1:4" ht="14" x14ac:dyDescent="0.2">
      <c r="A22" s="19"/>
      <c r="B22" s="20"/>
      <c r="C22" s="20"/>
      <c r="D22" s="20"/>
    </row>
    <row r="23" spans="1:4" ht="15" x14ac:dyDescent="0.2">
      <c r="A23" s="19" t="s">
        <v>11</v>
      </c>
      <c r="B23" s="20" t="s">
        <v>12</v>
      </c>
      <c r="C23" s="20"/>
      <c r="D23" s="20"/>
    </row>
    <row r="24" spans="1:4" ht="14" x14ac:dyDescent="0.2">
      <c r="A24" s="19"/>
      <c r="B24" s="22"/>
      <c r="C24" s="20"/>
      <c r="D24" s="20"/>
    </row>
    <row r="31" spans="1:4" x14ac:dyDescent="0.15">
      <c r="A31" s="1"/>
    </row>
    <row r="32" spans="1:4" x14ac:dyDescent="0.15">
      <c r="A32" s="1"/>
    </row>
    <row r="33" spans="1:1" x14ac:dyDescent="0.15">
      <c r="A33" s="1"/>
    </row>
    <row r="34" spans="1:1" x14ac:dyDescent="0.15">
      <c r="A34" s="1"/>
    </row>
    <row r="35" spans="1:1" x14ac:dyDescent="0.15">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3"/>
  <sheetViews>
    <sheetView zoomScale="50" zoomScaleNormal="100" workbookViewId="0">
      <selection activeCell="M18" sqref="M18"/>
    </sheetView>
  </sheetViews>
  <sheetFormatPr baseColWidth="10" defaultColWidth="11.5" defaultRowHeight="16" x14ac:dyDescent="0.2"/>
  <cols>
    <col min="1" max="1" width="14.5" style="28" bestFit="1" customWidth="1"/>
    <col min="2" max="2" width="33.5" style="27" bestFit="1" customWidth="1"/>
    <col min="3" max="3" width="96.6640625" style="27" customWidth="1"/>
    <col min="4" max="4" width="81.33203125" style="27" customWidth="1"/>
    <col min="5" max="5" width="15.5" style="28" bestFit="1" customWidth="1"/>
    <col min="6" max="6" width="11.83203125" style="27" bestFit="1" customWidth="1"/>
    <col min="7" max="7" width="26.83203125" style="27" customWidth="1"/>
    <col min="8" max="16384" width="11.5" style="27"/>
  </cols>
  <sheetData>
    <row r="2" spans="1:133" x14ac:dyDescent="0.2">
      <c r="A2" s="129" t="s">
        <v>13</v>
      </c>
      <c r="B2" s="130"/>
      <c r="C2" s="130"/>
      <c r="D2" s="130"/>
      <c r="E2" s="130"/>
      <c r="F2" s="130"/>
    </row>
    <row r="3" spans="1:133" x14ac:dyDescent="0.2">
      <c r="D3" s="28"/>
    </row>
    <row r="4" spans="1:133" x14ac:dyDescent="0.2">
      <c r="B4" s="56" t="s">
        <v>14</v>
      </c>
      <c r="C4" s="55" t="s">
        <v>15</v>
      </c>
      <c r="D4" s="28"/>
    </row>
    <row r="5" spans="1:133" x14ac:dyDescent="0.2">
      <c r="B5" s="56" t="s">
        <v>16</v>
      </c>
      <c r="C5" s="55" t="s">
        <v>13</v>
      </c>
      <c r="D5" s="28"/>
    </row>
    <row r="6" spans="1:133" x14ac:dyDescent="0.2">
      <c r="B6" s="56" t="s">
        <v>17</v>
      </c>
      <c r="C6" s="55" t="s">
        <v>18</v>
      </c>
      <c r="D6" s="28"/>
    </row>
    <row r="7" spans="1:133" x14ac:dyDescent="0.2">
      <c r="B7" s="56" t="s">
        <v>19</v>
      </c>
      <c r="C7" s="55" t="s">
        <v>20</v>
      </c>
      <c r="D7" s="28"/>
    </row>
    <row r="8" spans="1:133" x14ac:dyDescent="0.2">
      <c r="B8" s="56" t="s">
        <v>21</v>
      </c>
      <c r="C8" s="55" t="s">
        <v>22</v>
      </c>
      <c r="D8" s="28"/>
    </row>
    <row r="9" spans="1:133" x14ac:dyDescent="0.2">
      <c r="D9" s="28"/>
    </row>
    <row r="10" spans="1:133" s="29" customFormat="1" x14ac:dyDescent="0.15">
      <c r="A10" s="30" t="s">
        <v>23</v>
      </c>
      <c r="B10" s="31" t="s">
        <v>24</v>
      </c>
      <c r="C10" s="31" t="s">
        <v>25</v>
      </c>
      <c r="D10" s="31" t="s">
        <v>26</v>
      </c>
      <c r="E10" s="31" t="s">
        <v>27</v>
      </c>
      <c r="F10" s="31" t="s">
        <v>28</v>
      </c>
      <c r="G10" s="108" t="s">
        <v>29</v>
      </c>
    </row>
    <row r="11" spans="1:133" s="32" customFormat="1" ht="89.25" customHeight="1" x14ac:dyDescent="0.15">
      <c r="A11" s="57">
        <v>1</v>
      </c>
      <c r="B11" s="57" t="s">
        <v>30</v>
      </c>
      <c r="C11" s="57" t="s">
        <v>31</v>
      </c>
      <c r="D11" s="57" t="s">
        <v>32</v>
      </c>
      <c r="E11" s="57" t="s">
        <v>33</v>
      </c>
      <c r="F11" s="57">
        <v>1</v>
      </c>
      <c r="G11" s="57" t="s">
        <v>34</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40"/>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row>
    <row r="12" spans="1:133" s="32" customFormat="1" ht="79.5" customHeight="1" x14ac:dyDescent="0.15">
      <c r="A12" s="57">
        <v>2</v>
      </c>
      <c r="B12" s="58" t="s">
        <v>35</v>
      </c>
      <c r="C12" s="58" t="s">
        <v>36</v>
      </c>
      <c r="D12" s="59" t="s">
        <v>37</v>
      </c>
      <c r="E12" s="60" t="s">
        <v>38</v>
      </c>
      <c r="F12" s="61">
        <v>2</v>
      </c>
      <c r="G12" s="61" t="s">
        <v>34</v>
      </c>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40"/>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row>
    <row r="13" spans="1:133" s="32" customFormat="1" ht="153.75" customHeight="1" x14ac:dyDescent="0.15">
      <c r="A13" s="57">
        <v>3</v>
      </c>
      <c r="B13" s="57" t="s">
        <v>39</v>
      </c>
      <c r="C13" s="57" t="s">
        <v>40</v>
      </c>
      <c r="D13" s="62" t="s">
        <v>41</v>
      </c>
      <c r="E13" s="62" t="s">
        <v>38</v>
      </c>
      <c r="F13" s="62">
        <v>2</v>
      </c>
      <c r="G13" s="109" t="s">
        <v>34</v>
      </c>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40"/>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row>
    <row r="14" spans="1:133" s="32" customFormat="1" ht="81.75" customHeight="1" x14ac:dyDescent="0.15">
      <c r="A14" s="57">
        <v>4</v>
      </c>
      <c r="B14" s="57" t="s">
        <v>42</v>
      </c>
      <c r="C14" s="57" t="s">
        <v>43</v>
      </c>
      <c r="D14" s="62" t="s">
        <v>44</v>
      </c>
      <c r="E14" s="62" t="s">
        <v>38</v>
      </c>
      <c r="F14" s="62">
        <v>2</v>
      </c>
      <c r="G14" s="109" t="s">
        <v>34</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40"/>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row>
    <row r="15" spans="1:133" s="32" customFormat="1" ht="72" customHeight="1" x14ac:dyDescent="0.15">
      <c r="A15" s="57">
        <v>5</v>
      </c>
      <c r="B15" s="57" t="s">
        <v>45</v>
      </c>
      <c r="C15" s="63" t="s">
        <v>46</v>
      </c>
      <c r="D15" s="62" t="s">
        <v>47</v>
      </c>
      <c r="E15" s="62" t="s">
        <v>48</v>
      </c>
      <c r="F15" s="62">
        <v>2</v>
      </c>
      <c r="G15" s="109" t="s">
        <v>34</v>
      </c>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40"/>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row>
    <row r="16" spans="1:133" s="32" customFormat="1" ht="114" customHeight="1" x14ac:dyDescent="0.15">
      <c r="A16" s="57">
        <v>6</v>
      </c>
      <c r="B16" s="57" t="s">
        <v>49</v>
      </c>
      <c r="C16" s="63" t="s">
        <v>50</v>
      </c>
      <c r="D16" s="64" t="s">
        <v>120</v>
      </c>
      <c r="E16" s="65" t="s">
        <v>33</v>
      </c>
      <c r="F16" s="65">
        <v>1</v>
      </c>
      <c r="G16" s="65" t="s">
        <v>51</v>
      </c>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40"/>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row>
    <row r="17" spans="1:133" s="32" customFormat="1" ht="79.5" customHeight="1" x14ac:dyDescent="0.15">
      <c r="A17" s="57">
        <v>7</v>
      </c>
      <c r="B17" s="57" t="s">
        <v>52</v>
      </c>
      <c r="C17" s="57" t="s">
        <v>53</v>
      </c>
      <c r="D17" s="57" t="s">
        <v>121</v>
      </c>
      <c r="E17" s="57" t="s">
        <v>33</v>
      </c>
      <c r="F17" s="57">
        <v>1</v>
      </c>
      <c r="G17" s="57" t="s">
        <v>51</v>
      </c>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40"/>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row>
    <row r="18" spans="1:133" s="32" customFormat="1" ht="139.5" customHeight="1" x14ac:dyDescent="0.15">
      <c r="A18" s="57">
        <v>8</v>
      </c>
      <c r="B18" s="57" t="s">
        <v>54</v>
      </c>
      <c r="C18" s="57" t="s">
        <v>55</v>
      </c>
      <c r="D18" s="57" t="s">
        <v>122</v>
      </c>
      <c r="E18" s="57" t="s">
        <v>33</v>
      </c>
      <c r="F18" s="57">
        <v>2</v>
      </c>
      <c r="G18" s="57" t="s">
        <v>34</v>
      </c>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40"/>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row>
    <row r="19" spans="1:133" s="32" customFormat="1" ht="104.25" customHeight="1" x14ac:dyDescent="0.15">
      <c r="A19" s="57">
        <v>9</v>
      </c>
      <c r="B19" s="57" t="s">
        <v>56</v>
      </c>
      <c r="C19" s="57" t="s">
        <v>57</v>
      </c>
      <c r="D19" s="57" t="s">
        <v>58</v>
      </c>
      <c r="E19" s="57" t="s">
        <v>48</v>
      </c>
      <c r="F19" s="57">
        <v>2</v>
      </c>
      <c r="G19" s="57" t="s">
        <v>34</v>
      </c>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40"/>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row>
    <row r="20" spans="1:133" s="32" customFormat="1" ht="99" customHeight="1" x14ac:dyDescent="0.15">
      <c r="A20" s="61">
        <v>10</v>
      </c>
      <c r="B20" s="61" t="s">
        <v>59</v>
      </c>
      <c r="C20" s="61" t="s">
        <v>60</v>
      </c>
      <c r="D20" s="66" t="s">
        <v>123</v>
      </c>
      <c r="E20" s="61" t="s">
        <v>33</v>
      </c>
      <c r="F20" s="61">
        <v>1</v>
      </c>
      <c r="G20" s="61" t="s">
        <v>34</v>
      </c>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40"/>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row>
    <row r="21" spans="1:133" s="32" customFormat="1" ht="102" customHeight="1" x14ac:dyDescent="0.15">
      <c r="A21" s="62">
        <v>11</v>
      </c>
      <c r="B21" s="62" t="s">
        <v>61</v>
      </c>
      <c r="C21" s="62" t="s">
        <v>62</v>
      </c>
      <c r="D21" s="143" t="s">
        <v>124</v>
      </c>
      <c r="E21" s="62" t="s">
        <v>48</v>
      </c>
      <c r="F21" s="62">
        <v>1</v>
      </c>
      <c r="G21" s="109" t="s">
        <v>63</v>
      </c>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40"/>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row>
    <row r="22" spans="1:133" ht="51" x14ac:dyDescent="0.2">
      <c r="A22" s="61">
        <v>12</v>
      </c>
      <c r="B22" s="59" t="s">
        <v>64</v>
      </c>
      <c r="C22" s="59" t="s">
        <v>65</v>
      </c>
      <c r="D22" s="58" t="s">
        <v>66</v>
      </c>
      <c r="E22" s="60" t="s">
        <v>38</v>
      </c>
      <c r="F22" s="61">
        <v>2</v>
      </c>
      <c r="G22" s="61" t="s">
        <v>67</v>
      </c>
    </row>
    <row r="23" spans="1:133" x14ac:dyDescent="0.2">
      <c r="A23" s="27"/>
      <c r="E23" s="27"/>
    </row>
  </sheetData>
  <customSheetViews>
    <customSheetView guid="{988818D5-2AEF-4A9A-A55E-18240173EC63}" showAutoFilter="1">
      <selection activeCell="B43" sqref="B43"/>
      <pageMargins left="0" right="0" top="0" bottom="0" header="0" footer="0"/>
      <pageSetup orientation="portrait" r:id="rId1"/>
      <headerFooter alignWithMargins="0"/>
      <autoFilter ref="B1:F1" xr:uid="{B4E7D5C1-0E99-E44A-BF29-B0407C5A4989}"/>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68C9EDBD-C340-6344-8A02-28E4B4520D61}"/>
    </customSheetView>
    <customSheetView guid="{F117AA09-D9DE-4D2E-A2DF-77AB3D7617C3}" showAutoFilter="1">
      <selection activeCell="B7" sqref="B7"/>
      <pageMargins left="0" right="0" top="0" bottom="0" header="0" footer="0"/>
      <pageSetup orientation="portrait" r:id="rId2"/>
      <headerFooter alignWithMargins="0"/>
      <autoFilter ref="B1:F1" xr:uid="{88B6EC4C-697E-7248-A78E-3755EFC469F7}"/>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5"/>
  <sheetViews>
    <sheetView topLeftCell="A6" zoomScale="90" zoomScaleNormal="70" workbookViewId="0">
      <selection activeCell="A16" sqref="A16"/>
    </sheetView>
  </sheetViews>
  <sheetFormatPr baseColWidth="10" defaultColWidth="11.5" defaultRowHeight="13" x14ac:dyDescent="0.15"/>
  <cols>
    <col min="1" max="1" width="6.83203125" style="5" customWidth="1"/>
    <col min="2" max="2" width="10.33203125" style="5" bestFit="1" customWidth="1"/>
    <col min="3" max="3" width="61" style="6" bestFit="1" customWidth="1"/>
    <col min="4" max="4" width="27.6640625" style="6" bestFit="1" customWidth="1"/>
    <col min="5" max="5" width="10.5" style="4" customWidth="1"/>
    <col min="6" max="12" width="11.5" style="4" customWidth="1"/>
    <col min="13" max="16384" width="11.5" style="5"/>
  </cols>
  <sheetData>
    <row r="2" spans="1:19" customFormat="1" ht="43.5" customHeight="1" x14ac:dyDescent="0.15">
      <c r="A2" s="131" t="s">
        <v>68</v>
      </c>
      <c r="B2" s="131"/>
      <c r="C2" s="131"/>
      <c r="D2" s="131"/>
      <c r="E2" s="131"/>
      <c r="F2" s="131"/>
      <c r="G2" s="131"/>
      <c r="H2" s="131"/>
      <c r="I2" s="131"/>
      <c r="J2" s="131"/>
      <c r="K2" s="131"/>
      <c r="L2" s="131"/>
    </row>
    <row r="4" spans="1:19" customFormat="1" x14ac:dyDescent="0.15">
      <c r="A4" s="2"/>
      <c r="B4" s="5"/>
      <c r="C4" s="17" t="s">
        <v>16</v>
      </c>
      <c r="D4" s="33"/>
      <c r="E4" s="132" t="s">
        <v>13</v>
      </c>
      <c r="F4" s="133"/>
      <c r="G4" s="133"/>
      <c r="H4" s="133"/>
      <c r="I4" s="133"/>
      <c r="J4" s="134"/>
    </row>
    <row r="5" spans="1:19" ht="14" x14ac:dyDescent="0.15">
      <c r="C5" s="10" t="s">
        <v>28</v>
      </c>
      <c r="D5" s="10"/>
      <c r="E5" s="45">
        <v>1</v>
      </c>
    </row>
    <row r="6" spans="1:19" ht="14" x14ac:dyDescent="0.15">
      <c r="C6" s="10" t="s">
        <v>69</v>
      </c>
      <c r="D6" s="10"/>
      <c r="E6" s="46">
        <v>44978</v>
      </c>
    </row>
    <row r="7" spans="1:19" ht="15" thickBot="1" x14ac:dyDescent="0.2">
      <c r="C7" s="3"/>
      <c r="D7" s="10" t="s">
        <v>70</v>
      </c>
      <c r="E7" s="45">
        <v>5</v>
      </c>
    </row>
    <row r="8" spans="1:19" ht="14" thickBot="1" x14ac:dyDescent="0.2">
      <c r="F8" s="135" t="s">
        <v>71</v>
      </c>
      <c r="G8" s="136"/>
      <c r="H8" s="136"/>
      <c r="I8" s="136"/>
      <c r="J8" s="136"/>
      <c r="K8" s="136"/>
      <c r="L8" s="137"/>
      <c r="M8" s="138" t="s">
        <v>72</v>
      </c>
      <c r="N8" s="138"/>
      <c r="O8" s="138"/>
      <c r="P8" s="138"/>
      <c r="Q8" s="138"/>
      <c r="R8" s="138"/>
      <c r="S8" s="139"/>
    </row>
    <row r="9" spans="1:19" ht="12.75" customHeight="1" thickBot="1" x14ac:dyDescent="0.2">
      <c r="F9" s="82">
        <v>1</v>
      </c>
      <c r="G9" s="37">
        <v>2</v>
      </c>
      <c r="H9" s="36">
        <v>3</v>
      </c>
      <c r="I9" s="37">
        <v>4</v>
      </c>
      <c r="J9" s="36">
        <v>5</v>
      </c>
      <c r="K9" s="37">
        <v>6</v>
      </c>
      <c r="L9" s="83">
        <v>7</v>
      </c>
      <c r="M9" s="87">
        <v>8</v>
      </c>
      <c r="N9" s="36">
        <v>9</v>
      </c>
      <c r="O9" s="37">
        <v>10</v>
      </c>
      <c r="P9" s="36">
        <v>11</v>
      </c>
      <c r="Q9" s="37">
        <v>12</v>
      </c>
      <c r="R9" s="36">
        <v>13</v>
      </c>
      <c r="S9" s="37">
        <v>14</v>
      </c>
    </row>
    <row r="10" spans="1:19" s="3" customFormat="1" ht="27" customHeight="1" x14ac:dyDescent="0.15">
      <c r="A10" s="41" t="s">
        <v>73</v>
      </c>
      <c r="B10" s="42" t="s">
        <v>74</v>
      </c>
      <c r="C10" s="43" t="s">
        <v>25</v>
      </c>
      <c r="D10" s="44" t="s">
        <v>29</v>
      </c>
      <c r="E10" s="86" t="s">
        <v>75</v>
      </c>
      <c r="F10" s="84">
        <f>E6</f>
        <v>44978</v>
      </c>
      <c r="G10" s="50">
        <f>F10+1</f>
        <v>44979</v>
      </c>
      <c r="H10" s="50">
        <f t="shared" ref="H10:S10" si="0">G10+1</f>
        <v>44980</v>
      </c>
      <c r="I10" s="50">
        <f t="shared" si="0"/>
        <v>44981</v>
      </c>
      <c r="J10" s="50">
        <f t="shared" si="0"/>
        <v>44982</v>
      </c>
      <c r="K10" s="50">
        <f t="shared" si="0"/>
        <v>44983</v>
      </c>
      <c r="L10" s="85">
        <f t="shared" si="0"/>
        <v>44984</v>
      </c>
      <c r="M10" s="49">
        <f t="shared" si="0"/>
        <v>44985</v>
      </c>
      <c r="N10" s="50">
        <f t="shared" si="0"/>
        <v>44986</v>
      </c>
      <c r="O10" s="50">
        <f t="shared" si="0"/>
        <v>44987</v>
      </c>
      <c r="P10" s="50">
        <f t="shared" si="0"/>
        <v>44988</v>
      </c>
      <c r="Q10" s="50">
        <f t="shared" si="0"/>
        <v>44989</v>
      </c>
      <c r="R10" s="50">
        <f t="shared" si="0"/>
        <v>44990</v>
      </c>
      <c r="S10" s="50">
        <f t="shared" si="0"/>
        <v>44991</v>
      </c>
    </row>
    <row r="11" spans="1:19" s="16" customFormat="1" ht="45" customHeight="1" x14ac:dyDescent="0.15">
      <c r="A11" s="67">
        <v>1.1000000000000001</v>
      </c>
      <c r="B11" s="68">
        <v>1</v>
      </c>
      <c r="C11" s="68" t="s">
        <v>126</v>
      </c>
      <c r="D11" s="112" t="s">
        <v>20</v>
      </c>
      <c r="E11" s="69" t="s">
        <v>76</v>
      </c>
      <c r="F11" s="91">
        <v>1</v>
      </c>
      <c r="G11" s="89"/>
      <c r="H11" s="89"/>
      <c r="I11" s="89"/>
      <c r="J11" s="89"/>
      <c r="K11" s="89"/>
      <c r="L11" s="90"/>
      <c r="M11" s="91"/>
      <c r="N11" s="89"/>
      <c r="O11" s="89"/>
      <c r="P11" s="89"/>
      <c r="Q11" s="89"/>
      <c r="R11" s="89"/>
      <c r="S11" s="90"/>
    </row>
    <row r="12" spans="1:19" s="16" customFormat="1" ht="37.5" customHeight="1" x14ac:dyDescent="0.15">
      <c r="A12" s="70">
        <v>1.2</v>
      </c>
      <c r="B12" s="51">
        <v>1</v>
      </c>
      <c r="C12" s="51" t="s">
        <v>77</v>
      </c>
      <c r="D12" s="113" t="s">
        <v>78</v>
      </c>
      <c r="E12" s="71" t="s">
        <v>79</v>
      </c>
      <c r="F12" s="94"/>
      <c r="G12" s="92">
        <v>2</v>
      </c>
      <c r="H12" s="92">
        <v>2</v>
      </c>
      <c r="I12" s="92">
        <v>2</v>
      </c>
      <c r="J12" s="92">
        <v>4</v>
      </c>
      <c r="K12" s="92">
        <v>3</v>
      </c>
      <c r="L12" s="93">
        <v>2</v>
      </c>
      <c r="M12" s="94"/>
      <c r="N12" s="92"/>
      <c r="O12" s="92"/>
      <c r="P12" s="92">
        <v>3</v>
      </c>
      <c r="Q12" s="92">
        <v>2</v>
      </c>
      <c r="R12" s="92">
        <v>1</v>
      </c>
      <c r="S12" s="93"/>
    </row>
    <row r="13" spans="1:19" s="16" customFormat="1" ht="42" customHeight="1" x14ac:dyDescent="0.15">
      <c r="A13" s="70">
        <v>1.3</v>
      </c>
      <c r="B13" s="51">
        <v>1</v>
      </c>
      <c r="C13" s="51" t="s">
        <v>119</v>
      </c>
      <c r="D13" s="114" t="s">
        <v>78</v>
      </c>
      <c r="E13" s="71" t="s">
        <v>79</v>
      </c>
      <c r="F13" s="94"/>
      <c r="G13" s="92">
        <v>1</v>
      </c>
      <c r="H13" s="92">
        <v>2</v>
      </c>
      <c r="I13" s="92">
        <v>2</v>
      </c>
      <c r="J13" s="92">
        <v>3</v>
      </c>
      <c r="K13" s="92">
        <v>3</v>
      </c>
      <c r="L13" s="93">
        <v>2</v>
      </c>
      <c r="M13" s="94"/>
      <c r="N13" s="92"/>
      <c r="O13" s="92">
        <v>1</v>
      </c>
      <c r="P13" s="92">
        <v>2</v>
      </c>
      <c r="Q13" s="92">
        <v>1</v>
      </c>
      <c r="R13" s="92">
        <v>1</v>
      </c>
      <c r="S13" s="93"/>
    </row>
    <row r="14" spans="1:19" s="16" customFormat="1" ht="37.5" customHeight="1" x14ac:dyDescent="0.15">
      <c r="A14" s="70">
        <v>3.2</v>
      </c>
      <c r="B14" s="51">
        <v>3</v>
      </c>
      <c r="C14" s="52" t="s">
        <v>80</v>
      </c>
      <c r="D14" s="113" t="s">
        <v>20</v>
      </c>
      <c r="E14" s="71" t="s">
        <v>76</v>
      </c>
      <c r="F14" s="94"/>
      <c r="G14" s="92"/>
      <c r="H14" s="92"/>
      <c r="I14" s="92"/>
      <c r="J14" s="92"/>
      <c r="K14" s="92">
        <v>1.5</v>
      </c>
      <c r="L14" s="93"/>
      <c r="M14" s="94"/>
      <c r="N14" s="92"/>
      <c r="O14" s="92"/>
      <c r="P14" s="92"/>
      <c r="Q14" s="92"/>
      <c r="R14" s="92"/>
      <c r="S14" s="93"/>
    </row>
    <row r="15" spans="1:19" s="16" customFormat="1" ht="54.75" customHeight="1" x14ac:dyDescent="0.15">
      <c r="A15" s="70">
        <v>10.1</v>
      </c>
      <c r="B15" s="51">
        <v>10</v>
      </c>
      <c r="C15" s="51" t="s">
        <v>125</v>
      </c>
      <c r="D15" s="114" t="s">
        <v>78</v>
      </c>
      <c r="E15" s="71" t="s">
        <v>79</v>
      </c>
      <c r="F15" s="94"/>
      <c r="G15" s="92"/>
      <c r="H15" s="92"/>
      <c r="I15" s="92"/>
      <c r="J15" s="92">
        <v>1</v>
      </c>
      <c r="K15" s="92">
        <v>1</v>
      </c>
      <c r="L15" s="93"/>
      <c r="M15" s="94"/>
      <c r="N15" s="92"/>
      <c r="O15" s="92"/>
      <c r="P15" s="92"/>
      <c r="Q15" s="92"/>
      <c r="R15" s="92"/>
      <c r="S15" s="93"/>
    </row>
    <row r="16" spans="1:19" s="16" customFormat="1" ht="37.5" customHeight="1" x14ac:dyDescent="0.15">
      <c r="A16" s="72" t="s">
        <v>81</v>
      </c>
      <c r="B16" s="53" t="s">
        <v>82</v>
      </c>
      <c r="C16" s="51" t="s">
        <v>83</v>
      </c>
      <c r="D16" s="113" t="s">
        <v>78</v>
      </c>
      <c r="E16" s="71" t="s">
        <v>84</v>
      </c>
      <c r="F16" s="94"/>
      <c r="G16" s="92">
        <v>1</v>
      </c>
      <c r="H16" s="92">
        <v>1</v>
      </c>
      <c r="I16" s="92">
        <v>2</v>
      </c>
      <c r="J16" s="92">
        <v>3</v>
      </c>
      <c r="K16" s="92">
        <v>4</v>
      </c>
      <c r="L16" s="93"/>
      <c r="M16" s="94"/>
      <c r="N16" s="92"/>
      <c r="O16" s="92"/>
      <c r="P16" s="92">
        <v>2</v>
      </c>
      <c r="Q16" s="92"/>
      <c r="R16" s="92"/>
      <c r="S16" s="93">
        <v>4</v>
      </c>
    </row>
    <row r="17" spans="1:19" s="16" customFormat="1" ht="33.75" customHeight="1" x14ac:dyDescent="0.15">
      <c r="A17" s="70">
        <v>0</v>
      </c>
      <c r="B17" s="51">
        <v>0</v>
      </c>
      <c r="C17" s="52" t="s">
        <v>85</v>
      </c>
      <c r="D17" s="113" t="s">
        <v>20</v>
      </c>
      <c r="E17" s="110" t="s">
        <v>76</v>
      </c>
      <c r="F17" s="94"/>
      <c r="G17" s="92"/>
      <c r="H17" s="92"/>
      <c r="I17" s="92"/>
      <c r="J17" s="92"/>
      <c r="K17" s="92"/>
      <c r="L17" s="93"/>
      <c r="M17" s="94">
        <v>1</v>
      </c>
      <c r="N17" s="92"/>
      <c r="O17" s="92"/>
      <c r="P17" s="92"/>
      <c r="Q17" s="92"/>
      <c r="R17" s="92"/>
      <c r="S17" s="93"/>
    </row>
    <row r="18" spans="1:19" s="7" customFormat="1" ht="36" customHeight="1" x14ac:dyDescent="0.15">
      <c r="A18" s="70">
        <v>1.5</v>
      </c>
      <c r="B18" s="51">
        <v>1</v>
      </c>
      <c r="C18" s="51" t="s">
        <v>86</v>
      </c>
      <c r="D18" s="114" t="s">
        <v>78</v>
      </c>
      <c r="E18" s="71" t="s">
        <v>87</v>
      </c>
      <c r="F18" s="94"/>
      <c r="G18" s="95">
        <v>1</v>
      </c>
      <c r="H18" s="95">
        <v>1</v>
      </c>
      <c r="I18" s="95">
        <v>2</v>
      </c>
      <c r="J18" s="95">
        <v>4</v>
      </c>
      <c r="K18" s="95">
        <v>2</v>
      </c>
      <c r="L18" s="96"/>
      <c r="M18" s="94"/>
      <c r="N18" s="95"/>
      <c r="O18" s="95"/>
      <c r="P18" s="95">
        <v>2</v>
      </c>
      <c r="Q18" s="95"/>
      <c r="R18" s="95"/>
      <c r="S18" s="96"/>
    </row>
    <row r="19" spans="1:19" s="7" customFormat="1" ht="24.75" customHeight="1" x14ac:dyDescent="0.15">
      <c r="A19" s="70">
        <v>0</v>
      </c>
      <c r="B19" s="51">
        <v>0</v>
      </c>
      <c r="C19" s="51" t="s">
        <v>88</v>
      </c>
      <c r="D19" s="113" t="s">
        <v>20</v>
      </c>
      <c r="E19" s="71" t="s">
        <v>76</v>
      </c>
      <c r="F19" s="94"/>
      <c r="G19" s="95"/>
      <c r="H19" s="95"/>
      <c r="I19" s="95"/>
      <c r="J19" s="95"/>
      <c r="K19" s="95"/>
      <c r="L19" s="96"/>
      <c r="M19" s="94"/>
      <c r="N19" s="95"/>
      <c r="O19" s="95"/>
      <c r="P19" s="95">
        <v>3</v>
      </c>
      <c r="Q19" s="95"/>
      <c r="R19" s="95"/>
      <c r="S19" s="96"/>
    </row>
    <row r="20" spans="1:19" ht="34.5" customHeight="1" x14ac:dyDescent="0.15">
      <c r="A20" s="70">
        <v>7.1</v>
      </c>
      <c r="B20" s="51">
        <v>7</v>
      </c>
      <c r="C20" s="51" t="s">
        <v>89</v>
      </c>
      <c r="D20" s="113" t="s">
        <v>90</v>
      </c>
      <c r="E20" s="71" t="s">
        <v>79</v>
      </c>
      <c r="F20" s="94"/>
      <c r="G20" s="92"/>
      <c r="H20" s="92"/>
      <c r="I20" s="92"/>
      <c r="J20" s="92">
        <v>8</v>
      </c>
      <c r="K20" s="92">
        <v>10</v>
      </c>
      <c r="L20" s="93"/>
      <c r="M20" s="94"/>
      <c r="N20" s="92"/>
      <c r="O20" s="92"/>
      <c r="P20" s="92"/>
      <c r="Q20" s="92">
        <v>10</v>
      </c>
      <c r="R20" s="92">
        <v>6</v>
      </c>
      <c r="S20" s="93"/>
    </row>
    <row r="21" spans="1:19" ht="27" customHeight="1" x14ac:dyDescent="0.15">
      <c r="A21" s="70">
        <v>7.2</v>
      </c>
      <c r="B21" s="51">
        <v>7</v>
      </c>
      <c r="C21" s="54" t="s">
        <v>91</v>
      </c>
      <c r="D21" s="113" t="s">
        <v>90</v>
      </c>
      <c r="E21" s="111" t="s">
        <v>92</v>
      </c>
      <c r="F21" s="94"/>
      <c r="G21" s="95"/>
      <c r="H21" s="95"/>
      <c r="I21" s="95"/>
      <c r="J21" s="95"/>
      <c r="K21" s="95"/>
      <c r="L21" s="96"/>
      <c r="M21" s="94"/>
      <c r="N21" s="95"/>
      <c r="O21" s="95"/>
      <c r="P21" s="95"/>
      <c r="Q21" s="95">
        <v>1</v>
      </c>
      <c r="R21" s="95"/>
      <c r="S21" s="96"/>
    </row>
    <row r="22" spans="1:19" ht="27" customHeight="1" x14ac:dyDescent="0.15">
      <c r="A22" s="70">
        <v>7.3</v>
      </c>
      <c r="B22" s="51">
        <v>7</v>
      </c>
      <c r="C22" s="51" t="s">
        <v>93</v>
      </c>
      <c r="D22" s="113" t="s">
        <v>90</v>
      </c>
      <c r="E22" s="71" t="s">
        <v>92</v>
      </c>
      <c r="F22" s="94"/>
      <c r="G22" s="95"/>
      <c r="H22" s="95"/>
      <c r="I22" s="95"/>
      <c r="J22" s="95"/>
      <c r="K22" s="95"/>
      <c r="L22" s="96"/>
      <c r="M22" s="94"/>
      <c r="N22" s="95"/>
      <c r="O22" s="95"/>
      <c r="P22" s="95"/>
      <c r="Q22" s="95"/>
      <c r="R22" s="95">
        <v>2</v>
      </c>
      <c r="S22" s="96"/>
    </row>
    <row r="23" spans="1:19" ht="43.5" customHeight="1" x14ac:dyDescent="0.15">
      <c r="A23" s="70">
        <v>0</v>
      </c>
      <c r="B23" s="51">
        <v>0</v>
      </c>
      <c r="C23" s="54" t="s">
        <v>94</v>
      </c>
      <c r="D23" s="113" t="s">
        <v>20</v>
      </c>
      <c r="E23" s="71" t="s">
        <v>92</v>
      </c>
      <c r="F23" s="94"/>
      <c r="G23" s="95"/>
      <c r="H23" s="95"/>
      <c r="I23" s="95"/>
      <c r="J23" s="95"/>
      <c r="K23" s="95"/>
      <c r="L23" s="96"/>
      <c r="M23" s="94"/>
      <c r="N23" s="95"/>
      <c r="O23" s="95"/>
      <c r="P23" s="95"/>
      <c r="Q23" s="95"/>
      <c r="R23" s="95">
        <v>1.5</v>
      </c>
      <c r="S23" s="96"/>
    </row>
    <row r="24" spans="1:19" ht="33" customHeight="1" x14ac:dyDescent="0.15">
      <c r="A24" s="73">
        <v>0</v>
      </c>
      <c r="B24" s="74">
        <v>0</v>
      </c>
      <c r="C24" s="74" t="s">
        <v>95</v>
      </c>
      <c r="D24" s="115" t="s">
        <v>20</v>
      </c>
      <c r="E24" s="75" t="s">
        <v>96</v>
      </c>
      <c r="F24" s="99"/>
      <c r="G24" s="97"/>
      <c r="H24" s="97"/>
      <c r="I24" s="97"/>
      <c r="J24" s="97"/>
      <c r="K24" s="97"/>
      <c r="L24" s="98"/>
      <c r="M24" s="99"/>
      <c r="N24" s="97"/>
      <c r="O24" s="97"/>
      <c r="P24" s="97"/>
      <c r="Q24" s="97"/>
      <c r="R24" s="97">
        <v>5</v>
      </c>
      <c r="S24" s="98"/>
    </row>
    <row r="25" spans="1:19" x14ac:dyDescent="0.15">
      <c r="M25" s="4"/>
      <c r="N25" s="4"/>
      <c r="O25" s="4"/>
      <c r="P25" s="4"/>
      <c r="Q25" s="4"/>
      <c r="R25" s="4"/>
      <c r="S25" s="4"/>
    </row>
    <row r="26" spans="1:19" x14ac:dyDescent="0.15">
      <c r="M26" s="4"/>
      <c r="N26" s="4"/>
      <c r="O26" s="4"/>
      <c r="P26" s="4"/>
      <c r="Q26" s="4"/>
      <c r="R26" s="4"/>
      <c r="S26" s="4"/>
    </row>
    <row r="27" spans="1:19" ht="14" x14ac:dyDescent="0.15">
      <c r="C27" s="11" t="s">
        <v>97</v>
      </c>
      <c r="D27" s="34"/>
      <c r="E27" s="140">
        <f>8*2*E7</f>
        <v>80</v>
      </c>
      <c r="F27" s="8">
        <f>IF(SUM(F11:F24)&gt;0,E27-SUM(F11:F24),NA())</f>
        <v>79</v>
      </c>
      <c r="G27" s="8">
        <f>IF(SUM(G11:G24)&gt;0,E27-SUM(F11:G24),NA())</f>
        <v>74</v>
      </c>
      <c r="H27" s="8">
        <f>IF(SUM(H11:H24)&gt;0,F27-SUM(G11:H24),NA())</f>
        <v>68</v>
      </c>
      <c r="I27" s="8">
        <f>IF(SUM(I11:I24)&gt;0,E27-SUM(F11:I24),NA())</f>
        <v>60</v>
      </c>
      <c r="J27" s="8">
        <f>IF(SUM(J11:J24)&gt;0,E27-SUM(F11:J24),NA())</f>
        <v>37</v>
      </c>
      <c r="K27" s="8">
        <f>IF(SUM(K11:K24)&gt;0,E27-SUM(F11:K24),NA())</f>
        <v>12.5</v>
      </c>
      <c r="L27" s="8">
        <f>IF(SUM(L11:L24)&gt;0,E27-SUM(F11:L24),NA())</f>
        <v>8.5</v>
      </c>
      <c r="M27" s="8">
        <f>IF(SUM(M11:M24)&gt;0,L27-SUM(M11:M24),NA())</f>
        <v>7.5</v>
      </c>
      <c r="N27" s="8" t="e">
        <f>IF(SUM(N11:N24)&gt;0,L27-SUM(M11:N24),NA())</f>
        <v>#N/A</v>
      </c>
      <c r="O27" s="8">
        <f>IF(SUM(O11:O24)&gt;0,M27-SUM(N11:O24),NA())</f>
        <v>6.5</v>
      </c>
      <c r="P27" s="8">
        <f>IF(SUM(P11:P24)&gt;0,L27-SUM(M11:P24),NA())</f>
        <v>-5.5</v>
      </c>
      <c r="Q27" s="8">
        <f>IF(SUM(Q11:Q24)&gt;0,L27-SUM(M11:Q24),NA())</f>
        <v>-19.5</v>
      </c>
      <c r="R27" s="8">
        <f>IF(SUM(R11:R24)&gt;0,L27-SUM(M11:R24),NA())</f>
        <v>-36</v>
      </c>
      <c r="S27" s="8">
        <f>IF(SUM(S11:S24)&gt;0,L27-SUM(M11:S24),NA())</f>
        <v>-40</v>
      </c>
    </row>
    <row r="28" spans="1:19" ht="14" x14ac:dyDescent="0.15">
      <c r="C28" s="11" t="s">
        <v>98</v>
      </c>
      <c r="D28" s="35"/>
      <c r="E28" s="141"/>
      <c r="F28" s="9">
        <f>E27-(E27/14)</f>
        <v>74.285714285714292</v>
      </c>
      <c r="G28" s="9">
        <f>F28-(E27/14)</f>
        <v>68.571428571428584</v>
      </c>
      <c r="H28" s="9">
        <f>G28-(E27/14)</f>
        <v>62.857142857142868</v>
      </c>
      <c r="I28" s="9">
        <f>H28-(E27/14)</f>
        <v>57.142857142857153</v>
      </c>
      <c r="J28" s="9">
        <f>I28-(E27/14)</f>
        <v>51.428571428571438</v>
      </c>
      <c r="K28" s="9">
        <f>J28-(E27/14)</f>
        <v>45.714285714285722</v>
      </c>
      <c r="L28" s="9">
        <f>K28-(E27/14)</f>
        <v>40.000000000000007</v>
      </c>
      <c r="M28" s="9">
        <f>L28-(E27/14)</f>
        <v>34.285714285714292</v>
      </c>
      <c r="N28" s="9">
        <f>M28-(E27/14)</f>
        <v>28.571428571428577</v>
      </c>
      <c r="O28" s="9">
        <f>N28-(E27/14)</f>
        <v>22.857142857142861</v>
      </c>
      <c r="P28" s="9">
        <f>O28-(E27/14)</f>
        <v>17.142857142857146</v>
      </c>
      <c r="Q28" s="9">
        <f>P28-(E27/14)</f>
        <v>11.428571428571431</v>
      </c>
      <c r="R28" s="9">
        <f>Q28-(E27/14)</f>
        <v>5.7142857142857162</v>
      </c>
      <c r="S28" s="9">
        <f>R28-(E27/14)</f>
        <v>0</v>
      </c>
    </row>
    <row r="29" spans="1:19" x14ac:dyDescent="0.15">
      <c r="M29" s="4"/>
      <c r="N29" s="4"/>
      <c r="O29" s="4"/>
      <c r="P29" s="4"/>
      <c r="Q29" s="4"/>
      <c r="R29" s="4"/>
      <c r="S29" s="4"/>
    </row>
    <row r="30" spans="1:19" x14ac:dyDescent="0.15">
      <c r="M30" s="4"/>
      <c r="N30" s="4"/>
      <c r="O30" s="4"/>
      <c r="P30" s="4"/>
      <c r="Q30" s="4"/>
      <c r="R30" s="4"/>
      <c r="S30" s="4"/>
    </row>
    <row r="31" spans="1:19" x14ac:dyDescent="0.15">
      <c r="M31" s="4"/>
      <c r="N31" s="4"/>
      <c r="O31" s="4"/>
      <c r="P31" s="4"/>
      <c r="Q31" s="4"/>
      <c r="R31" s="4"/>
      <c r="S31" s="4"/>
    </row>
    <row r="32" spans="1:19" x14ac:dyDescent="0.15">
      <c r="M32" s="4"/>
      <c r="N32" s="4"/>
      <c r="O32" s="4"/>
      <c r="P32" s="4"/>
      <c r="Q32" s="4"/>
      <c r="R32" s="4"/>
      <c r="S32" s="4"/>
    </row>
    <row r="33" spans="13:19" x14ac:dyDescent="0.15">
      <c r="M33" s="4"/>
      <c r="N33" s="4"/>
      <c r="O33" s="4"/>
      <c r="P33" s="4"/>
      <c r="Q33" s="4"/>
      <c r="R33" s="4"/>
      <c r="S33" s="4"/>
    </row>
    <row r="34" spans="13:19" x14ac:dyDescent="0.15">
      <c r="M34" s="4"/>
      <c r="N34" s="4"/>
      <c r="O34" s="4"/>
      <c r="P34" s="4"/>
      <c r="Q34" s="4"/>
      <c r="R34" s="4"/>
      <c r="S34" s="4"/>
    </row>
    <row r="35" spans="13:19" x14ac:dyDescent="0.15">
      <c r="M35" s="4"/>
      <c r="N35" s="4"/>
      <c r="O35" s="4"/>
      <c r="P35" s="4"/>
      <c r="Q35" s="4"/>
      <c r="R35" s="4"/>
      <c r="S35" s="4"/>
    </row>
    <row r="36" spans="13:19" x14ac:dyDescent="0.15">
      <c r="M36" s="4"/>
      <c r="N36" s="4"/>
      <c r="O36" s="4"/>
      <c r="P36" s="4"/>
      <c r="Q36" s="4"/>
      <c r="R36" s="4"/>
      <c r="S36" s="4"/>
    </row>
    <row r="37" spans="13:19" x14ac:dyDescent="0.15">
      <c r="M37" s="4"/>
      <c r="N37" s="4"/>
      <c r="O37" s="4"/>
      <c r="P37" s="4"/>
      <c r="Q37" s="4"/>
      <c r="R37" s="4"/>
      <c r="S37" s="4"/>
    </row>
    <row r="38" spans="13:19" x14ac:dyDescent="0.15">
      <c r="M38" s="4"/>
      <c r="N38" s="4"/>
      <c r="O38" s="4"/>
      <c r="P38" s="4"/>
      <c r="Q38" s="4"/>
      <c r="R38" s="4"/>
      <c r="S38" s="4"/>
    </row>
    <row r="39" spans="13:19" x14ac:dyDescent="0.15">
      <c r="M39" s="4"/>
      <c r="N39" s="4"/>
      <c r="O39" s="4"/>
      <c r="P39" s="4"/>
      <c r="Q39" s="4"/>
      <c r="R39" s="4"/>
      <c r="S39" s="4"/>
    </row>
    <row r="40" spans="13:19" x14ac:dyDescent="0.15">
      <c r="M40" s="4"/>
      <c r="N40" s="4"/>
      <c r="O40" s="4"/>
      <c r="P40" s="4"/>
      <c r="Q40" s="4"/>
      <c r="R40" s="4"/>
      <c r="S40" s="4"/>
    </row>
    <row r="41" spans="13:19" x14ac:dyDescent="0.15">
      <c r="M41" s="4"/>
      <c r="N41" s="4"/>
      <c r="O41" s="4"/>
      <c r="P41" s="4"/>
      <c r="Q41" s="4"/>
      <c r="R41" s="4"/>
      <c r="S41" s="4"/>
    </row>
    <row r="42" spans="13:19" x14ac:dyDescent="0.15">
      <c r="M42" s="4"/>
      <c r="N42" s="4"/>
      <c r="O42" s="4"/>
      <c r="P42" s="4"/>
      <c r="Q42" s="4"/>
      <c r="R42" s="4"/>
      <c r="S42" s="4"/>
    </row>
    <row r="43" spans="13:19" x14ac:dyDescent="0.15">
      <c r="M43" s="4"/>
      <c r="N43" s="4"/>
      <c r="O43" s="4"/>
      <c r="P43" s="4"/>
      <c r="Q43" s="4"/>
      <c r="R43" s="4"/>
      <c r="S43" s="4"/>
    </row>
    <row r="44" spans="13:19" x14ac:dyDescent="0.15">
      <c r="M44" s="4"/>
      <c r="N44" s="4"/>
      <c r="O44" s="4"/>
      <c r="P44" s="4"/>
      <c r="Q44" s="4"/>
      <c r="R44" s="4"/>
      <c r="S44" s="4"/>
    </row>
    <row r="45" spans="13:19" x14ac:dyDescent="0.15">
      <c r="M45" s="4"/>
      <c r="N45" s="4"/>
      <c r="O45" s="4"/>
      <c r="P45" s="4"/>
      <c r="Q45" s="4"/>
      <c r="R45" s="4"/>
      <c r="S45" s="4"/>
    </row>
  </sheetData>
  <sheetProtection formatCells="0" insertRows="0" autoFilter="0"/>
  <mergeCells count="5">
    <mergeCell ref="A2:L2"/>
    <mergeCell ref="E4:J4"/>
    <mergeCell ref="F8:L8"/>
    <mergeCell ref="M8:S8"/>
    <mergeCell ref="E27:E28"/>
  </mergeCells>
  <conditionalFormatting sqref="F27:S27">
    <cfRule type="cellIs" dxfId="5" priority="1" stopIfTrue="1" operator="lessThan">
      <formula>F28</formula>
    </cfRule>
    <cfRule type="cellIs" dxfId="4" priority="2" stopIfTrue="1" operator="greaterThan">
      <formula>F28</formula>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30"/>
  <sheetViews>
    <sheetView tabSelected="1" topLeftCell="A8" zoomScale="75" workbookViewId="0">
      <selection activeCell="I19" sqref="I19"/>
    </sheetView>
  </sheetViews>
  <sheetFormatPr baseColWidth="10" defaultColWidth="11.5" defaultRowHeight="13" x14ac:dyDescent="0.15"/>
  <cols>
    <col min="1" max="1" width="6.83203125" style="5" customWidth="1"/>
    <col min="2" max="2" width="10.33203125" style="5" bestFit="1" customWidth="1"/>
    <col min="3" max="3" width="46.5" style="6" bestFit="1" customWidth="1"/>
    <col min="4" max="4" width="28" style="6" bestFit="1" customWidth="1"/>
    <col min="5" max="5" width="10.5" style="4" customWidth="1"/>
    <col min="6" max="12" width="11.5" style="4" customWidth="1"/>
    <col min="13" max="16384" width="11.5" style="5"/>
  </cols>
  <sheetData>
    <row r="2" spans="1:19" customFormat="1" ht="43.5" customHeight="1" x14ac:dyDescent="0.15">
      <c r="A2" s="131" t="str">
        <f>CONCATENATE("Sprint #",E5, "Tracking Sheet")</f>
        <v>Sprint #2Tracking Sheet</v>
      </c>
      <c r="B2" s="131"/>
      <c r="C2" s="131"/>
      <c r="D2" s="131"/>
      <c r="E2" s="131"/>
      <c r="F2" s="131"/>
      <c r="G2" s="131"/>
      <c r="H2" s="131"/>
      <c r="I2" s="131"/>
      <c r="J2" s="131"/>
      <c r="K2" s="131"/>
      <c r="L2" s="131"/>
    </row>
    <row r="4" spans="1:19" customFormat="1" x14ac:dyDescent="0.15">
      <c r="A4" s="2"/>
      <c r="B4" s="5"/>
      <c r="C4" s="17" t="s">
        <v>16</v>
      </c>
      <c r="D4" s="33"/>
      <c r="E4" s="132" t="s">
        <v>13</v>
      </c>
      <c r="F4" s="133"/>
      <c r="G4" s="133"/>
      <c r="H4" s="133"/>
      <c r="I4" s="133"/>
      <c r="J4" s="134"/>
    </row>
    <row r="5" spans="1:19" ht="14" x14ac:dyDescent="0.15">
      <c r="C5" s="10" t="s">
        <v>28</v>
      </c>
      <c r="D5" s="10"/>
      <c r="E5" s="45">
        <v>2</v>
      </c>
    </row>
    <row r="6" spans="1:19" ht="14" x14ac:dyDescent="0.15">
      <c r="C6" s="10" t="s">
        <v>69</v>
      </c>
      <c r="D6" s="10"/>
      <c r="E6" s="46">
        <v>44992</v>
      </c>
    </row>
    <row r="7" spans="1:19" ht="15" thickBot="1" x14ac:dyDescent="0.2">
      <c r="C7" s="3"/>
      <c r="D7" s="10" t="s">
        <v>70</v>
      </c>
      <c r="E7" s="45">
        <v>5</v>
      </c>
    </row>
    <row r="8" spans="1:19" ht="14" thickBot="1" x14ac:dyDescent="0.2">
      <c r="F8" s="142" t="s">
        <v>71</v>
      </c>
      <c r="G8" s="138"/>
      <c r="H8" s="138"/>
      <c r="I8" s="138"/>
      <c r="J8" s="138"/>
      <c r="K8" s="138"/>
      <c r="L8" s="139"/>
      <c r="M8" s="142" t="s">
        <v>72</v>
      </c>
      <c r="N8" s="138"/>
      <c r="O8" s="138"/>
      <c r="P8" s="138"/>
      <c r="Q8" s="138"/>
      <c r="R8" s="138"/>
      <c r="S8" s="139"/>
    </row>
    <row r="9" spans="1:19" ht="12.75" customHeight="1" x14ac:dyDescent="0.15">
      <c r="F9" s="36">
        <v>1</v>
      </c>
      <c r="G9" s="37">
        <v>2</v>
      </c>
      <c r="H9" s="36">
        <v>3</v>
      </c>
      <c r="I9" s="37">
        <v>4</v>
      </c>
      <c r="J9" s="36">
        <v>5</v>
      </c>
      <c r="K9" s="37">
        <v>6</v>
      </c>
      <c r="L9" s="36">
        <v>7</v>
      </c>
      <c r="M9" s="37">
        <v>8</v>
      </c>
      <c r="N9" s="36">
        <v>9</v>
      </c>
      <c r="O9" s="37">
        <v>10</v>
      </c>
      <c r="P9" s="36">
        <v>11</v>
      </c>
      <c r="Q9" s="37">
        <v>12</v>
      </c>
      <c r="R9" s="36">
        <v>13</v>
      </c>
      <c r="S9" s="39">
        <v>14</v>
      </c>
    </row>
    <row r="10" spans="1:19" s="3" customFormat="1" ht="27" customHeight="1" x14ac:dyDescent="0.15">
      <c r="A10" s="117" t="s">
        <v>73</v>
      </c>
      <c r="B10" s="118" t="s">
        <v>74</v>
      </c>
      <c r="C10" s="119" t="s">
        <v>25</v>
      </c>
      <c r="D10" s="120" t="s">
        <v>29</v>
      </c>
      <c r="E10" s="121" t="s">
        <v>75</v>
      </c>
      <c r="F10" s="122">
        <f>E6</f>
        <v>44992</v>
      </c>
      <c r="G10" s="102">
        <f>F10+1</f>
        <v>44993</v>
      </c>
      <c r="H10" s="102">
        <f t="shared" ref="H10:L10" si="0">G10+1</f>
        <v>44994</v>
      </c>
      <c r="I10" s="102">
        <f t="shared" si="0"/>
        <v>44995</v>
      </c>
      <c r="J10" s="102">
        <f t="shared" si="0"/>
        <v>44996</v>
      </c>
      <c r="K10" s="102">
        <f t="shared" si="0"/>
        <v>44997</v>
      </c>
      <c r="L10" s="102">
        <f t="shared" si="0"/>
        <v>44998</v>
      </c>
      <c r="M10" s="102">
        <f t="shared" ref="M10" si="1">L10+1</f>
        <v>44999</v>
      </c>
      <c r="N10" s="102">
        <f t="shared" ref="N10" si="2">M10+1</f>
        <v>45000</v>
      </c>
      <c r="O10" s="102">
        <f t="shared" ref="O10" si="3">N10+1</f>
        <v>45001</v>
      </c>
      <c r="P10" s="102">
        <f t="shared" ref="P10" si="4">O10+1</f>
        <v>45002</v>
      </c>
      <c r="Q10" s="102">
        <f t="shared" ref="Q10" si="5">P10+1</f>
        <v>45003</v>
      </c>
      <c r="R10" s="102">
        <f t="shared" ref="R10" si="6">Q10+1</f>
        <v>45004</v>
      </c>
      <c r="S10" s="103">
        <f t="shared" ref="S10" si="7">R10+1</f>
        <v>45005</v>
      </c>
    </row>
    <row r="11" spans="1:19" s="16" customFormat="1" ht="14" x14ac:dyDescent="0.15">
      <c r="A11" s="70">
        <v>0</v>
      </c>
      <c r="B11" s="51">
        <v>0</v>
      </c>
      <c r="C11" s="51" t="s">
        <v>99</v>
      </c>
      <c r="D11" s="125" t="s">
        <v>100</v>
      </c>
      <c r="E11" s="71" t="s">
        <v>76</v>
      </c>
      <c r="F11" s="106">
        <v>1</v>
      </c>
      <c r="G11" s="104"/>
      <c r="H11" s="104"/>
      <c r="I11" s="104"/>
      <c r="J11" s="104"/>
      <c r="K11" s="104"/>
      <c r="L11" s="104"/>
      <c r="M11" s="104"/>
      <c r="N11" s="104"/>
      <c r="O11" s="104"/>
      <c r="P11" s="104"/>
      <c r="Q11" s="104"/>
      <c r="R11" s="104"/>
      <c r="S11" s="105"/>
    </row>
    <row r="12" spans="1:19" s="16" customFormat="1" ht="32.25" customHeight="1" x14ac:dyDescent="0.2">
      <c r="A12" s="70">
        <v>0</v>
      </c>
      <c r="B12" s="51">
        <v>0</v>
      </c>
      <c r="C12" s="51" t="s">
        <v>101</v>
      </c>
      <c r="D12" s="116" t="s">
        <v>102</v>
      </c>
      <c r="E12" s="71" t="s">
        <v>103</v>
      </c>
      <c r="F12" s="106"/>
      <c r="G12" s="104"/>
      <c r="H12" s="104"/>
      <c r="I12" s="104">
        <v>5</v>
      </c>
      <c r="J12" s="104">
        <v>4</v>
      </c>
      <c r="K12" s="104"/>
      <c r="L12" s="104"/>
      <c r="M12" s="104"/>
      <c r="N12" s="104"/>
      <c r="O12" s="104"/>
      <c r="P12" s="104"/>
      <c r="Q12" s="104">
        <v>5</v>
      </c>
      <c r="R12" s="104"/>
      <c r="S12" s="105"/>
    </row>
    <row r="13" spans="1:19" s="16" customFormat="1" ht="32" x14ac:dyDescent="0.2">
      <c r="A13" s="70">
        <v>3.1</v>
      </c>
      <c r="B13" s="51">
        <v>3</v>
      </c>
      <c r="C13" s="51" t="s">
        <v>104</v>
      </c>
      <c r="D13" s="116" t="s">
        <v>102</v>
      </c>
      <c r="E13" s="71" t="s">
        <v>79</v>
      </c>
      <c r="F13" s="76"/>
      <c r="G13" s="47"/>
      <c r="H13" s="47"/>
      <c r="I13" s="47"/>
      <c r="J13" s="47"/>
      <c r="K13" s="47"/>
      <c r="L13" s="47">
        <v>4</v>
      </c>
      <c r="M13" s="47"/>
      <c r="N13" s="47"/>
      <c r="O13" s="47"/>
      <c r="P13" s="47"/>
      <c r="Q13" s="47"/>
      <c r="R13" s="47"/>
      <c r="S13" s="77"/>
    </row>
    <row r="14" spans="1:19" s="16" customFormat="1" ht="32" x14ac:dyDescent="0.2">
      <c r="A14" s="70">
        <v>2.1</v>
      </c>
      <c r="B14" s="51">
        <v>2</v>
      </c>
      <c r="C14" s="51" t="s">
        <v>105</v>
      </c>
      <c r="D14" s="116" t="s">
        <v>102</v>
      </c>
      <c r="E14" s="71" t="s">
        <v>79</v>
      </c>
      <c r="F14" s="76"/>
      <c r="G14" s="47"/>
      <c r="H14" s="47"/>
      <c r="I14" s="47"/>
      <c r="J14" s="47"/>
      <c r="K14" s="47"/>
      <c r="L14" s="47">
        <v>3</v>
      </c>
      <c r="M14" s="47"/>
      <c r="N14" s="47"/>
      <c r="O14" s="47"/>
      <c r="P14" s="47"/>
      <c r="Q14" s="47"/>
      <c r="R14" s="47"/>
      <c r="S14" s="77"/>
    </row>
    <row r="15" spans="1:19" s="16" customFormat="1" ht="32" x14ac:dyDescent="0.2">
      <c r="A15" s="70">
        <v>4.0999999999999996</v>
      </c>
      <c r="B15" s="51">
        <v>4</v>
      </c>
      <c r="C15" s="51" t="s">
        <v>127</v>
      </c>
      <c r="D15" s="116" t="s">
        <v>102</v>
      </c>
      <c r="E15" s="71" t="s">
        <v>79</v>
      </c>
      <c r="F15" s="76">
        <v>6.5</v>
      </c>
      <c r="G15" s="47">
        <v>2</v>
      </c>
      <c r="H15" s="47"/>
      <c r="I15" s="47">
        <v>2</v>
      </c>
      <c r="J15" s="47">
        <v>4</v>
      </c>
      <c r="K15" s="47"/>
      <c r="L15" s="47">
        <v>3</v>
      </c>
      <c r="M15" s="47"/>
      <c r="N15" s="47"/>
      <c r="O15" s="47"/>
      <c r="P15" s="47"/>
      <c r="Q15" s="47">
        <v>4</v>
      </c>
      <c r="R15" s="47"/>
      <c r="S15" s="77"/>
    </row>
    <row r="16" spans="1:19" s="16" customFormat="1" ht="36.75" customHeight="1" x14ac:dyDescent="0.15">
      <c r="A16" s="70">
        <v>0</v>
      </c>
      <c r="B16" s="51">
        <v>0</v>
      </c>
      <c r="C16" s="51" t="s">
        <v>106</v>
      </c>
      <c r="D16" s="125" t="s">
        <v>100</v>
      </c>
      <c r="E16" s="71" t="s">
        <v>107</v>
      </c>
      <c r="F16" s="76">
        <v>2</v>
      </c>
      <c r="G16" s="47"/>
      <c r="H16" s="47">
        <v>1</v>
      </c>
      <c r="I16" s="47"/>
      <c r="J16" s="47"/>
      <c r="K16" s="47">
        <v>2</v>
      </c>
      <c r="L16" s="47"/>
      <c r="M16" s="47"/>
      <c r="N16" s="47"/>
      <c r="O16" s="47"/>
      <c r="P16" s="47"/>
      <c r="Q16" s="47"/>
      <c r="R16" s="47"/>
      <c r="S16" s="77"/>
    </row>
    <row r="17" spans="1:19" s="16" customFormat="1" ht="42" x14ac:dyDescent="0.15">
      <c r="A17" s="70">
        <v>0</v>
      </c>
      <c r="B17" s="51">
        <v>0</v>
      </c>
      <c r="C17" s="100" t="s">
        <v>85</v>
      </c>
      <c r="D17" s="125" t="s">
        <v>108</v>
      </c>
      <c r="E17" s="71" t="s">
        <v>76</v>
      </c>
      <c r="F17" s="76">
        <v>1</v>
      </c>
      <c r="G17" s="47">
        <v>1</v>
      </c>
      <c r="H17" s="47"/>
      <c r="I17" s="47">
        <v>1</v>
      </c>
      <c r="J17" s="47"/>
      <c r="K17" s="47">
        <v>1</v>
      </c>
      <c r="L17" s="47"/>
      <c r="M17" s="47"/>
      <c r="N17" s="47"/>
      <c r="O17" s="47"/>
      <c r="P17" s="47"/>
      <c r="Q17" s="47"/>
      <c r="R17" s="47"/>
      <c r="S17" s="77"/>
    </row>
    <row r="18" spans="1:19" s="16" customFormat="1" ht="32" x14ac:dyDescent="0.2">
      <c r="A18" s="70">
        <v>8.1</v>
      </c>
      <c r="B18" s="51">
        <v>8</v>
      </c>
      <c r="C18" s="100" t="s">
        <v>109</v>
      </c>
      <c r="D18" s="116" t="s">
        <v>102</v>
      </c>
      <c r="E18" s="71" t="s">
        <v>79</v>
      </c>
      <c r="F18" s="76">
        <v>5</v>
      </c>
      <c r="G18" s="47">
        <v>2</v>
      </c>
      <c r="H18" s="47">
        <v>1</v>
      </c>
      <c r="I18" s="47">
        <v>1</v>
      </c>
      <c r="J18" s="47"/>
      <c r="K18" s="47"/>
      <c r="L18" s="47"/>
      <c r="M18" s="47"/>
      <c r="N18" s="47"/>
      <c r="O18" s="47"/>
      <c r="P18" s="47"/>
      <c r="Q18" s="47">
        <v>5</v>
      </c>
      <c r="R18" s="47"/>
      <c r="S18" s="77"/>
    </row>
    <row r="19" spans="1:19" s="16" customFormat="1" ht="40.5" customHeight="1" x14ac:dyDescent="0.2">
      <c r="A19" s="70">
        <v>9.1</v>
      </c>
      <c r="B19" s="51">
        <v>9</v>
      </c>
      <c r="C19" s="51" t="s">
        <v>110</v>
      </c>
      <c r="D19" s="116" t="s">
        <v>102</v>
      </c>
      <c r="E19" s="71" t="s">
        <v>79</v>
      </c>
      <c r="F19" s="76"/>
      <c r="G19" s="47"/>
      <c r="H19" s="47"/>
      <c r="I19" s="47"/>
      <c r="J19" s="47"/>
      <c r="K19" s="47"/>
      <c r="L19" s="47">
        <v>2</v>
      </c>
      <c r="M19" s="47">
        <v>4</v>
      </c>
      <c r="N19" s="47"/>
      <c r="O19" s="47"/>
      <c r="P19" s="47"/>
      <c r="Q19" s="47"/>
      <c r="R19" s="47"/>
      <c r="S19" s="77"/>
    </row>
    <row r="20" spans="1:19" s="16" customFormat="1" ht="45" customHeight="1" x14ac:dyDescent="0.2">
      <c r="A20" s="70">
        <v>5.0999999999999996</v>
      </c>
      <c r="B20" s="51">
        <v>5</v>
      </c>
      <c r="C20" s="51" t="s">
        <v>111</v>
      </c>
      <c r="D20" s="116" t="s">
        <v>102</v>
      </c>
      <c r="E20" s="71" t="s">
        <v>79</v>
      </c>
      <c r="F20" s="76"/>
      <c r="G20" s="47"/>
      <c r="H20" s="47"/>
      <c r="I20" s="47"/>
      <c r="J20" s="47"/>
      <c r="K20" s="47"/>
      <c r="L20" s="47"/>
      <c r="M20" s="47">
        <v>2</v>
      </c>
      <c r="N20" s="47"/>
      <c r="O20" s="47"/>
      <c r="P20" s="47"/>
      <c r="Q20" s="47"/>
      <c r="R20" s="47"/>
      <c r="S20" s="77"/>
    </row>
    <row r="21" spans="1:19" s="16" customFormat="1" ht="31.5" customHeight="1" x14ac:dyDescent="0.15">
      <c r="A21" s="70">
        <v>7.1</v>
      </c>
      <c r="B21" s="51">
        <v>7</v>
      </c>
      <c r="C21" s="51" t="s">
        <v>112</v>
      </c>
      <c r="D21" s="124" t="s">
        <v>90</v>
      </c>
      <c r="E21" s="71" t="s">
        <v>107</v>
      </c>
      <c r="F21" s="76"/>
      <c r="G21" s="47"/>
      <c r="H21" s="47"/>
      <c r="I21" s="47"/>
      <c r="J21" s="47">
        <v>8</v>
      </c>
      <c r="K21" s="47">
        <v>8</v>
      </c>
      <c r="L21" s="47"/>
      <c r="M21" s="47"/>
      <c r="N21" s="47"/>
      <c r="O21" s="47"/>
      <c r="P21" s="47"/>
      <c r="Q21" s="47">
        <v>8</v>
      </c>
      <c r="R21" s="47">
        <v>8</v>
      </c>
      <c r="S21" s="77"/>
    </row>
    <row r="22" spans="1:19" s="7" customFormat="1" ht="32" x14ac:dyDescent="0.2">
      <c r="A22" s="70">
        <v>5.2</v>
      </c>
      <c r="B22" s="51">
        <v>5</v>
      </c>
      <c r="C22" s="51" t="s">
        <v>113</v>
      </c>
      <c r="D22" s="116" t="s">
        <v>102</v>
      </c>
      <c r="E22" s="71" t="s">
        <v>84</v>
      </c>
      <c r="F22" s="76">
        <v>2</v>
      </c>
      <c r="G22" s="48">
        <v>1</v>
      </c>
      <c r="H22" s="48"/>
      <c r="I22" s="48"/>
      <c r="J22" s="48"/>
      <c r="K22" s="48"/>
      <c r="L22" s="48"/>
      <c r="M22" s="47"/>
      <c r="N22" s="48"/>
      <c r="O22" s="48"/>
      <c r="P22" s="48">
        <v>1</v>
      </c>
      <c r="Q22" s="48"/>
      <c r="R22" s="48"/>
      <c r="S22" s="78"/>
    </row>
    <row r="23" spans="1:19" s="7" customFormat="1" ht="27" customHeight="1" x14ac:dyDescent="0.15">
      <c r="A23" s="70">
        <v>12</v>
      </c>
      <c r="B23" s="51">
        <v>12</v>
      </c>
      <c r="C23" s="51" t="s">
        <v>114</v>
      </c>
      <c r="D23" s="124" t="s">
        <v>115</v>
      </c>
      <c r="E23" s="71" t="s">
        <v>103</v>
      </c>
      <c r="F23" s="76"/>
      <c r="G23" s="48"/>
      <c r="H23" s="48"/>
      <c r="I23" s="48"/>
      <c r="J23" s="48"/>
      <c r="K23" s="48"/>
      <c r="L23" s="48"/>
      <c r="M23" s="47"/>
      <c r="N23" s="48"/>
      <c r="O23" s="48"/>
      <c r="P23" s="48"/>
      <c r="Q23" s="48"/>
      <c r="R23" s="48"/>
      <c r="S23" s="78"/>
    </row>
    <row r="24" spans="1:19" ht="49.5" customHeight="1" x14ac:dyDescent="0.15">
      <c r="A24" s="70">
        <v>0</v>
      </c>
      <c r="B24" s="51">
        <v>0</v>
      </c>
      <c r="C24" s="51" t="s">
        <v>116</v>
      </c>
      <c r="D24" s="125" t="s">
        <v>100</v>
      </c>
      <c r="E24" s="71" t="s">
        <v>76</v>
      </c>
      <c r="F24" s="76"/>
      <c r="G24" s="47"/>
      <c r="H24" s="47"/>
      <c r="I24" s="47"/>
      <c r="J24" s="47"/>
      <c r="K24" s="47"/>
      <c r="L24" s="47"/>
      <c r="M24" s="47"/>
      <c r="N24" s="47"/>
      <c r="O24" s="47"/>
      <c r="P24" s="47"/>
      <c r="Q24" s="47"/>
      <c r="R24" s="47">
        <v>2</v>
      </c>
      <c r="S24" s="77"/>
    </row>
    <row r="25" spans="1:19" ht="37.5" customHeight="1" x14ac:dyDescent="0.15">
      <c r="A25" s="70">
        <v>0</v>
      </c>
      <c r="B25" s="51">
        <v>0</v>
      </c>
      <c r="C25" s="144" t="s">
        <v>128</v>
      </c>
      <c r="D25" s="125" t="s">
        <v>100</v>
      </c>
      <c r="E25" s="71" t="s">
        <v>117</v>
      </c>
      <c r="F25" s="76">
        <v>2</v>
      </c>
      <c r="G25" s="48"/>
      <c r="H25" s="48"/>
      <c r="I25" s="48">
        <v>1.5</v>
      </c>
      <c r="J25" s="48"/>
      <c r="K25" s="48">
        <v>1</v>
      </c>
      <c r="L25" s="48"/>
      <c r="M25" s="47"/>
      <c r="N25" s="48"/>
      <c r="O25" s="48">
        <v>2</v>
      </c>
      <c r="P25" s="48"/>
      <c r="Q25" s="48"/>
      <c r="R25" s="48">
        <v>4</v>
      </c>
      <c r="S25" s="78"/>
    </row>
    <row r="26" spans="1:19" ht="31.5" customHeight="1" x14ac:dyDescent="0.15">
      <c r="A26" s="73">
        <v>0</v>
      </c>
      <c r="B26" s="74">
        <v>0</v>
      </c>
      <c r="C26" s="101" t="s">
        <v>118</v>
      </c>
      <c r="D26" s="126" t="s">
        <v>100</v>
      </c>
      <c r="E26" s="75" t="s">
        <v>92</v>
      </c>
      <c r="F26" s="88"/>
      <c r="G26" s="79"/>
      <c r="H26" s="79"/>
      <c r="I26" s="79"/>
      <c r="J26" s="79"/>
      <c r="K26" s="79"/>
      <c r="L26" s="79"/>
      <c r="M26" s="80"/>
      <c r="N26" s="79"/>
      <c r="O26" s="79"/>
      <c r="P26" s="79"/>
      <c r="Q26" s="79"/>
      <c r="R26" s="79"/>
      <c r="S26" s="81">
        <v>2</v>
      </c>
    </row>
    <row r="27" spans="1:19" ht="31.5" customHeight="1" x14ac:dyDescent="0.15">
      <c r="A27" s="123"/>
      <c r="B27" s="4"/>
      <c r="C27" s="5"/>
      <c r="M27" s="4"/>
      <c r="N27" s="4"/>
      <c r="O27" s="4"/>
      <c r="P27" s="4"/>
      <c r="Q27" s="4"/>
      <c r="R27" s="4"/>
      <c r="S27" s="4"/>
    </row>
    <row r="29" spans="1:19" ht="14" x14ac:dyDescent="0.15">
      <c r="C29" s="11" t="s">
        <v>97</v>
      </c>
      <c r="D29" s="34"/>
      <c r="E29" s="140">
        <f>8*2*E7</f>
        <v>80</v>
      </c>
      <c r="F29" s="8">
        <f>IF(SUM(F11:F22)&gt;0,E29-SUM(F11:F22),NA())</f>
        <v>62.5</v>
      </c>
      <c r="G29" s="8">
        <f>IF(SUM(G11:G22)&gt;0,E29-SUM(F11:G22),NA())</f>
        <v>56.5</v>
      </c>
      <c r="H29" s="8">
        <f>IF(SUM(H11:H22)&gt;0,F29-SUM(G11:H22),NA())</f>
        <v>54.5</v>
      </c>
      <c r="I29" s="8">
        <f>IF(SUM(I11:I22)&gt;0,E29-SUM(F11:I22),NA())</f>
        <v>45.5</v>
      </c>
      <c r="J29" s="8">
        <f>IF(SUM(J11:J22)&gt;0,E29-SUM(F11:J22),NA())</f>
        <v>29.5</v>
      </c>
      <c r="K29" s="8">
        <f>IF(SUM(K11:K22)&gt;0,E29-SUM(F11:K22),NA())</f>
        <v>18.5</v>
      </c>
      <c r="L29" s="8">
        <f>IF(SUM(L11:L22)&gt;0,E29-SUM(F11:L22),NA())</f>
        <v>6.5</v>
      </c>
      <c r="M29" s="8">
        <f>IF(SUM(M11:M22)&gt;0,L29-SUM(M11:M22),NA())</f>
        <v>0.5</v>
      </c>
      <c r="N29" s="8" t="e">
        <f>IF(SUM(N11:N22)&gt;0,L29-SUM(M11:N22),NA())</f>
        <v>#N/A</v>
      </c>
      <c r="O29" s="8" t="e">
        <f>IF(SUM(O11:O22)&gt;0,M29-SUM(N11:O22),NA())</f>
        <v>#N/A</v>
      </c>
      <c r="P29" s="8">
        <f>IF(SUM(P11:P22)&gt;0,L29-SUM(M11:P22),NA())</f>
        <v>-0.5</v>
      </c>
      <c r="Q29" s="8">
        <f>IF(SUM(Q11:Q22)&gt;0,L29-SUM(M11:Q22),NA())</f>
        <v>-22.5</v>
      </c>
      <c r="R29" s="8">
        <f>IF(SUM(R11:R22)&gt;0,L29-SUM(M11:R22),NA())</f>
        <v>-30.5</v>
      </c>
      <c r="S29" s="8" t="e">
        <f>IF(SUM(S11:S22)&gt;0,L29-SUM(M11:S22),NA())</f>
        <v>#N/A</v>
      </c>
    </row>
    <row r="30" spans="1:19" ht="14" x14ac:dyDescent="0.15">
      <c r="C30" s="11" t="s">
        <v>98</v>
      </c>
      <c r="D30" s="35"/>
      <c r="E30" s="141"/>
      <c r="F30" s="9">
        <f>E29-(E29/14)</f>
        <v>74.285714285714292</v>
      </c>
      <c r="G30" s="9">
        <f>F30-(E29/14)</f>
        <v>68.571428571428584</v>
      </c>
      <c r="H30" s="9">
        <f>G30-(E29/14)</f>
        <v>62.857142857142868</v>
      </c>
      <c r="I30" s="9">
        <f>H30-(E29/14)</f>
        <v>57.142857142857153</v>
      </c>
      <c r="J30" s="9">
        <f>I30-(E29/14)</f>
        <v>51.428571428571438</v>
      </c>
      <c r="K30" s="9">
        <f>J30-(E29/14)</f>
        <v>45.714285714285722</v>
      </c>
      <c r="L30" s="9">
        <f>K30-(E29/14)</f>
        <v>40.000000000000007</v>
      </c>
      <c r="M30" s="9">
        <f>L30-(E29/14)</f>
        <v>34.285714285714292</v>
      </c>
      <c r="N30" s="9">
        <f>M30-(E29/14)</f>
        <v>28.571428571428577</v>
      </c>
      <c r="O30" s="9">
        <f>N30-(E29/14)</f>
        <v>22.857142857142861</v>
      </c>
      <c r="P30" s="9">
        <f>O30-(E29/14)</f>
        <v>17.142857142857146</v>
      </c>
      <c r="Q30" s="9">
        <f>P30-(E29/14)</f>
        <v>11.428571428571431</v>
      </c>
      <c r="R30" s="9">
        <f>Q30-(E29/14)</f>
        <v>5.7142857142857162</v>
      </c>
      <c r="S30" s="9">
        <f>R30-(E29/14)</f>
        <v>0</v>
      </c>
    </row>
  </sheetData>
  <sheetProtection formatCells="0" formatColumns="0" formatRows="0" insertRows="0" autoFilter="0"/>
  <mergeCells count="5">
    <mergeCell ref="A2:L2"/>
    <mergeCell ref="E4:J4"/>
    <mergeCell ref="F8:L8"/>
    <mergeCell ref="E29:E30"/>
    <mergeCell ref="M8:S8"/>
  </mergeCells>
  <conditionalFormatting sqref="F29:S29">
    <cfRule type="cellIs" dxfId="3" priority="1" stopIfTrue="1" operator="lessThan">
      <formula>F30</formula>
    </cfRule>
    <cfRule type="cellIs" dxfId="2" priority="2" stopIfTrue="1" operator="greaterThan">
      <formula>F30</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4b032b-62bb-4abe-856b-66cb4f0be72e">
      <Terms xmlns="http://schemas.microsoft.com/office/infopath/2007/PartnerControls"/>
    </lcf76f155ced4ddcb4097134ff3c332f>
    <TaxCatchAll xmlns="93855cfe-45f8-49c6-abb6-1e5be7dbee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75F1C6397FF449AAB44D7168AF6049" ma:contentTypeVersion="10" ma:contentTypeDescription="Create a new document." ma:contentTypeScope="" ma:versionID="57346b2bf84c5b374141c13994cdc27b">
  <xsd:schema xmlns:xsd="http://www.w3.org/2001/XMLSchema" xmlns:xs="http://www.w3.org/2001/XMLSchema" xmlns:p="http://schemas.microsoft.com/office/2006/metadata/properties" xmlns:ns2="234b032b-62bb-4abe-856b-66cb4f0be72e" xmlns:ns3="93855cfe-45f8-49c6-abb6-1e5be7dbee9c" targetNamespace="http://schemas.microsoft.com/office/2006/metadata/properties" ma:root="true" ma:fieldsID="14532043963611dc8b8a2a0253430c68" ns2:_="" ns3:_="">
    <xsd:import namespace="234b032b-62bb-4abe-856b-66cb4f0be72e"/>
    <xsd:import namespace="93855cfe-45f8-49c6-abb6-1e5be7dbee9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4b032b-62bb-4abe-856b-66cb4f0be7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868ee0c-493c-4d4c-bd21-af26a385385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3855cfe-45f8-49c6-abb6-1e5be7dbee9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524c848-c31f-4169-91e6-f8c96f937d47}" ma:internalName="TaxCatchAll" ma:showField="CatchAllData" ma:web="93855cfe-45f8-49c6-abb6-1e5be7dbee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153C2-1E83-434F-A656-9D2D39B85C61}">
  <ds:schemaRefs>
    <ds:schemaRef ds:uri="http://schemas.microsoft.com/office/2006/metadata/properties"/>
    <ds:schemaRef ds:uri="http://schemas.microsoft.com/office/infopath/2007/PartnerControls"/>
    <ds:schemaRef ds:uri="234b032b-62bb-4abe-856b-66cb4f0be72e"/>
    <ds:schemaRef ds:uri="93855cfe-45f8-49c6-abb6-1e5be7dbee9c"/>
  </ds:schemaRefs>
</ds:datastoreItem>
</file>

<file path=customXml/itemProps2.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3.xml><?xml version="1.0" encoding="utf-8"?>
<ds:datastoreItem xmlns:ds="http://schemas.openxmlformats.org/officeDocument/2006/customXml" ds:itemID="{32B10CC1-0CB0-487E-8623-812DA58347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4b032b-62bb-4abe-856b-66cb4f0be72e"/>
    <ds:schemaRef ds:uri="93855cfe-45f8-49c6-abb6-1e5be7dbe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Manager/>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Gérardin</dc:creator>
  <cp:keywords/>
  <dc:description/>
  <cp:lastModifiedBy>Microsoft Office User</cp:lastModifiedBy>
  <cp:revision/>
  <dcterms:created xsi:type="dcterms:W3CDTF">2009-04-30T08:53:36Z</dcterms:created>
  <dcterms:modified xsi:type="dcterms:W3CDTF">2023-04-13T09:15:00Z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0x010100D975F1C6397FF449AAB44D7168AF6049</vt:lpwstr>
  </property>
  <property fmtid="{D5CDD505-2E9C-101B-9397-08002B2CF9AE}" pid="3" name="MediaServiceImageTags">
    <vt:lpwstr/>
  </property>
</Properties>
</file>