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l-qPCRCalculations\"/>
    </mc:Choice>
  </mc:AlternateContent>
  <xr:revisionPtr revIDLastSave="0" documentId="13_ncr:1_{A694B3A2-0F55-4176-B7E9-BFE64CD4B6E1}" xr6:coauthVersionLast="47" xr6:coauthVersionMax="47" xr10:uidLastSave="{00000000-0000-0000-0000-000000000000}"/>
  <bookViews>
    <workbookView xWindow="-120" yWindow="-120" windowWidth="29040" windowHeight="15840" activeTab="1" xr2:uid="{E0BC389A-24F5-45AC-BD64-802DA32E6B34}"/>
  </bookViews>
  <sheets>
    <sheet name="R1_10-03-2024" sheetId="4" r:id="rId1"/>
    <sheet name="R2_10-23-24" sheetId="6" r:id="rId2"/>
    <sheet name="R3_10-24-24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7" i="4" l="1"/>
  <c r="W6" i="4"/>
  <c r="W5" i="4"/>
  <c r="W4" i="4"/>
  <c r="Q16" i="7"/>
  <c r="N16" i="7"/>
  <c r="Q12" i="7"/>
  <c r="N12" i="7"/>
  <c r="Q8" i="7"/>
  <c r="N8" i="7"/>
  <c r="Q4" i="7"/>
  <c r="T4" i="7" s="1"/>
  <c r="N4" i="7"/>
  <c r="U4" i="7" s="1"/>
  <c r="Q16" i="6"/>
  <c r="N16" i="6"/>
  <c r="Q12" i="6"/>
  <c r="N12" i="6"/>
  <c r="Q8" i="6"/>
  <c r="N8" i="6"/>
  <c r="Q4" i="6"/>
  <c r="T4" i="6" s="1"/>
  <c r="N4" i="6"/>
  <c r="U4" i="6" s="1"/>
  <c r="Q16" i="4"/>
  <c r="U7" i="7" l="1"/>
  <c r="T6" i="7"/>
  <c r="T5" i="7"/>
  <c r="U5" i="7"/>
  <c r="U6" i="7"/>
  <c r="T10" i="7"/>
  <c r="U10" i="7" s="1"/>
  <c r="T12" i="7"/>
  <c r="U12" i="7" s="1"/>
  <c r="T13" i="7"/>
  <c r="U13" i="7" s="1"/>
  <c r="V4" i="7"/>
  <c r="W4" i="7" s="1"/>
  <c r="T7" i="7"/>
  <c r="V7" i="7" s="1"/>
  <c r="W7" i="7" s="1"/>
  <c r="T11" i="7"/>
  <c r="U11" i="7" s="1"/>
  <c r="T12" i="6"/>
  <c r="U12" i="6" s="1"/>
  <c r="U7" i="6"/>
  <c r="T6" i="6"/>
  <c r="T7" i="6"/>
  <c r="V7" i="6" s="1"/>
  <c r="W7" i="6" s="1"/>
  <c r="T5" i="6"/>
  <c r="V4" i="6"/>
  <c r="W4" i="6" s="1"/>
  <c r="U5" i="6"/>
  <c r="T13" i="6"/>
  <c r="U13" i="6" s="1"/>
  <c r="T10" i="6"/>
  <c r="U10" i="6" s="1"/>
  <c r="T11" i="6"/>
  <c r="U11" i="6" s="1"/>
  <c r="U6" i="6"/>
  <c r="V6" i="6" s="1"/>
  <c r="W6" i="6" s="1"/>
  <c r="V6" i="7" l="1"/>
  <c r="W6" i="7" s="1"/>
  <c r="V5" i="7"/>
  <c r="W5" i="7" s="1"/>
  <c r="V5" i="6"/>
  <c r="W5" i="6" s="1"/>
  <c r="N16" i="4" l="1"/>
  <c r="T13" i="4" s="1"/>
  <c r="U13" i="4" s="1"/>
  <c r="Q12" i="4"/>
  <c r="T12" i="4" s="1"/>
  <c r="U12" i="4" s="1"/>
  <c r="N12" i="4"/>
  <c r="Q8" i="4"/>
  <c r="N8" i="4"/>
  <c r="Q4" i="4"/>
  <c r="N4" i="4"/>
  <c r="U7" i="4" s="1"/>
  <c r="T10" i="4" l="1"/>
  <c r="U10" i="4" s="1"/>
  <c r="T4" i="4"/>
  <c r="T5" i="4"/>
  <c r="T11" i="4"/>
  <c r="U11" i="4" s="1"/>
  <c r="T6" i="4"/>
  <c r="T7" i="4"/>
  <c r="V7" i="4" s="1"/>
  <c r="U4" i="4"/>
  <c r="U5" i="4"/>
  <c r="U6" i="4"/>
  <c r="V6" i="4" l="1"/>
  <c r="V5" i="4"/>
  <c r="V4" i="4"/>
</calcChain>
</file>

<file path=xl/sharedStrings.xml><?xml version="1.0" encoding="utf-8"?>
<sst xmlns="http://schemas.openxmlformats.org/spreadsheetml/2006/main" count="265" uniqueCount="80">
  <si>
    <t>Include</t>
  </si>
  <si>
    <t>Color</t>
  </si>
  <si>
    <t>Pos</t>
  </si>
  <si>
    <t>Name</t>
  </si>
  <si>
    <t>Cp</t>
  </si>
  <si>
    <t>Concentration</t>
  </si>
  <si>
    <t>Standard</t>
  </si>
  <si>
    <t>Status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</si>
  <si>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</si>
  <si>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</si>
  <si>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</si>
  <si>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</si>
  <si>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</si>
  <si>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</si>
  <si>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</si>
  <si>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</si>
  <si>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</si>
  <si>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</si>
  <si>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</si>
  <si>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</si>
  <si>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</si>
  <si>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</si>
  <si>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</si>
  <si>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</si>
  <si>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</si>
  <si>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</si>
  <si>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</si>
  <si>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</si>
  <si>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</si>
  <si>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</si>
  <si>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</si>
  <si>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</si>
  <si>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Reference gene (G6P)</t>
  </si>
  <si>
    <t>Average Cp</t>
  </si>
  <si>
    <t>Target gene (Arf6)</t>
  </si>
  <si>
    <t>For ARF6</t>
  </si>
  <si>
    <t>D-NT (SC823)</t>
  </si>
  <si>
    <t>D-ARF6-g1-C1 (SC849 C1)</t>
  </si>
  <si>
    <t>D-ARF6-g1-C4 (SC849 C4)</t>
  </si>
  <si>
    <t>D-ARF6-g2-C9 (SC850 C9)</t>
  </si>
  <si>
    <t>dCp test (guide-control)</t>
  </si>
  <si>
    <t>dCt Calibrator</t>
  </si>
  <si>
    <t>ddCt</t>
  </si>
  <si>
    <t xml:space="preserve">Fold Change from Calibrator </t>
  </si>
  <si>
    <t>823-Arf6</t>
  </si>
  <si>
    <t>849C1-G6P</t>
  </si>
  <si>
    <t>849C1-Arf6</t>
  </si>
  <si>
    <t>849C4-Arf6</t>
  </si>
  <si>
    <t>850C9-Arf6</t>
  </si>
  <si>
    <t>823-G6P</t>
  </si>
  <si>
    <t>849C4-G6P</t>
  </si>
  <si>
    <t>850C9-G6P</t>
  </si>
  <si>
    <t>Experiment: 20241003_EA_Arf6Clones_prim310-311  Selected Filter: SYBR Green I / HRM Dye (465-510)</t>
  </si>
  <si>
    <t xml:space="preserve">**Conditions optimized for this one. Use </t>
  </si>
  <si>
    <t>SC823-G6P</t>
  </si>
  <si>
    <t>SC823-ARF6</t>
  </si>
  <si>
    <t>SC849C1-G6P</t>
  </si>
  <si>
    <t>SC849C1-ARF6</t>
  </si>
  <si>
    <t>SC849C4-G6P</t>
  </si>
  <si>
    <t>SC849C4-ARF6</t>
  </si>
  <si>
    <t>SC850C9-G6P</t>
  </si>
  <si>
    <t>SC850C9-ARF6</t>
  </si>
  <si>
    <t>dCp(Test-Calib)</t>
  </si>
  <si>
    <t>FC</t>
  </si>
  <si>
    <t>Experiment: 20241023_Exp2_EA_Arf6Clones_prim310-311  Selected Filter: SYBR Green I / HRM Dye (465-510)</t>
  </si>
  <si>
    <t>Exp 1</t>
  </si>
  <si>
    <t>Exp 2</t>
  </si>
  <si>
    <t>Experiment: 20241024_EA_Arf6Clones_prim310-311  Selected Filter: SYBR Green I / HRM Dye (465-510)</t>
  </si>
  <si>
    <t>E1</t>
  </si>
  <si>
    <t>E2</t>
  </si>
  <si>
    <t>E3</t>
  </si>
  <si>
    <t>E4</t>
  </si>
  <si>
    <t>E5</t>
  </si>
  <si>
    <t>E6</t>
  </si>
  <si>
    <t>F1</t>
  </si>
  <si>
    <t>F2</t>
  </si>
  <si>
    <t>F3</t>
  </si>
  <si>
    <t>F4</t>
  </si>
  <si>
    <t>F5</t>
  </si>
  <si>
    <t>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</si>
</sst>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8" tint="-0.249977111117893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C3FB5-C94F-4932-96BB-2985C723A93B}">
  <dimension ref="A1:W27"/>
  <sheetViews>
    <sheetView workbookViewId="0">
      <selection activeCell="Q26" sqref="Q26"/>
    </sheetView>
  </sheetViews>
  <sheetFormatPr defaultRowHeight="15" x14ac:dyDescent="0.25"/>
  <cols>
    <col min="4" max="4" width="10.28515625" bestFit="1" customWidth="1"/>
    <col min="12" max="12" width="22.85546875" bestFit="1" customWidth="1"/>
    <col min="13" max="13" width="6" bestFit="1" customWidth="1"/>
    <col min="14" max="14" width="12" bestFit="1" customWidth="1"/>
    <col min="15" max="15" width="17" bestFit="1" customWidth="1"/>
    <col min="17" max="17" width="12" bestFit="1" customWidth="1"/>
    <col min="19" max="19" width="22.85546875" bestFit="1" customWidth="1"/>
    <col min="20" max="20" width="12.42578125" customWidth="1"/>
    <col min="21" max="21" width="12" bestFit="1" customWidth="1"/>
    <col min="23" max="23" width="12" bestFit="1" customWidth="1"/>
  </cols>
  <sheetData>
    <row r="1" spans="1:23" x14ac:dyDescent="0.25">
      <c r="A1" t="s">
        <v>53</v>
      </c>
    </row>
    <row r="2" spans="1:23" x14ac:dyDescent="0.25">
      <c r="A2" t="s">
        <v>52</v>
      </c>
    </row>
    <row r="3" spans="1:23" ht="51" customHeight="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L3" s="1" t="s">
        <v>32</v>
      </c>
      <c r="M3" s="1" t="s">
        <v>4</v>
      </c>
      <c r="N3" s="1" t="s">
        <v>33</v>
      </c>
      <c r="O3" s="1" t="s">
        <v>34</v>
      </c>
      <c r="P3" s="1" t="s">
        <v>4</v>
      </c>
      <c r="Q3" s="1" t="s">
        <v>33</v>
      </c>
      <c r="T3" s="4" t="s">
        <v>40</v>
      </c>
      <c r="U3" s="4" t="s">
        <v>41</v>
      </c>
      <c r="V3" t="s">
        <v>42</v>
      </c>
      <c r="W3" s="4" t="s">
        <v>43</v>
      </c>
    </row>
    <row r="4" spans="1:23" x14ac:dyDescent="0.25">
      <c r="A4" t="b">
        <v>1</v>
      </c>
      <c r="B4">
        <v>255</v>
      </c>
      <c r="C4" t="s">
        <v>8</v>
      </c>
      <c r="D4" t="s">
        <v>49</v>
      </c>
      <c r="E4">
        <v>25.54</v>
      </c>
      <c r="G4">
        <v>0</v>
      </c>
      <c r="K4" t="s">
        <v>35</v>
      </c>
      <c r="L4" t="s">
        <v>36</v>
      </c>
      <c r="M4">
        <v>25.54</v>
      </c>
      <c r="N4">
        <f>AVERAGE(M4:M6)</f>
        <v>25.563333333333333</v>
      </c>
      <c r="P4">
        <v>26.47</v>
      </c>
      <c r="Q4">
        <f>AVERAGE(P4:P7)</f>
        <v>26.349999999999998</v>
      </c>
      <c r="S4" t="s">
        <v>36</v>
      </c>
      <c r="T4">
        <f>Q4-Q4</f>
        <v>0</v>
      </c>
      <c r="U4">
        <f>N4-N4</f>
        <v>0</v>
      </c>
      <c r="V4">
        <f>T4-U4</f>
        <v>0</v>
      </c>
      <c r="W4" s="5">
        <f>1/2^V4</f>
        <v>1</v>
      </c>
    </row>
    <row r="5" spans="1:23" x14ac:dyDescent="0.25">
      <c r="A5" t="b">
        <v>1</v>
      </c>
      <c r="B5">
        <v>255</v>
      </c>
      <c r="C5" t="s">
        <v>9</v>
      </c>
      <c r="D5" t="s">
        <v>49</v>
      </c>
      <c r="E5">
        <v>25.51</v>
      </c>
      <c r="G5">
        <v>0</v>
      </c>
      <c r="M5">
        <v>25.51</v>
      </c>
      <c r="P5">
        <v>26.32</v>
      </c>
      <c r="S5" t="s">
        <v>37</v>
      </c>
      <c r="T5">
        <f>Q8-Q4</f>
        <v>-0.77333333333332988</v>
      </c>
      <c r="U5">
        <f>N8-N4</f>
        <v>-0.66999999999999815</v>
      </c>
      <c r="V5">
        <f>T5-U5</f>
        <v>-0.10333333333333172</v>
      </c>
      <c r="W5" s="5">
        <f t="shared" ref="W5:W7" si="0">1/2^V5</f>
        <v>1.0742526480132844</v>
      </c>
    </row>
    <row r="6" spans="1:23" x14ac:dyDescent="0.25">
      <c r="A6" t="b">
        <v>1</v>
      </c>
      <c r="B6">
        <v>255</v>
      </c>
      <c r="C6" t="s">
        <v>10</v>
      </c>
      <c r="D6" t="s">
        <v>49</v>
      </c>
      <c r="E6">
        <v>25.64</v>
      </c>
      <c r="G6">
        <v>0</v>
      </c>
      <c r="M6">
        <v>25.64</v>
      </c>
      <c r="P6">
        <v>26.26</v>
      </c>
      <c r="S6" t="s">
        <v>38</v>
      </c>
      <c r="T6">
        <f>Q12-Q4</f>
        <v>-0.96666666666666146</v>
      </c>
      <c r="U6">
        <f>N12-N4</f>
        <v>-0.19666666666666899</v>
      </c>
      <c r="V6">
        <f>T6-U6</f>
        <v>-0.76999999999999247</v>
      </c>
      <c r="W6" s="5">
        <f t="shared" si="0"/>
        <v>1.7052697835359043</v>
      </c>
    </row>
    <row r="7" spans="1:23" x14ac:dyDescent="0.25">
      <c r="A7" t="b">
        <v>1</v>
      </c>
      <c r="B7">
        <v>255</v>
      </c>
      <c r="C7" t="s">
        <v>11</v>
      </c>
      <c r="D7" t="s">
        <v>44</v>
      </c>
      <c r="E7">
        <v>26.47</v>
      </c>
      <c r="G7">
        <v>0</v>
      </c>
      <c r="M7" s="2"/>
      <c r="S7" t="s">
        <v>39</v>
      </c>
      <c r="T7">
        <f>Q16-Q4</f>
        <v>6.5433333333333401</v>
      </c>
      <c r="U7">
        <f>N16-N4</f>
        <v>0.38333333333333641</v>
      </c>
      <c r="V7">
        <f>T7-U7</f>
        <v>6.1600000000000037</v>
      </c>
      <c r="W7" s="6">
        <f t="shared" si="0"/>
        <v>1.3984766733249538E-2</v>
      </c>
    </row>
    <row r="8" spans="1:23" x14ac:dyDescent="0.25">
      <c r="A8" t="b">
        <v>1</v>
      </c>
      <c r="B8">
        <v>255</v>
      </c>
      <c r="C8" t="s">
        <v>12</v>
      </c>
      <c r="D8" t="s">
        <v>44</v>
      </c>
      <c r="E8">
        <v>26.32</v>
      </c>
      <c r="G8">
        <v>0</v>
      </c>
      <c r="L8" t="s">
        <v>37</v>
      </c>
      <c r="M8">
        <v>24.89</v>
      </c>
      <c r="N8">
        <f>AVERAGE(M8:M10)</f>
        <v>24.893333333333334</v>
      </c>
      <c r="P8">
        <v>25.75</v>
      </c>
      <c r="Q8">
        <f>AVERAGE(P8:P11)</f>
        <v>25.576666666666668</v>
      </c>
    </row>
    <row r="9" spans="1:23" x14ac:dyDescent="0.25">
      <c r="A9" t="b">
        <v>1</v>
      </c>
      <c r="B9">
        <v>255</v>
      </c>
      <c r="C9" t="s">
        <v>13</v>
      </c>
      <c r="D9" t="s">
        <v>44</v>
      </c>
      <c r="E9">
        <v>26.26</v>
      </c>
      <c r="G9">
        <v>0</v>
      </c>
      <c r="M9">
        <v>24.93</v>
      </c>
      <c r="P9">
        <v>25.61</v>
      </c>
      <c r="T9" t="s">
        <v>62</v>
      </c>
      <c r="U9" t="s">
        <v>63</v>
      </c>
      <c r="W9" s="5"/>
    </row>
    <row r="10" spans="1:23" x14ac:dyDescent="0.25">
      <c r="A10" t="b">
        <v>1</v>
      </c>
      <c r="B10">
        <v>255</v>
      </c>
      <c r="C10" t="s">
        <v>14</v>
      </c>
      <c r="D10" t="s">
        <v>45</v>
      </c>
      <c r="E10">
        <v>24.89</v>
      </c>
      <c r="G10">
        <v>0</v>
      </c>
      <c r="M10">
        <v>24.86</v>
      </c>
      <c r="P10">
        <v>25.37</v>
      </c>
      <c r="S10" t="s">
        <v>36</v>
      </c>
      <c r="T10">
        <f>Q4-N4</f>
        <v>0.78666666666666529</v>
      </c>
      <c r="U10">
        <f>1/2^T10</f>
        <v>0.57968189543779525</v>
      </c>
      <c r="W10" s="5"/>
    </row>
    <row r="11" spans="1:23" x14ac:dyDescent="0.25">
      <c r="A11" t="b">
        <v>1</v>
      </c>
      <c r="B11">
        <v>255</v>
      </c>
      <c r="C11" t="s">
        <v>15</v>
      </c>
      <c r="D11" t="s">
        <v>45</v>
      </c>
      <c r="E11">
        <v>24.93</v>
      </c>
      <c r="G11">
        <v>0</v>
      </c>
      <c r="M11" s="3"/>
      <c r="S11" t="s">
        <v>37</v>
      </c>
      <c r="T11">
        <f>Q8-N8</f>
        <v>0.68333333333333357</v>
      </c>
      <c r="U11">
        <f>1/2^T11</f>
        <v>0.62272481117941136</v>
      </c>
      <c r="W11" s="5"/>
    </row>
    <row r="12" spans="1:23" x14ac:dyDescent="0.25">
      <c r="A12" t="b">
        <v>1</v>
      </c>
      <c r="B12">
        <v>255</v>
      </c>
      <c r="C12" t="s">
        <v>16</v>
      </c>
      <c r="D12" t="s">
        <v>45</v>
      </c>
      <c r="E12">
        <v>24.86</v>
      </c>
      <c r="G12">
        <v>0</v>
      </c>
      <c r="L12" t="s">
        <v>38</v>
      </c>
      <c r="M12">
        <v>25.14</v>
      </c>
      <c r="N12">
        <f>AVERAGE(M12:M15)</f>
        <v>25.366666666666664</v>
      </c>
      <c r="P12">
        <v>25.57</v>
      </c>
      <c r="Q12">
        <f>AVERAGE(P12:P15)</f>
        <v>25.383333333333336</v>
      </c>
      <c r="S12" t="s">
        <v>38</v>
      </c>
      <c r="T12">
        <f>Q12-N12</f>
        <v>1.6666666666672825E-2</v>
      </c>
      <c r="U12">
        <f>1/2^T12</f>
        <v>0.98851402035289193</v>
      </c>
      <c r="W12" s="5"/>
    </row>
    <row r="13" spans="1:23" x14ac:dyDescent="0.25">
      <c r="A13" t="b">
        <v>1</v>
      </c>
      <c r="B13">
        <v>255</v>
      </c>
      <c r="C13" t="s">
        <v>17</v>
      </c>
      <c r="D13" t="s">
        <v>46</v>
      </c>
      <c r="E13">
        <v>25.75</v>
      </c>
      <c r="G13">
        <v>0</v>
      </c>
      <c r="M13">
        <v>25.41</v>
      </c>
      <c r="P13">
        <v>25.28</v>
      </c>
      <c r="S13" t="s">
        <v>39</v>
      </c>
      <c r="T13">
        <f>Q16-N16</f>
        <v>6.946666666666669</v>
      </c>
      <c r="U13">
        <f>1/2^T13</f>
        <v>8.1067160871855157E-3</v>
      </c>
    </row>
    <row r="14" spans="1:23" x14ac:dyDescent="0.25">
      <c r="A14" t="b">
        <v>1</v>
      </c>
      <c r="B14">
        <v>255</v>
      </c>
      <c r="C14" t="s">
        <v>18</v>
      </c>
      <c r="D14" t="s">
        <v>46</v>
      </c>
      <c r="E14">
        <v>25.61</v>
      </c>
      <c r="G14">
        <v>0</v>
      </c>
      <c r="M14">
        <v>25.55</v>
      </c>
      <c r="P14">
        <v>25.3</v>
      </c>
    </row>
    <row r="15" spans="1:23" x14ac:dyDescent="0.25">
      <c r="A15" t="b">
        <v>1</v>
      </c>
      <c r="B15">
        <v>255</v>
      </c>
      <c r="C15" t="s">
        <v>19</v>
      </c>
      <c r="D15" t="s">
        <v>46</v>
      </c>
      <c r="E15">
        <v>25.37</v>
      </c>
      <c r="G15">
        <v>0</v>
      </c>
    </row>
    <row r="16" spans="1:23" x14ac:dyDescent="0.25">
      <c r="A16" t="b">
        <v>1</v>
      </c>
      <c r="B16">
        <v>255</v>
      </c>
      <c r="C16" t="s">
        <v>20</v>
      </c>
      <c r="D16" t="s">
        <v>50</v>
      </c>
      <c r="E16">
        <v>25.14</v>
      </c>
      <c r="G16">
        <v>0</v>
      </c>
      <c r="L16" t="s">
        <v>39</v>
      </c>
      <c r="M16">
        <v>25.96</v>
      </c>
      <c r="N16">
        <f>AVERAGE(M16:M18)</f>
        <v>25.946666666666669</v>
      </c>
      <c r="P16">
        <v>33.130000000000003</v>
      </c>
      <c r="Q16">
        <f>AVERAGE(P16:P18)</f>
        <v>32.893333333333338</v>
      </c>
    </row>
    <row r="17" spans="1:16" x14ac:dyDescent="0.25">
      <c r="A17" t="b">
        <v>1</v>
      </c>
      <c r="B17">
        <v>255</v>
      </c>
      <c r="C17" t="s">
        <v>21</v>
      </c>
      <c r="D17" t="s">
        <v>50</v>
      </c>
      <c r="E17">
        <v>25.41</v>
      </c>
      <c r="G17">
        <v>0</v>
      </c>
      <c r="M17">
        <v>26</v>
      </c>
      <c r="P17">
        <v>32.78</v>
      </c>
    </row>
    <row r="18" spans="1:16" x14ac:dyDescent="0.25">
      <c r="A18" t="b">
        <v>1</v>
      </c>
      <c r="B18">
        <v>255</v>
      </c>
      <c r="C18" t="s">
        <v>22</v>
      </c>
      <c r="D18" t="s">
        <v>50</v>
      </c>
      <c r="E18">
        <v>25.55</v>
      </c>
      <c r="G18">
        <v>0</v>
      </c>
      <c r="M18">
        <v>25.88</v>
      </c>
      <c r="P18">
        <v>32.770000000000003</v>
      </c>
    </row>
    <row r="19" spans="1:16" x14ac:dyDescent="0.25">
      <c r="A19" t="b">
        <v>1</v>
      </c>
      <c r="B19">
        <v>255</v>
      </c>
      <c r="C19" t="s">
        <v>23</v>
      </c>
      <c r="D19" t="s">
        <v>47</v>
      </c>
      <c r="E19">
        <v>25.57</v>
      </c>
      <c r="G19">
        <v>0</v>
      </c>
    </row>
    <row r="20" spans="1:16" x14ac:dyDescent="0.25">
      <c r="A20" t="b">
        <v>1</v>
      </c>
      <c r="B20">
        <v>255</v>
      </c>
      <c r="C20" t="s">
        <v>24</v>
      </c>
      <c r="D20" t="s">
        <v>47</v>
      </c>
      <c r="E20">
        <v>25.28</v>
      </c>
      <c r="G20">
        <v>0</v>
      </c>
    </row>
    <row r="21" spans="1:16" x14ac:dyDescent="0.25">
      <c r="A21" t="b">
        <v>1</v>
      </c>
      <c r="B21">
        <v>255</v>
      </c>
      <c r="C21" t="s">
        <v>25</v>
      </c>
      <c r="D21" t="s">
        <v>47</v>
      </c>
      <c r="E21">
        <v>25.3</v>
      </c>
      <c r="G21">
        <v>0</v>
      </c>
    </row>
    <row r="22" spans="1:16" x14ac:dyDescent="0.25">
      <c r="A22" t="b">
        <v>1</v>
      </c>
      <c r="B22">
        <v>255</v>
      </c>
      <c r="C22" t="s">
        <v>26</v>
      </c>
      <c r="D22" t="s">
        <v>51</v>
      </c>
      <c r="E22">
        <v>25.96</v>
      </c>
      <c r="G22">
        <v>0</v>
      </c>
    </row>
    <row r="23" spans="1:16" x14ac:dyDescent="0.25">
      <c r="A23" t="b">
        <v>1</v>
      </c>
      <c r="B23">
        <v>255</v>
      </c>
      <c r="C23" t="s">
        <v>27</v>
      </c>
      <c r="D23" t="s">
        <v>51</v>
      </c>
      <c r="E23">
        <v>26</v>
      </c>
      <c r="G23">
        <v>0</v>
      </c>
    </row>
    <row r="24" spans="1:16" x14ac:dyDescent="0.25">
      <c r="A24" t="b">
        <v>1</v>
      </c>
      <c r="B24">
        <v>255</v>
      </c>
      <c r="C24" t="s">
        <v>28</v>
      </c>
      <c r="D24" t="s">
        <v>51</v>
      </c>
      <c r="E24">
        <v>25.88</v>
      </c>
      <c r="G24">
        <v>0</v>
      </c>
    </row>
    <row r="25" spans="1:16" x14ac:dyDescent="0.25">
      <c r="A25" t="b">
        <v>1</v>
      </c>
      <c r="B25">
        <v>255</v>
      </c>
      <c r="C25" t="s">
        <v>29</v>
      </c>
      <c r="D25" t="s">
        <v>48</v>
      </c>
      <c r="E25">
        <v>33.130000000000003</v>
      </c>
      <c r="G25">
        <v>0</v>
      </c>
    </row>
    <row r="26" spans="1:16" x14ac:dyDescent="0.25">
      <c r="A26" t="b">
        <v>1</v>
      </c>
      <c r="B26">
        <v>255</v>
      </c>
      <c r="C26" t="s">
        <v>30</v>
      </c>
      <c r="D26" t="s">
        <v>48</v>
      </c>
      <c r="E26">
        <v>32.78</v>
      </c>
      <c r="G26">
        <v>0</v>
      </c>
    </row>
    <row r="27" spans="1:16" x14ac:dyDescent="0.25">
      <c r="A27" t="b">
        <v>1</v>
      </c>
      <c r="B27">
        <v>255</v>
      </c>
      <c r="C27" t="s">
        <v>31</v>
      </c>
      <c r="D27" t="s">
        <v>48</v>
      </c>
      <c r="E27">
        <v>32.770000000000003</v>
      </c>
      <c r="G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C3C2E-258D-4CFF-ABF2-CE34095FF10C}">
  <dimension ref="A2:W27"/>
  <sheetViews>
    <sheetView tabSelected="1" workbookViewId="0">
      <selection activeCell="W4" sqref="W4:W7"/>
    </sheetView>
  </sheetViews>
  <sheetFormatPr defaultRowHeight="15" x14ac:dyDescent="0.25"/>
  <cols>
    <col min="4" max="4" width="13.42578125" bestFit="1" customWidth="1"/>
    <col min="12" max="12" width="22.85546875" bestFit="1" customWidth="1"/>
    <col min="19" max="19" width="22.85546875" bestFit="1" customWidth="1"/>
    <col min="20" max="20" width="14.5703125" customWidth="1"/>
    <col min="21" max="21" width="12" bestFit="1" customWidth="1"/>
    <col min="22" max="22" width="10.42578125" bestFit="1" customWidth="1"/>
    <col min="23" max="23" width="12" bestFit="1" customWidth="1"/>
  </cols>
  <sheetData>
    <row r="2" spans="1:23" x14ac:dyDescent="0.25">
      <c r="A2" t="s">
        <v>64</v>
      </c>
    </row>
    <row r="3" spans="1:23" ht="7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L3" s="1" t="s">
        <v>32</v>
      </c>
      <c r="M3" s="1" t="s">
        <v>4</v>
      </c>
      <c r="N3" s="1" t="s">
        <v>33</v>
      </c>
      <c r="O3" s="7" t="s">
        <v>34</v>
      </c>
      <c r="P3" s="1" t="s">
        <v>4</v>
      </c>
      <c r="Q3" s="1" t="s">
        <v>33</v>
      </c>
      <c r="T3" s="4" t="s">
        <v>40</v>
      </c>
      <c r="U3" s="4" t="s">
        <v>41</v>
      </c>
      <c r="V3" t="s">
        <v>42</v>
      </c>
      <c r="W3" s="4" t="s">
        <v>43</v>
      </c>
    </row>
    <row r="4" spans="1:23" x14ac:dyDescent="0.25">
      <c r="A4" t="b">
        <v>1</v>
      </c>
      <c r="B4">
        <v>255</v>
      </c>
      <c r="C4" t="s">
        <v>8</v>
      </c>
      <c r="D4" t="s">
        <v>54</v>
      </c>
      <c r="E4">
        <v>27.69</v>
      </c>
      <c r="G4">
        <v>0</v>
      </c>
      <c r="K4" t="s">
        <v>35</v>
      </c>
      <c r="L4" t="s">
        <v>36</v>
      </c>
      <c r="M4">
        <v>27.69</v>
      </c>
      <c r="N4">
        <f>AVERAGE(M4:M6)</f>
        <v>26.74</v>
      </c>
      <c r="P4">
        <v>29.83</v>
      </c>
      <c r="Q4">
        <f>AVERAGE(P4,P6)</f>
        <v>29.67</v>
      </c>
      <c r="S4" t="s">
        <v>36</v>
      </c>
      <c r="T4">
        <f>Q4-Q4</f>
        <v>0</v>
      </c>
      <c r="U4">
        <f>N4-N4</f>
        <v>0</v>
      </c>
      <c r="V4">
        <f>T4-U4</f>
        <v>0</v>
      </c>
      <c r="W4" s="5">
        <f>1/2^V4</f>
        <v>1</v>
      </c>
    </row>
    <row r="5" spans="1:23" x14ac:dyDescent="0.25">
      <c r="A5" t="b">
        <v>1</v>
      </c>
      <c r="B5">
        <v>255</v>
      </c>
      <c r="C5" t="s">
        <v>9</v>
      </c>
      <c r="D5" t="s">
        <v>54</v>
      </c>
      <c r="E5">
        <v>26.26</v>
      </c>
      <c r="G5">
        <v>0</v>
      </c>
      <c r="M5">
        <v>26.26</v>
      </c>
      <c r="P5">
        <v>29.94</v>
      </c>
      <c r="S5" t="s">
        <v>37</v>
      </c>
      <c r="T5">
        <f>Q8-Q4</f>
        <v>0.32666666666666799</v>
      </c>
      <c r="U5">
        <f>N8-N4</f>
        <v>0.46333333333333471</v>
      </c>
      <c r="V5">
        <f t="shared" ref="V5:V7" si="0">T5-U5</f>
        <v>-0.13666666666666671</v>
      </c>
      <c r="W5" s="5">
        <f t="shared" ref="W5:W7" si="1">1/2^V5</f>
        <v>1.0993621133851976</v>
      </c>
    </row>
    <row r="6" spans="1:23" x14ac:dyDescent="0.25">
      <c r="A6" t="b">
        <v>1</v>
      </c>
      <c r="B6">
        <v>255</v>
      </c>
      <c r="C6" t="s">
        <v>10</v>
      </c>
      <c r="D6" t="s">
        <v>54</v>
      </c>
      <c r="E6">
        <v>26.27</v>
      </c>
      <c r="G6">
        <v>0</v>
      </c>
      <c r="M6">
        <v>26.27</v>
      </c>
      <c r="P6">
        <v>29.51</v>
      </c>
      <c r="S6" t="s">
        <v>38</v>
      </c>
      <c r="T6">
        <f>Q12-Q4</f>
        <v>1.6666666666665719E-2</v>
      </c>
      <c r="U6">
        <f>N12-N4</f>
        <v>1.0166666666666728</v>
      </c>
      <c r="V6">
        <f t="shared" si="0"/>
        <v>-1.0000000000000071</v>
      </c>
      <c r="W6" s="5">
        <f t="shared" si="1"/>
        <v>2.0000000000000098</v>
      </c>
    </row>
    <row r="7" spans="1:23" x14ac:dyDescent="0.25">
      <c r="A7" t="b">
        <v>1</v>
      </c>
      <c r="B7">
        <v>255</v>
      </c>
      <c r="C7" t="s">
        <v>11</v>
      </c>
      <c r="D7" t="s">
        <v>55</v>
      </c>
      <c r="E7">
        <v>29.83</v>
      </c>
      <c r="G7">
        <v>0</v>
      </c>
      <c r="M7" s="2"/>
      <c r="S7" t="s">
        <v>39</v>
      </c>
      <c r="T7">
        <f>Q16-Q4</f>
        <v>4.8099999999999952</v>
      </c>
      <c r="U7">
        <f>N16-N4</f>
        <v>-0.89999999999999858</v>
      </c>
      <c r="V7">
        <f t="shared" si="0"/>
        <v>5.7099999999999937</v>
      </c>
      <c r="W7" s="6">
        <f t="shared" si="1"/>
        <v>1.9103754338938655E-2</v>
      </c>
    </row>
    <row r="8" spans="1:23" x14ac:dyDescent="0.25">
      <c r="A8" t="b">
        <v>1</v>
      </c>
      <c r="B8">
        <v>255</v>
      </c>
      <c r="C8" t="s">
        <v>12</v>
      </c>
      <c r="D8" t="s">
        <v>55</v>
      </c>
      <c r="E8">
        <v>29.94</v>
      </c>
      <c r="G8">
        <v>0</v>
      </c>
      <c r="L8" t="s">
        <v>37</v>
      </c>
      <c r="M8">
        <v>27.63</v>
      </c>
      <c r="N8">
        <f>AVERAGE(M8:M10)</f>
        <v>27.203333333333333</v>
      </c>
      <c r="P8">
        <v>30.09</v>
      </c>
      <c r="Q8">
        <f>AVERAGE(P8:P11)</f>
        <v>29.99666666666667</v>
      </c>
    </row>
    <row r="9" spans="1:23" x14ac:dyDescent="0.25">
      <c r="A9" t="b">
        <v>1</v>
      </c>
      <c r="B9">
        <v>255</v>
      </c>
      <c r="C9" t="s">
        <v>13</v>
      </c>
      <c r="D9" t="s">
        <v>55</v>
      </c>
      <c r="E9">
        <v>29.51</v>
      </c>
      <c r="G9">
        <v>0</v>
      </c>
      <c r="M9">
        <v>27.37</v>
      </c>
      <c r="P9">
        <v>29.94</v>
      </c>
      <c r="T9" t="s">
        <v>62</v>
      </c>
      <c r="U9" t="s">
        <v>63</v>
      </c>
      <c r="W9" s="5"/>
    </row>
    <row r="10" spans="1:23" x14ac:dyDescent="0.25">
      <c r="A10" t="b">
        <v>1</v>
      </c>
      <c r="B10">
        <v>255</v>
      </c>
      <c r="C10" t="s">
        <v>14</v>
      </c>
      <c r="D10" t="s">
        <v>56</v>
      </c>
      <c r="E10">
        <v>27.63</v>
      </c>
      <c r="G10">
        <v>0</v>
      </c>
      <c r="M10">
        <v>26.61</v>
      </c>
      <c r="P10">
        <v>29.96</v>
      </c>
      <c r="S10" t="s">
        <v>36</v>
      </c>
      <c r="T10">
        <f>Q4-N4</f>
        <v>2.9300000000000033</v>
      </c>
      <c r="U10">
        <f>1/2^T10</f>
        <v>0.13121458545288309</v>
      </c>
      <c r="W10" s="5"/>
    </row>
    <row r="11" spans="1:23" x14ac:dyDescent="0.25">
      <c r="A11" t="b">
        <v>1</v>
      </c>
      <c r="B11">
        <v>255</v>
      </c>
      <c r="C11" t="s">
        <v>15</v>
      </c>
      <c r="D11" t="s">
        <v>56</v>
      </c>
      <c r="E11">
        <v>27.37</v>
      </c>
      <c r="G11">
        <v>0</v>
      </c>
      <c r="M11" s="3"/>
      <c r="S11" t="s">
        <v>37</v>
      </c>
      <c r="T11">
        <f>Q8-N8</f>
        <v>2.7933333333333366</v>
      </c>
      <c r="U11">
        <f t="shared" ref="U11:U13" si="2">1/2^T11</f>
        <v>0.14425234397044417</v>
      </c>
      <c r="W11" s="5"/>
    </row>
    <row r="12" spans="1:23" x14ac:dyDescent="0.25">
      <c r="A12" t="b">
        <v>1</v>
      </c>
      <c r="B12">
        <v>255</v>
      </c>
      <c r="C12" t="s">
        <v>16</v>
      </c>
      <c r="D12" t="s">
        <v>56</v>
      </c>
      <c r="E12">
        <v>26.61</v>
      </c>
      <c r="G12">
        <v>0</v>
      </c>
      <c r="L12" t="s">
        <v>38</v>
      </c>
      <c r="M12">
        <v>28.29</v>
      </c>
      <c r="N12">
        <f>AVERAGE(M12:M15)</f>
        <v>27.756666666666671</v>
      </c>
      <c r="P12">
        <v>29.91</v>
      </c>
      <c r="Q12">
        <f>AVERAGE(P12:P15)</f>
        <v>29.686666666666667</v>
      </c>
      <c r="S12" t="s">
        <v>38</v>
      </c>
      <c r="T12">
        <f>Q12-N12</f>
        <v>1.9299999999999962</v>
      </c>
      <c r="U12">
        <f t="shared" si="2"/>
        <v>0.26242917090576756</v>
      </c>
      <c r="W12" s="5"/>
    </row>
    <row r="13" spans="1:23" x14ac:dyDescent="0.25">
      <c r="A13" t="b">
        <v>1</v>
      </c>
      <c r="B13">
        <v>255</v>
      </c>
      <c r="C13" t="s">
        <v>17</v>
      </c>
      <c r="D13" t="s">
        <v>57</v>
      </c>
      <c r="E13">
        <v>30.09</v>
      </c>
      <c r="G13">
        <v>0</v>
      </c>
      <c r="M13">
        <v>27.38</v>
      </c>
      <c r="P13">
        <v>29.63</v>
      </c>
      <c r="S13" t="s">
        <v>39</v>
      </c>
      <c r="T13">
        <f>Q16-N16</f>
        <v>8.639999999999997</v>
      </c>
      <c r="U13">
        <f t="shared" si="2"/>
        <v>2.5066912061775539E-3</v>
      </c>
    </row>
    <row r="14" spans="1:23" x14ac:dyDescent="0.25">
      <c r="A14" t="b">
        <v>1</v>
      </c>
      <c r="B14">
        <v>255</v>
      </c>
      <c r="C14" t="s">
        <v>18</v>
      </c>
      <c r="D14" t="s">
        <v>57</v>
      </c>
      <c r="E14">
        <v>29.94</v>
      </c>
      <c r="G14">
        <v>0</v>
      </c>
      <c r="M14">
        <v>27.6</v>
      </c>
      <c r="P14">
        <v>29.52</v>
      </c>
    </row>
    <row r="15" spans="1:23" x14ac:dyDescent="0.25">
      <c r="A15" t="b">
        <v>1</v>
      </c>
      <c r="B15">
        <v>255</v>
      </c>
      <c r="C15" t="s">
        <v>19</v>
      </c>
      <c r="D15" t="s">
        <v>57</v>
      </c>
      <c r="E15">
        <v>29.96</v>
      </c>
      <c r="G15">
        <v>0</v>
      </c>
    </row>
    <row r="16" spans="1:23" x14ac:dyDescent="0.25">
      <c r="A16" t="b">
        <v>1</v>
      </c>
      <c r="B16">
        <v>255</v>
      </c>
      <c r="C16" t="s">
        <v>20</v>
      </c>
      <c r="D16" t="s">
        <v>58</v>
      </c>
      <c r="E16">
        <v>28.29</v>
      </c>
      <c r="G16">
        <v>0</v>
      </c>
      <c r="L16" t="s">
        <v>39</v>
      </c>
      <c r="M16">
        <v>25.82</v>
      </c>
      <c r="N16">
        <f>AVERAGE(M16:M18)</f>
        <v>25.84</v>
      </c>
      <c r="P16">
        <v>35</v>
      </c>
      <c r="Q16">
        <f>AVERAGE(P16:P18)</f>
        <v>34.479999999999997</v>
      </c>
      <c r="S16" t="s">
        <v>36</v>
      </c>
    </row>
    <row r="17" spans="1:22" x14ac:dyDescent="0.25">
      <c r="A17" t="b">
        <v>1</v>
      </c>
      <c r="B17">
        <v>255</v>
      </c>
      <c r="C17" t="s">
        <v>21</v>
      </c>
      <c r="D17" t="s">
        <v>58</v>
      </c>
      <c r="E17">
        <v>27.38</v>
      </c>
      <c r="G17">
        <v>0</v>
      </c>
      <c r="M17">
        <v>25.9</v>
      </c>
      <c r="P17">
        <v>34.35</v>
      </c>
      <c r="S17" t="s">
        <v>37</v>
      </c>
    </row>
    <row r="18" spans="1:22" x14ac:dyDescent="0.25">
      <c r="A18" t="b">
        <v>1</v>
      </c>
      <c r="B18">
        <v>255</v>
      </c>
      <c r="C18" t="s">
        <v>22</v>
      </c>
      <c r="D18" t="s">
        <v>58</v>
      </c>
      <c r="E18">
        <v>27.6</v>
      </c>
      <c r="G18">
        <v>0</v>
      </c>
      <c r="M18">
        <v>25.8</v>
      </c>
      <c r="P18">
        <v>34.090000000000003</v>
      </c>
      <c r="S18" t="s">
        <v>38</v>
      </c>
    </row>
    <row r="19" spans="1:22" x14ac:dyDescent="0.25">
      <c r="A19" t="b">
        <v>1</v>
      </c>
      <c r="B19">
        <v>255</v>
      </c>
      <c r="C19" t="s">
        <v>23</v>
      </c>
      <c r="D19" t="s">
        <v>59</v>
      </c>
      <c r="E19">
        <v>29.91</v>
      </c>
      <c r="G19">
        <v>0</v>
      </c>
      <c r="S19" t="s">
        <v>39</v>
      </c>
    </row>
    <row r="20" spans="1:22" x14ac:dyDescent="0.25">
      <c r="A20" t="b">
        <v>1</v>
      </c>
      <c r="B20">
        <v>255</v>
      </c>
      <c r="C20" t="s">
        <v>24</v>
      </c>
      <c r="D20" t="s">
        <v>59</v>
      </c>
      <c r="E20">
        <v>29.63</v>
      </c>
      <c r="G20">
        <v>0</v>
      </c>
    </row>
    <row r="21" spans="1:22" x14ac:dyDescent="0.25">
      <c r="A21" t="b">
        <v>1</v>
      </c>
      <c r="B21">
        <v>255</v>
      </c>
      <c r="C21" t="s">
        <v>25</v>
      </c>
      <c r="D21" t="s">
        <v>59</v>
      </c>
      <c r="E21">
        <v>29.52</v>
      </c>
      <c r="G21">
        <v>0</v>
      </c>
    </row>
    <row r="22" spans="1:22" x14ac:dyDescent="0.25">
      <c r="A22" t="b">
        <v>1</v>
      </c>
      <c r="B22">
        <v>255</v>
      </c>
      <c r="C22" t="s">
        <v>26</v>
      </c>
      <c r="D22" t="s">
        <v>60</v>
      </c>
      <c r="E22">
        <v>25.82</v>
      </c>
      <c r="G22">
        <v>0</v>
      </c>
      <c r="U22" t="s">
        <v>65</v>
      </c>
      <c r="V22" t="s">
        <v>66</v>
      </c>
    </row>
    <row r="23" spans="1:22" x14ac:dyDescent="0.25">
      <c r="A23" t="b">
        <v>1</v>
      </c>
      <c r="B23">
        <v>255</v>
      </c>
      <c r="C23" t="s">
        <v>27</v>
      </c>
      <c r="D23" t="s">
        <v>60</v>
      </c>
      <c r="E23">
        <v>25.9</v>
      </c>
      <c r="G23">
        <v>0</v>
      </c>
      <c r="T23" s="8">
        <v>45568</v>
      </c>
      <c r="U23" s="8">
        <v>45588</v>
      </c>
      <c r="V23" s="8">
        <v>45588</v>
      </c>
    </row>
    <row r="24" spans="1:22" x14ac:dyDescent="0.25">
      <c r="A24" t="b">
        <v>1</v>
      </c>
      <c r="B24">
        <v>255</v>
      </c>
      <c r="C24" t="s">
        <v>28</v>
      </c>
      <c r="D24" t="s">
        <v>60</v>
      </c>
      <c r="E24">
        <v>25.8</v>
      </c>
      <c r="G24">
        <v>0</v>
      </c>
      <c r="S24" t="s">
        <v>36</v>
      </c>
      <c r="T24" s="9">
        <v>1</v>
      </c>
      <c r="U24">
        <v>1</v>
      </c>
      <c r="V24">
        <v>1</v>
      </c>
    </row>
    <row r="25" spans="1:22" x14ac:dyDescent="0.25">
      <c r="A25" t="b">
        <v>1</v>
      </c>
      <c r="B25">
        <v>255</v>
      </c>
      <c r="C25" t="s">
        <v>29</v>
      </c>
      <c r="D25" t="s">
        <v>61</v>
      </c>
      <c r="E25">
        <v>35</v>
      </c>
      <c r="G25">
        <v>0</v>
      </c>
      <c r="S25" t="s">
        <v>37</v>
      </c>
      <c r="T25" s="9">
        <v>1.07</v>
      </c>
      <c r="U25">
        <v>1.94</v>
      </c>
      <c r="V25">
        <v>1.1000000000000001</v>
      </c>
    </row>
    <row r="26" spans="1:22" x14ac:dyDescent="0.25">
      <c r="A26" t="b">
        <v>1</v>
      </c>
      <c r="B26">
        <v>255</v>
      </c>
      <c r="C26" t="s">
        <v>30</v>
      </c>
      <c r="D26" t="s">
        <v>61</v>
      </c>
      <c r="E26">
        <v>34.35</v>
      </c>
      <c r="G26">
        <v>0</v>
      </c>
      <c r="S26" t="s">
        <v>38</v>
      </c>
      <c r="T26" s="9">
        <v>1.71</v>
      </c>
      <c r="U26">
        <v>4.49</v>
      </c>
      <c r="V26">
        <v>2</v>
      </c>
    </row>
    <row r="27" spans="1:22" x14ac:dyDescent="0.25">
      <c r="A27" t="b">
        <v>1</v>
      </c>
      <c r="B27">
        <v>255</v>
      </c>
      <c r="C27" t="s">
        <v>31</v>
      </c>
      <c r="D27" t="s">
        <v>61</v>
      </c>
      <c r="E27">
        <v>34.090000000000003</v>
      </c>
      <c r="G27">
        <v>0</v>
      </c>
      <c r="S27" t="s">
        <v>39</v>
      </c>
      <c r="T27" s="9">
        <v>0.01</v>
      </c>
      <c r="U27">
        <v>0.03</v>
      </c>
      <c r="V27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250F4-FDBD-4786-BAD8-67517ECFF56F}">
  <dimension ref="A2:W27"/>
  <sheetViews>
    <sheetView workbookViewId="0">
      <selection activeCell="I33" sqref="I33"/>
    </sheetView>
  </sheetViews>
  <sheetFormatPr defaultRowHeight="15" x14ac:dyDescent="0.25"/>
  <cols>
    <col min="4" max="4" width="15.140625" bestFit="1" customWidth="1"/>
    <col min="12" max="12" width="22.85546875" bestFit="1" customWidth="1"/>
    <col min="21" max="22" width="10.42578125" bestFit="1" customWidth="1"/>
  </cols>
  <sheetData>
    <row r="2" spans="1:23" x14ac:dyDescent="0.25">
      <c r="A2" t="s">
        <v>67</v>
      </c>
    </row>
    <row r="3" spans="1:23" ht="7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L3" s="1" t="s">
        <v>32</v>
      </c>
      <c r="M3" s="1" t="s">
        <v>4</v>
      </c>
      <c r="N3" s="1" t="s">
        <v>33</v>
      </c>
      <c r="O3" s="7" t="s">
        <v>34</v>
      </c>
      <c r="P3" s="1" t="s">
        <v>4</v>
      </c>
      <c r="Q3" s="1" t="s">
        <v>33</v>
      </c>
      <c r="T3" s="4" t="s">
        <v>40</v>
      </c>
      <c r="U3" s="4" t="s">
        <v>41</v>
      </c>
      <c r="V3" t="s">
        <v>42</v>
      </c>
      <c r="W3" s="4" t="s">
        <v>43</v>
      </c>
    </row>
    <row r="4" spans="1:23" x14ac:dyDescent="0.25">
      <c r="A4" t="b">
        <v>1</v>
      </c>
      <c r="B4">
        <v>255</v>
      </c>
      <c r="C4" t="s">
        <v>20</v>
      </c>
      <c r="D4" t="s">
        <v>58</v>
      </c>
      <c r="E4">
        <v>26.32</v>
      </c>
      <c r="G4">
        <v>0</v>
      </c>
      <c r="K4" t="s">
        <v>35</v>
      </c>
      <c r="L4" t="s">
        <v>36</v>
      </c>
      <c r="M4">
        <v>25.27</v>
      </c>
      <c r="N4">
        <f>AVERAGE(M4:M6)</f>
        <v>25.323333333333334</v>
      </c>
      <c r="P4">
        <v>25.89</v>
      </c>
      <c r="Q4">
        <f>AVERAGE(P4,P6)</f>
        <v>25.9</v>
      </c>
      <c r="S4" t="s">
        <v>36</v>
      </c>
      <c r="T4">
        <f>Q4-Q4</f>
        <v>0</v>
      </c>
      <c r="U4">
        <f>N4-N4</f>
        <v>0</v>
      </c>
      <c r="V4">
        <f>T4-U4</f>
        <v>0</v>
      </c>
      <c r="W4" s="5">
        <f>1/2^V4</f>
        <v>1</v>
      </c>
    </row>
    <row r="5" spans="1:23" x14ac:dyDescent="0.25">
      <c r="A5" t="b">
        <v>1</v>
      </c>
      <c r="B5">
        <v>255</v>
      </c>
      <c r="C5" t="s">
        <v>21</v>
      </c>
      <c r="D5" t="s">
        <v>58</v>
      </c>
      <c r="E5">
        <v>26.51</v>
      </c>
      <c r="G5">
        <v>0</v>
      </c>
      <c r="M5">
        <v>25.17</v>
      </c>
      <c r="P5">
        <v>26.22</v>
      </c>
      <c r="S5" t="s">
        <v>37</v>
      </c>
      <c r="T5">
        <f>Q8-Q4</f>
        <v>-0.45333333333332959</v>
      </c>
      <c r="U5">
        <f>N8-N4</f>
        <v>-0.53666666666666885</v>
      </c>
      <c r="V5">
        <f t="shared" ref="V5:V7" si="0">T5-U5</f>
        <v>8.3333333333339255E-2</v>
      </c>
      <c r="W5" s="5">
        <f t="shared" ref="W5:W7" si="1">1/2^V5</f>
        <v>0.94387431268168964</v>
      </c>
    </row>
    <row r="6" spans="1:23" x14ac:dyDescent="0.25">
      <c r="A6" t="b">
        <v>1</v>
      </c>
      <c r="B6">
        <v>255</v>
      </c>
      <c r="C6" t="s">
        <v>22</v>
      </c>
      <c r="D6" t="s">
        <v>58</v>
      </c>
      <c r="E6">
        <v>26.36</v>
      </c>
      <c r="G6">
        <v>0</v>
      </c>
      <c r="M6">
        <v>25.53</v>
      </c>
      <c r="P6">
        <v>25.91</v>
      </c>
      <c r="S6" t="s">
        <v>38</v>
      </c>
      <c r="T6">
        <f>Q12-Q4</f>
        <v>0.706666666666667</v>
      </c>
      <c r="U6">
        <f>N12-N4</f>
        <v>1.0733333333333306</v>
      </c>
      <c r="V6">
        <f t="shared" si="0"/>
        <v>-0.36666666666666359</v>
      </c>
      <c r="W6" s="5">
        <f t="shared" si="1"/>
        <v>1.2893703084395765</v>
      </c>
    </row>
    <row r="7" spans="1:23" x14ac:dyDescent="0.25">
      <c r="A7" t="b">
        <v>1</v>
      </c>
      <c r="B7">
        <v>255</v>
      </c>
      <c r="C7" t="s">
        <v>23</v>
      </c>
      <c r="D7" t="s">
        <v>59</v>
      </c>
      <c r="E7">
        <v>26.66</v>
      </c>
      <c r="G7">
        <v>0</v>
      </c>
      <c r="M7" s="2"/>
      <c r="S7" t="s">
        <v>39</v>
      </c>
      <c r="T7">
        <f>Q16-Q4</f>
        <v>4.7799999999999976</v>
      </c>
      <c r="U7">
        <f>N16-N4</f>
        <v>-0.93333333333333357</v>
      </c>
      <c r="V7">
        <f t="shared" si="0"/>
        <v>5.7133333333333312</v>
      </c>
      <c r="W7" s="6">
        <f t="shared" si="1"/>
        <v>1.9059666246253219E-2</v>
      </c>
    </row>
    <row r="8" spans="1:23" x14ac:dyDescent="0.25">
      <c r="A8" t="b">
        <v>1</v>
      </c>
      <c r="B8">
        <v>255</v>
      </c>
      <c r="C8" t="s">
        <v>24</v>
      </c>
      <c r="D8" t="s">
        <v>59</v>
      </c>
      <c r="E8">
        <v>26.58</v>
      </c>
      <c r="G8">
        <v>0</v>
      </c>
      <c r="L8" t="s">
        <v>37</v>
      </c>
      <c r="M8">
        <v>24.65</v>
      </c>
      <c r="N8">
        <f>AVERAGE(M8:M10)</f>
        <v>24.786666666666665</v>
      </c>
      <c r="P8">
        <v>25.46</v>
      </c>
      <c r="Q8">
        <f>AVERAGE(P8:P11)</f>
        <v>25.446666666666669</v>
      </c>
    </row>
    <row r="9" spans="1:23" x14ac:dyDescent="0.25">
      <c r="A9" t="b">
        <v>1</v>
      </c>
      <c r="B9">
        <v>255</v>
      </c>
      <c r="C9" t="s">
        <v>25</v>
      </c>
      <c r="D9" t="s">
        <v>59</v>
      </c>
      <c r="E9">
        <v>26.58</v>
      </c>
      <c r="G9">
        <v>0</v>
      </c>
      <c r="M9">
        <v>24.76</v>
      </c>
      <c r="P9">
        <v>25.45</v>
      </c>
      <c r="T9" t="s">
        <v>62</v>
      </c>
      <c r="U9" t="s">
        <v>63</v>
      </c>
      <c r="W9" s="5"/>
    </row>
    <row r="10" spans="1:23" x14ac:dyDescent="0.25">
      <c r="A10" t="b">
        <v>1</v>
      </c>
      <c r="B10">
        <v>255</v>
      </c>
      <c r="C10" t="s">
        <v>26</v>
      </c>
      <c r="D10" t="s">
        <v>60</v>
      </c>
      <c r="E10">
        <v>24.17</v>
      </c>
      <c r="G10">
        <v>0</v>
      </c>
      <c r="M10">
        <v>24.95</v>
      </c>
      <c r="P10">
        <v>25.43</v>
      </c>
      <c r="S10" t="s">
        <v>36</v>
      </c>
      <c r="T10">
        <f>Q4-N4</f>
        <v>0.57666666666666444</v>
      </c>
      <c r="U10">
        <f>1/2^T10</f>
        <v>0.67051119887671851</v>
      </c>
      <c r="W10" s="5"/>
    </row>
    <row r="11" spans="1:23" x14ac:dyDescent="0.25">
      <c r="A11" t="b">
        <v>1</v>
      </c>
      <c r="B11">
        <v>255</v>
      </c>
      <c r="C11" t="s">
        <v>27</v>
      </c>
      <c r="D11" t="s">
        <v>60</v>
      </c>
      <c r="E11">
        <v>24.49</v>
      </c>
      <c r="G11">
        <v>0</v>
      </c>
      <c r="M11" s="3"/>
      <c r="S11" t="s">
        <v>37</v>
      </c>
      <c r="T11">
        <f>Q8-N8</f>
        <v>0.66000000000000369</v>
      </c>
      <c r="U11">
        <f t="shared" ref="U11:U13" si="2">1/2^T11</f>
        <v>0.63287829698513842</v>
      </c>
      <c r="W11" s="5"/>
    </row>
    <row r="12" spans="1:23" x14ac:dyDescent="0.25">
      <c r="A12" t="b">
        <v>1</v>
      </c>
      <c r="B12">
        <v>255</v>
      </c>
      <c r="C12" t="s">
        <v>28</v>
      </c>
      <c r="D12" t="s">
        <v>60</v>
      </c>
      <c r="E12">
        <v>24.51</v>
      </c>
      <c r="G12">
        <v>0</v>
      </c>
      <c r="L12" t="s">
        <v>38</v>
      </c>
      <c r="M12">
        <v>26.32</v>
      </c>
      <c r="N12">
        <f>AVERAGE(M12:M15)</f>
        <v>26.396666666666665</v>
      </c>
      <c r="P12">
        <v>26.66</v>
      </c>
      <c r="Q12">
        <f>AVERAGE(P12:P15)</f>
        <v>26.606666666666666</v>
      </c>
      <c r="S12" t="s">
        <v>38</v>
      </c>
      <c r="T12">
        <f>Q12-N12</f>
        <v>0.21000000000000085</v>
      </c>
      <c r="U12">
        <f t="shared" si="2"/>
        <v>0.86453723130786475</v>
      </c>
      <c r="W12" s="5"/>
    </row>
    <row r="13" spans="1:23" x14ac:dyDescent="0.25">
      <c r="A13" t="b">
        <v>1</v>
      </c>
      <c r="B13">
        <v>255</v>
      </c>
      <c r="C13" t="s">
        <v>29</v>
      </c>
      <c r="D13" t="s">
        <v>61</v>
      </c>
      <c r="E13">
        <v>30.62</v>
      </c>
      <c r="G13">
        <v>0</v>
      </c>
      <c r="M13">
        <v>26.51</v>
      </c>
      <c r="P13">
        <v>26.58</v>
      </c>
      <c r="S13" t="s">
        <v>39</v>
      </c>
      <c r="T13">
        <f>Q16-N16</f>
        <v>6.2899999999999956</v>
      </c>
      <c r="U13">
        <f t="shared" si="2"/>
        <v>1.2779719664965371E-2</v>
      </c>
    </row>
    <row r="14" spans="1:23" x14ac:dyDescent="0.25">
      <c r="A14" t="b">
        <v>1</v>
      </c>
      <c r="B14">
        <v>255</v>
      </c>
      <c r="C14" t="s">
        <v>30</v>
      </c>
      <c r="D14" t="s">
        <v>61</v>
      </c>
      <c r="E14">
        <v>30.82</v>
      </c>
      <c r="G14">
        <v>0</v>
      </c>
      <c r="M14">
        <v>26.36</v>
      </c>
      <c r="P14">
        <v>26.58</v>
      </c>
    </row>
    <row r="15" spans="1:23" x14ac:dyDescent="0.25">
      <c r="A15" t="b">
        <v>1</v>
      </c>
      <c r="B15">
        <v>255</v>
      </c>
      <c r="C15" t="s">
        <v>31</v>
      </c>
      <c r="D15" t="s">
        <v>61</v>
      </c>
      <c r="E15">
        <v>30.6</v>
      </c>
      <c r="G15">
        <v>0</v>
      </c>
    </row>
    <row r="16" spans="1:23" x14ac:dyDescent="0.25">
      <c r="A16" t="b">
        <v>1</v>
      </c>
      <c r="B16">
        <v>255</v>
      </c>
      <c r="C16" t="s">
        <v>68</v>
      </c>
      <c r="D16" t="s">
        <v>54</v>
      </c>
      <c r="E16">
        <v>25.27</v>
      </c>
      <c r="G16">
        <v>0</v>
      </c>
      <c r="L16" t="s">
        <v>39</v>
      </c>
      <c r="M16">
        <v>24.17</v>
      </c>
      <c r="N16">
        <f>AVERAGE(M16:M18)</f>
        <v>24.39</v>
      </c>
      <c r="P16">
        <v>30.62</v>
      </c>
      <c r="Q16">
        <f>AVERAGE(P16:P18)</f>
        <v>30.679999999999996</v>
      </c>
      <c r="S16" t="s">
        <v>36</v>
      </c>
    </row>
    <row r="17" spans="1:22" x14ac:dyDescent="0.25">
      <c r="A17" t="b">
        <v>1</v>
      </c>
      <c r="B17">
        <v>255</v>
      </c>
      <c r="C17" t="s">
        <v>69</v>
      </c>
      <c r="D17" t="s">
        <v>54</v>
      </c>
      <c r="E17">
        <v>25.17</v>
      </c>
      <c r="G17">
        <v>0</v>
      </c>
      <c r="M17">
        <v>24.49</v>
      </c>
      <c r="P17">
        <v>30.82</v>
      </c>
      <c r="S17" t="s">
        <v>37</v>
      </c>
    </row>
    <row r="18" spans="1:22" x14ac:dyDescent="0.25">
      <c r="A18" t="b">
        <v>1</v>
      </c>
      <c r="B18">
        <v>255</v>
      </c>
      <c r="C18" t="s">
        <v>70</v>
      </c>
      <c r="D18" t="s">
        <v>54</v>
      </c>
      <c r="E18">
        <v>25.53</v>
      </c>
      <c r="G18">
        <v>0</v>
      </c>
      <c r="M18">
        <v>24.51</v>
      </c>
      <c r="P18">
        <v>30.6</v>
      </c>
      <c r="S18" t="s">
        <v>38</v>
      </c>
    </row>
    <row r="19" spans="1:22" x14ac:dyDescent="0.25">
      <c r="A19" t="b">
        <v>1</v>
      </c>
      <c r="B19">
        <v>255</v>
      </c>
      <c r="C19" t="s">
        <v>71</v>
      </c>
      <c r="D19" t="s">
        <v>55</v>
      </c>
      <c r="E19">
        <v>25.89</v>
      </c>
      <c r="G19">
        <v>0</v>
      </c>
      <c r="S19" t="s">
        <v>39</v>
      </c>
    </row>
    <row r="20" spans="1:22" x14ac:dyDescent="0.25">
      <c r="A20" t="b">
        <v>1</v>
      </c>
      <c r="B20">
        <v>255</v>
      </c>
      <c r="C20" t="s">
        <v>72</v>
      </c>
      <c r="D20" t="s">
        <v>55</v>
      </c>
      <c r="E20">
        <v>26.22</v>
      </c>
      <c r="G20">
        <v>0</v>
      </c>
    </row>
    <row r="21" spans="1:22" x14ac:dyDescent="0.25">
      <c r="A21" t="b">
        <v>1</v>
      </c>
      <c r="B21">
        <v>255</v>
      </c>
      <c r="C21" t="s">
        <v>73</v>
      </c>
      <c r="D21" t="s">
        <v>55</v>
      </c>
      <c r="E21">
        <v>25.91</v>
      </c>
      <c r="G21">
        <v>0</v>
      </c>
    </row>
    <row r="22" spans="1:22" x14ac:dyDescent="0.25">
      <c r="A22" t="b">
        <v>1</v>
      </c>
      <c r="B22">
        <v>255</v>
      </c>
      <c r="C22" t="s">
        <v>74</v>
      </c>
      <c r="D22" t="s">
        <v>56</v>
      </c>
      <c r="E22">
        <v>24.65</v>
      </c>
      <c r="G22">
        <v>0</v>
      </c>
    </row>
    <row r="23" spans="1:22" x14ac:dyDescent="0.25">
      <c r="A23" t="b">
        <v>1</v>
      </c>
      <c r="B23">
        <v>255</v>
      </c>
      <c r="C23" t="s">
        <v>75</v>
      </c>
      <c r="D23" t="s">
        <v>56</v>
      </c>
      <c r="E23">
        <v>24.76</v>
      </c>
      <c r="G23">
        <v>0</v>
      </c>
      <c r="T23" s="8">
        <v>45568</v>
      </c>
      <c r="U23" s="8">
        <v>45588</v>
      </c>
      <c r="V23" s="8">
        <v>45589</v>
      </c>
    </row>
    <row r="24" spans="1:22" x14ac:dyDescent="0.25">
      <c r="A24" t="b">
        <v>1</v>
      </c>
      <c r="B24">
        <v>255</v>
      </c>
      <c r="C24" t="s">
        <v>76</v>
      </c>
      <c r="D24" t="s">
        <v>56</v>
      </c>
      <c r="E24">
        <v>24.95</v>
      </c>
      <c r="G24">
        <v>0</v>
      </c>
      <c r="S24" t="s">
        <v>36</v>
      </c>
      <c r="T24" s="9">
        <v>1</v>
      </c>
      <c r="U24">
        <v>1</v>
      </c>
      <c r="V24">
        <v>1</v>
      </c>
    </row>
    <row r="25" spans="1:22" x14ac:dyDescent="0.25">
      <c r="A25" t="b">
        <v>1</v>
      </c>
      <c r="B25">
        <v>255</v>
      </c>
      <c r="C25" t="s">
        <v>77</v>
      </c>
      <c r="D25" t="s">
        <v>57</v>
      </c>
      <c r="E25">
        <v>25.46</v>
      </c>
      <c r="G25">
        <v>0</v>
      </c>
      <c r="S25" t="s">
        <v>37</v>
      </c>
      <c r="T25" s="9">
        <v>1.07</v>
      </c>
      <c r="U25">
        <v>1.1000000000000001</v>
      </c>
      <c r="V25">
        <v>0.94387431268168964</v>
      </c>
    </row>
    <row r="26" spans="1:22" x14ac:dyDescent="0.25">
      <c r="A26" t="b">
        <v>1</v>
      </c>
      <c r="B26">
        <v>255</v>
      </c>
      <c r="C26" t="s">
        <v>78</v>
      </c>
      <c r="D26" t="s">
        <v>57</v>
      </c>
      <c r="E26">
        <v>25.45</v>
      </c>
      <c r="G26">
        <v>0</v>
      </c>
      <c r="S26" t="s">
        <v>38</v>
      </c>
      <c r="T26" s="9">
        <v>1.71</v>
      </c>
      <c r="U26">
        <v>2</v>
      </c>
      <c r="V26">
        <v>1.2893703084395765</v>
      </c>
    </row>
    <row r="27" spans="1:22" x14ac:dyDescent="0.25">
      <c r="A27" t="b">
        <v>1</v>
      </c>
      <c r="B27">
        <v>255</v>
      </c>
      <c r="C27" t="s">
        <v>79</v>
      </c>
      <c r="D27" t="s">
        <v>57</v>
      </c>
      <c r="E27">
        <v>25.43</v>
      </c>
      <c r="G27">
        <v>0</v>
      </c>
      <c r="S27" t="s">
        <v>39</v>
      </c>
      <c r="T27" s="9">
        <v>0.01</v>
      </c>
      <c r="U27">
        <v>0.02</v>
      </c>
      <c r="V27">
        <v>1.9059666246253219E-2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R1_10-03-2024</vt:lpstr>
      <vt:lpstr>R2_10-23-24</vt:lpstr>
      <vt:lpstr>R3_10-24-24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EMEL AKDOGAN</dc:creator>
  <cp:lastModifiedBy>EMEL AKDOGAN</cp:lastModifiedBy>
  <dcterms:created xsi:type="dcterms:W3CDTF">2024-09-30T18:58:41Z</dcterms:created>
  <dcterms:modified xsi:type="dcterms:W3CDTF">2025-02-12T22:12:41Z</dcterms:modified>
</cp:coreProperties>
</file>