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558661\Documents\git\Db2-on-IBM-Cloud---Estimacion\"/>
    </mc:Choice>
  </mc:AlternateContent>
  <xr:revisionPtr revIDLastSave="0" documentId="13_ncr:1_{0F157C23-6530-456E-B5CE-F1871D718FE2}" xr6:coauthVersionLast="47" xr6:coauthVersionMax="47" xr10:uidLastSave="{00000000-0000-0000-0000-000000000000}"/>
  <bookViews>
    <workbookView xWindow="5925" yWindow="-12225" windowWidth="19140" windowHeight="11385" tabRatio="820" xr2:uid="{9DAD9834-722A-4D77-9820-EB9D61AB967F}"/>
  </bookViews>
  <sheets>
    <sheet name="DB2" sheetId="13" r:id="rId1"/>
  </sheets>
  <definedNames>
    <definedName name="horas">'DB2'!$M$1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3" l="1"/>
  <c r="K6" i="13"/>
  <c r="J6" i="13"/>
  <c r="L5" i="13"/>
  <c r="K5" i="13"/>
  <c r="J5" i="13"/>
  <c r="I6" i="13"/>
  <c r="I5" i="13"/>
  <c r="E6" i="13"/>
  <c r="E5" i="13"/>
  <c r="J7" i="13" l="1"/>
  <c r="J8" i="13" s="1"/>
  <c r="J9" i="13" s="1"/>
  <c r="L7" i="13"/>
  <c r="L8" i="13" s="1"/>
  <c r="L9" i="13" s="1"/>
  <c r="I7" i="13"/>
  <c r="I8" i="13" s="1"/>
  <c r="I9" i="13" s="1"/>
  <c r="K7" i="13" l="1"/>
  <c r="K8" i="13" s="1"/>
  <c r="K9" i="13" s="1"/>
</calcChain>
</file>

<file path=xl/sharedStrings.xml><?xml version="1.0" encoding="utf-8"?>
<sst xmlns="http://schemas.openxmlformats.org/spreadsheetml/2006/main" count="19" uniqueCount="18">
  <si>
    <t>Estimado Mes</t>
  </si>
  <si>
    <t>Descripción</t>
  </si>
  <si>
    <t>DB2 on IBM Cloud</t>
  </si>
  <si>
    <t>Almacenamiento Datos</t>
  </si>
  <si>
    <t>vCPU</t>
  </si>
  <si>
    <t>Backup</t>
  </si>
  <si>
    <t>Cantidad</t>
  </si>
  <si>
    <t>Estimado Mes HA</t>
  </si>
  <si>
    <t>RAM</t>
  </si>
  <si>
    <t>ítem</t>
  </si>
  <si>
    <t>Total w/Support</t>
  </si>
  <si>
    <t>Support</t>
  </si>
  <si>
    <t>Total</t>
  </si>
  <si>
    <t>Base de datos standard</t>
  </si>
  <si>
    <t>Base de datos enterprise</t>
  </si>
  <si>
    <t>DB2</t>
  </si>
  <si>
    <t>Estimado Mes DR</t>
  </si>
  <si>
    <t>Estimado Mes HA +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</si>
</sst>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\ &quot;GB&quot;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4C4C4C"/>
      </left>
      <right style="thin">
        <color auto="1"/>
      </right>
      <top style="thin">
        <color rgb="FF4C4C4C"/>
      </top>
      <bottom style="thin">
        <color rgb="FF4C4C4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left"/>
    </xf>
    <xf numFmtId="0" fontId="6" fillId="0" borderId="0" xfId="0" applyFont="1"/>
    <xf numFmtId="164" fontId="7" fillId="5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9" fillId="2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44" fontId="7" fillId="0" borderId="3" xfId="0" applyNumberFormat="1" applyFont="1" applyBorder="1" applyAlignment="1">
      <alignment horizontal="center" vertical="center" wrapText="1"/>
    </xf>
    <xf numFmtId="44" fontId="9" fillId="0" borderId="4" xfId="0" applyNumberFormat="1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AE034E4-C273-47E5-829C-64D52AB13839}"/>
    <cellStyle name="Normal 28" xfId="1" xr:uid="{D9214AF9-712D-D546-93B1-297D5091A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0F8C-2D33-D741-B514-2CDA2E2003EB}">
  <dimension ref="A1:M12"/>
  <sheetViews>
    <sheetView tabSelected="1" zoomScale="70" zoomScaleNormal="70" workbookViewId="0">
      <selection activeCell="C20" sqref="C20"/>
    </sheetView>
  </sheetViews>
  <sheetFormatPr defaultColWidth="8.81640625" defaultRowHeight="14.5" x14ac:dyDescent="0.35"/>
  <cols>
    <col min="2" max="2" width="30.54296875" customWidth="1"/>
    <col min="3" max="3" width="44.81640625" customWidth="1"/>
    <col min="4" max="4" width="11" bestFit="1" customWidth="1"/>
    <col min="5" max="5" width="11" customWidth="1"/>
    <col min="6" max="6" width="30.6328125" customWidth="1"/>
    <col min="7" max="7" width="16.453125" customWidth="1"/>
    <col min="8" max="8" width="21.90625" customWidth="1"/>
    <col min="9" max="10" width="18.1796875" customWidth="1"/>
    <col min="11" max="11" width="18.08984375" customWidth="1"/>
    <col min="12" max="13" width="17.81640625" customWidth="1"/>
    <col min="14" max="14" width="19.81640625" customWidth="1"/>
  </cols>
  <sheetData>
    <row r="1" spans="1:13" x14ac:dyDescent="0.35">
      <c r="M1">
        <v>730</v>
      </c>
    </row>
    <row r="2" spans="1:13" ht="21" x14ac:dyDescent="0.5">
      <c r="B2" s="4"/>
    </row>
    <row r="3" spans="1:13" s="1" customFormat="1" ht="21" customHeight="1" x14ac:dyDescent="0.35">
      <c r="A3"/>
      <c r="B3" s="18" t="s">
        <v>2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 s="1" customFormat="1" ht="37" x14ac:dyDescent="0.35">
      <c r="A4"/>
      <c r="B4" s="6" t="s">
        <v>9</v>
      </c>
      <c r="C4" s="6" t="s">
        <v>1</v>
      </c>
      <c r="D4" s="6" t="s">
        <v>6</v>
      </c>
      <c r="E4" s="6" t="s">
        <v>8</v>
      </c>
      <c r="F4" s="6" t="s">
        <v>3</v>
      </c>
      <c r="G4" s="6" t="s">
        <v>4</v>
      </c>
      <c r="H4" s="6" t="s">
        <v>5</v>
      </c>
      <c r="I4" s="7" t="s">
        <v>0</v>
      </c>
      <c r="J4" s="7" t="s">
        <v>7</v>
      </c>
      <c r="K4" s="7" t="s">
        <v>16</v>
      </c>
      <c r="L4" s="7" t="s">
        <v>17</v>
      </c>
    </row>
    <row r="5" spans="1:13" s="1" customFormat="1" ht="21" customHeight="1" x14ac:dyDescent="0.35">
      <c r="A5"/>
      <c r="B5" s="12" t="s">
        <v>15</v>
      </c>
      <c r="C5" s="8" t="s">
        <v>13</v>
      </c>
      <c r="D5" s="8">
        <v>1</v>
      </c>
      <c r="E5" s="14">
        <f>G5*4</f>
        <v>64</v>
      </c>
      <c r="F5" s="14">
        <v>200</v>
      </c>
      <c r="G5" s="8">
        <v>16</v>
      </c>
      <c r="H5" s="5">
        <v>200</v>
      </c>
      <c r="I5" s="15">
        <f>D5*horas*(0.136+(0.00027*(F5-20))+(0.097*(G5-2))+0.0959+(0.00003*H5))</f>
        <v>1200.4850000000001</v>
      </c>
      <c r="J5" s="15">
        <f>D5*horas*(3*(0.136+(0.00027*(F5-20))+(0.097*(G5-2))+0.0959)+(0.00003*H5))</f>
        <v>3592.6950000000006</v>
      </c>
      <c r="K5" s="15">
        <f>D5*horas*(2*(0.136+(0.00027*(F5-20))+(0.097*(G5-2))+0.0959)+(0.00003*H5))</f>
        <v>2396.59</v>
      </c>
      <c r="L5" s="15">
        <f>D5*horas*(4*(0.136+(0.00027*(F5-20))+(0.097*(G5-2))+0.0959)+(0.00003*H5))</f>
        <v>4788.8000000000011</v>
      </c>
    </row>
    <row r="6" spans="1:13" s="1" customFormat="1" ht="21" customHeight="1" x14ac:dyDescent="0.35">
      <c r="A6"/>
      <c r="B6" s="10" t="s">
        <v>15</v>
      </c>
      <c r="C6" s="8" t="s">
        <v>14</v>
      </c>
      <c r="D6" s="9">
        <v>1</v>
      </c>
      <c r="E6" s="14">
        <f t="shared" ref="E6" si="0">G6*4</f>
        <v>128</v>
      </c>
      <c r="F6" s="5">
        <v>200</v>
      </c>
      <c r="G6" s="9">
        <v>32</v>
      </c>
      <c r="H6" s="5">
        <v>200</v>
      </c>
      <c r="I6" s="15">
        <f>D6*horas*(1.3+(0.00027*(F6-20))+(0.3*(G6-4))+0.0959+(0.00003*H6))</f>
        <v>7190.8649999999998</v>
      </c>
      <c r="J6" s="16">
        <f>D6*horas*(3*(1.3+(0.00027*(F6-20))+(0.3*(G6-4))+0.0959)+(0.00003*H6))</f>
        <v>21563.834999999999</v>
      </c>
      <c r="K6" s="15">
        <f>D6*horas*(2*(1.3+(0.00027*(F6-20))+(0.3*(G6-4))+0.0959)+(0.00003*H6))</f>
        <v>14377.35</v>
      </c>
      <c r="L6" s="15">
        <f>D6*horas*(4*(1.3+(0.00027*(F6-20))+(0.3*(G6-4))+0.0959)+(0.00003*H6))</f>
        <v>28750.32</v>
      </c>
    </row>
    <row r="7" spans="1:13" ht="19.25" customHeight="1" x14ac:dyDescent="0.45">
      <c r="B7" s="11"/>
      <c r="C7" s="11"/>
      <c r="D7" s="11"/>
      <c r="E7" s="11"/>
      <c r="F7" s="11"/>
      <c r="G7" s="11"/>
      <c r="H7" s="13" t="s">
        <v>10</v>
      </c>
      <c r="I7" s="17">
        <f>SUM(I5:I6)</f>
        <v>8391.35</v>
      </c>
      <c r="J7" s="17">
        <f>SUM(J5:J6)</f>
        <v>25156.53</v>
      </c>
      <c r="K7" s="17">
        <f>SUM(K5:K6)</f>
        <v>16773.940000000002</v>
      </c>
      <c r="L7" s="17">
        <f>SUM(L5:L6)</f>
        <v>33539.120000000003</v>
      </c>
    </row>
    <row r="8" spans="1:13" ht="18.5" x14ac:dyDescent="0.35">
      <c r="B8" s="1"/>
      <c r="C8" s="1"/>
      <c r="D8" s="1"/>
      <c r="E8" s="1"/>
      <c r="F8" s="1"/>
      <c r="G8" s="2"/>
      <c r="H8" s="13" t="s">
        <v>11</v>
      </c>
      <c r="I8" s="17">
        <f>I7*0.1</f>
        <v>839.1350000000001</v>
      </c>
      <c r="J8" s="17">
        <f>J7*0.1</f>
        <v>2515.6530000000002</v>
      </c>
      <c r="K8" s="17">
        <f>K7*0.1</f>
        <v>1677.3940000000002</v>
      </c>
      <c r="L8" s="17">
        <f>L7*0.1</f>
        <v>3353.9120000000003</v>
      </c>
    </row>
    <row r="9" spans="1:13" ht="18.5" x14ac:dyDescent="0.35">
      <c r="B9" s="3"/>
      <c r="C9" s="1"/>
      <c r="D9" s="1"/>
      <c r="E9" s="1"/>
      <c r="F9" s="1"/>
      <c r="G9" s="2"/>
      <c r="H9" s="13" t="s">
        <v>12</v>
      </c>
      <c r="I9" s="17">
        <f>I8+I7</f>
        <v>9230.4850000000006</v>
      </c>
      <c r="J9" s="17">
        <f>J8+J7</f>
        <v>27672.182999999997</v>
      </c>
      <c r="K9" s="17">
        <f>K8+K7</f>
        <v>18451.334000000003</v>
      </c>
      <c r="L9" s="17">
        <f>L8+L7</f>
        <v>36893.032000000007</v>
      </c>
    </row>
    <row r="10" spans="1:13" x14ac:dyDescent="0.35">
      <c r="B10" s="3"/>
      <c r="C10" s="1"/>
      <c r="D10" s="1"/>
      <c r="E10" s="1"/>
      <c r="F10" s="1"/>
      <c r="G10" s="2"/>
      <c r="H10" s="1"/>
      <c r="I10" s="1"/>
      <c r="J10" s="1"/>
    </row>
    <row r="11" spans="1:13" x14ac:dyDescent="0.35">
      <c r="B11" s="3"/>
      <c r="C11" s="1"/>
      <c r="D11" s="1"/>
      <c r="E11" s="1"/>
      <c r="F11" s="1"/>
      <c r="G11" s="2"/>
      <c r="H11" s="1"/>
      <c r="I11" s="1"/>
      <c r="J11" s="1"/>
    </row>
    <row r="12" spans="1:13" x14ac:dyDescent="0.35">
      <c r="B12" s="3"/>
      <c r="C12" s="1"/>
      <c r="D12" s="1"/>
      <c r="E12" s="1"/>
      <c r="F12" s="1"/>
      <c r="G12" s="2"/>
      <c r="H12" s="1"/>
    </row>
  </sheetData>
  <mergeCells count="1">
    <mergeCell ref="B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DB2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ERUIN MELO PARRA</dc:creator>
  <cp:lastModifiedBy>Ana Sofia Aponte</cp:lastModifiedBy>
  <dcterms:created xsi:type="dcterms:W3CDTF">2019-09-13T20:44:27Z</dcterms:created>
  <dcterms:modified xsi:type="dcterms:W3CDTF">2022-09-20T21:14:47Z</dcterms:modified>
</cp:coreProperties>
</file>