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_Splits" sheetId="1" r:id="rId4"/>
    <sheet state="visible" name="W_Cumulative" sheetId="2" r:id="rId5"/>
    <sheet state="visible" name="B_Splits" sheetId="3" r:id="rId6"/>
    <sheet state="visible" name="B_Cumulative" sheetId="4" r:id="rId7"/>
    <sheet state="visible" name="DS_Splits" sheetId="5" r:id="rId8"/>
    <sheet state="visible" name="DS_Cumulative" sheetId="6" r:id="rId9"/>
    <sheet state="visible" name="README" sheetId="7" r:id="rId10"/>
    <sheet state="hidden" name="Athletes" sheetId="8" r:id="rId11"/>
    <sheet state="hidden" name="events" sheetId="9" r:id="rId12"/>
    <sheet state="hidden" name="anna hall" sheetId="10" r:id="rId13"/>
    <sheet state="hidden" name="Copy of anna hall" sheetId="11" r:id="rId14"/>
    <sheet state="hidden" name="Instructions" sheetId="12" r:id="rId15"/>
    <sheet state="hidden" name="meets" sheetId="13" r:id="rId16"/>
    <sheet state="hidden" name="leo neugebauer" sheetId="14" r:id="rId17"/>
    <sheet state="hidden" name="old guide" sheetId="15" r:id="rId18"/>
    <sheet state="hidden" name="new" sheetId="16" r:id="rId1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This is average score over the past year
	-Douglas Gee
It would be better to collect the data of each athlete's best performance
	-Douglas Gee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https://worldathletics.org/athletes/germany/leo-neugebauer-14739745
	-Douglas Gee</t>
      </text>
    </comment>
  </commentList>
</comments>
</file>

<file path=xl/sharedStrings.xml><?xml version="1.0" encoding="utf-8"?>
<sst xmlns="http://schemas.openxmlformats.org/spreadsheetml/2006/main" count="3712" uniqueCount="676">
  <si>
    <t>Year</t>
  </si>
  <si>
    <t>Location</t>
  </si>
  <si>
    <t>Type</t>
  </si>
  <si>
    <t>H1</t>
  </si>
  <si>
    <t>H2</t>
  </si>
  <si>
    <t>H3</t>
  </si>
  <si>
    <t>H4</t>
  </si>
  <si>
    <t>H5</t>
  </si>
  <si>
    <t>H6</t>
  </si>
  <si>
    <t>H7</t>
  </si>
  <si>
    <t>H8</t>
  </si>
  <si>
    <t>H9</t>
  </si>
  <si>
    <t>H10</t>
  </si>
  <si>
    <t>Run in</t>
  </si>
  <si>
    <t>Time</t>
  </si>
  <si>
    <t>Stride Pattern</t>
  </si>
  <si>
    <t>Tokyo</t>
  </si>
  <si>
    <t>final</t>
  </si>
  <si>
    <t>13 to 9 15 to 10</t>
  </si>
  <si>
    <t>Monaco</t>
  </si>
  <si>
    <t>Oslo</t>
  </si>
  <si>
    <t>Eugene</t>
  </si>
  <si>
    <t>13 to 10</t>
  </si>
  <si>
    <t>13 to 8 14 to 10</t>
  </si>
  <si>
    <t>Stockholm</t>
  </si>
  <si>
    <t>Budapest</t>
  </si>
  <si>
    <t>Zurich</t>
  </si>
  <si>
    <t>13 to 8 15 to 10</t>
  </si>
  <si>
    <t>Silesia</t>
  </si>
  <si>
    <t>Roma</t>
  </si>
  <si>
    <t>Paris</t>
  </si>
  <si>
    <t>Rome</t>
  </si>
  <si>
    <t>Berlin</t>
  </si>
  <si>
    <t>semi</t>
  </si>
  <si>
    <t>London</t>
  </si>
  <si>
    <t>13 to 9 14 to 10</t>
  </si>
  <si>
    <t>Munich</t>
  </si>
  <si>
    <t>Keqiao</t>
  </si>
  <si>
    <t>13 to 8 14 to 9 16 to 10</t>
  </si>
  <si>
    <t>Doha</t>
  </si>
  <si>
    <t>Hamar</t>
  </si>
  <si>
    <t>heat</t>
  </si>
  <si>
    <t>Ostrava</t>
  </si>
  <si>
    <t>Lausanne</t>
  </si>
  <si>
    <t>13 to 7 15 to 10</t>
  </si>
  <si>
    <t>Bergen</t>
  </si>
  <si>
    <t>Amsterdam</t>
  </si>
  <si>
    <t>13 to 8 14 to 9 15 to 10</t>
  </si>
  <si>
    <t>Los Angeles</t>
  </si>
  <si>
    <t>13 to 4 12 to 6 13 to 10</t>
  </si>
  <si>
    <t>Walnut</t>
  </si>
  <si>
    <t>Stanford</t>
  </si>
  <si>
    <t>13 to 2 12 to 5 13 to 9 14 to 10</t>
  </si>
  <si>
    <t>Shanghai</t>
  </si>
  <si>
    <t xml:space="preserve">Doha </t>
  </si>
  <si>
    <t xml:space="preserve">final </t>
  </si>
  <si>
    <t xml:space="preserve">Eugene </t>
  </si>
  <si>
    <t>13 to 8 15 to 9 14 to 10</t>
  </si>
  <si>
    <t>13 to 2 12 to 6 13 to 10</t>
  </si>
  <si>
    <t>13 to 3 12 to 5 13 to 8 14 to 9 13 to 10</t>
  </si>
  <si>
    <t>13 to 2 12 to 4 13 to 10</t>
  </si>
  <si>
    <t>13 to 2 12 to 5 13 to 10</t>
  </si>
  <si>
    <t>13 to 2 12 to 6 13 to 8 14 to 9 13 to 10</t>
  </si>
  <si>
    <t>13 to 2 12 to 3 13 to 10</t>
  </si>
  <si>
    <t>13 to 3 12 to 5 13 to 10</t>
  </si>
  <si>
    <t>all over the place</t>
  </si>
  <si>
    <t>Brussels</t>
  </si>
  <si>
    <t>Kingston</t>
  </si>
  <si>
    <t>13 to 2 12 to 6 13 to 9 14 to 10</t>
  </si>
  <si>
    <t>Chorzow</t>
  </si>
  <si>
    <t>Miramar</t>
  </si>
  <si>
    <t>13 to 2 12 to 6 13 to 8 14 to 10</t>
  </si>
  <si>
    <t>13 to 3 12 to 5 13 to 8 14 to 10</t>
  </si>
  <si>
    <t>13 to 4 12 to 6 13 to 8 14 to 10</t>
  </si>
  <si>
    <t>Lima</t>
  </si>
  <si>
    <t>Birmingham</t>
  </si>
  <si>
    <t>13 to 7 14 to 10</t>
  </si>
  <si>
    <t xml:space="preserve">To build: </t>
  </si>
  <si>
    <t>specific race strategy</t>
  </si>
  <si>
    <t>(compare to others)</t>
  </si>
  <si>
    <t>where does he excel?</t>
  </si>
  <si>
    <t>change over the years, more aggressive? more relaxed?</t>
  </si>
  <si>
    <t>compare to stride patterns</t>
  </si>
  <si>
    <t>little bit of semi stratregy</t>
  </si>
  <si>
    <t>trend over the years (overall time)</t>
  </si>
  <si>
    <t>1. 🏁 Race Strategy Classification</t>
  </si>
  <si>
    <t>Are they fast starters? Do they finish strong? Are their splits even?</t>
  </si>
  <si>
    <t>✅ Steps:</t>
  </si>
  <si>
    <t>For each race, calculate:</t>
  </si>
  <si>
    <t>First 5 hurdles average (H1–H5)</t>
  </si>
  <si>
    <t>Last 5 hurdles average (H6–H10)</t>
  </si>
  <si>
    <t>Difference = Back Half Avg - Front Half Avg</t>
  </si>
  <si>
    <t>Classify strategy:</t>
  </si>
  <si>
    <t>Fast Start: Front half much faster (&gt; 0.15s diff)</t>
  </si>
  <si>
    <t>Fast Close: Back half faster</t>
  </si>
  <si>
    <t>Even Split: Minimal difference</t>
  </si>
  <si>
    <t>Plot: Strategy classification over time per athlete</t>
  </si>
  <si>
    <t>Summary: % of races with each strategy per athlete</t>
  </si>
  <si>
    <t>🧠 Insights to Look For:</t>
  </si>
  <si>
    <t>Does Warholm always blast out fast? Is Benjamin more of a closer?</t>
  </si>
  <si>
    <t>Who is most consistent across races?</t>
  </si>
  <si>
    <t>2. 📈 Change Over the Years</t>
  </si>
  <si>
    <t>Are they getting more aggressive or relaxed as they peak?</t>
  </si>
  <si>
    <t>Line plot: Total Time vs. Year per athlete</t>
  </si>
  <si>
    <t>Line plot: Avg Split vs. Year</t>
  </si>
  <si>
    <t>Track First Hurdle Time or Run-in across years</t>
  </si>
  <si>
    <t>Optionally: Fit linear regression to check statistically significant trends</t>
  </si>
  <si>
    <t>Is Warholm starting faster year-over-year?</t>
  </si>
  <si>
    <t>Does Benjamin’s peak year (e.g., Tokyo) show a unique split pattern?</t>
  </si>
  <si>
    <t>3. 👣 Stride Pattern Analysis</t>
  </si>
  <si>
    <t>How do stride decisions (e.g., 13-stride pattern) affect time?</t>
  </si>
  <si>
    <t>Group races by Stride Pattern and calculate:</t>
  </si>
  <si>
    <t>Average total time</t>
  </si>
  <si>
    <t>Average back-half and front-half splits</t>
  </si>
  <si>
    <t>Plot: Stride Pattern vs. Avg Time</t>
  </si>
  <si>
    <t>Tag which stride pattern is used for each athlete’s PB</t>
  </si>
  <si>
    <t>Is 13-stride to 7 hurdles common in PRs?</t>
  </si>
  <si>
    <t>Who varies their pattern most, and is that adaptive or inconsistent?</t>
  </si>
  <si>
    <t>4. 🧪 Semifinal Strategy Differences</t>
  </si>
  <si>
    <t>Do athletes change how they run in semis vs. finals?</t>
  </si>
  <si>
    <t>Separate races by Type (e.g., 'Semi', 'Final', 'Heats')</t>
  </si>
  <si>
    <t>Calculate:</t>
  </si>
  <si>
    <t>Avg time</t>
  </si>
  <si>
    <t>Avg split patterns</t>
  </si>
  <si>
    <t>Pace strategies (front vs. back half)</t>
  </si>
  <si>
    <t>Plot split comparison (semi vs. final) for same competition</t>
  </si>
  <si>
    <t>Do they ease off in semis? Who runs close to max effort anyway?</t>
  </si>
  <si>
    <t>Does being in a semi ever produce a PR?</t>
  </si>
  <si>
    <t>5. 📉 Trend in Overall Times</t>
  </si>
  <si>
    <t>Is each athlete improving, plateauing, or declining?</t>
  </si>
  <si>
    <t>Line plot: Race Time over Year for each athlete</t>
  </si>
  <si>
    <t>Annotate key races (e.g., Olympic final, World Championship)</t>
  </si>
  <si>
    <t>Optional: Fit a trendline (e.g., LOESS or polynomial)</t>
  </si>
  <si>
    <t>Does Dos Santos have a steeper improvement curve?</t>
  </si>
  <si>
    <t>Is Warholm maintaining his peak?</t>
  </si>
  <si>
    <t>6. 🆕 Additional Ideas</t>
  </si>
  <si>
    <t>🟨 A. Variance Consistency</t>
  </si>
  <si>
    <t>Standard deviation of splits per race</t>
  </si>
  <si>
    <t>Who is most consistent between hurdles?</t>
  </si>
  <si>
    <t>🟨 B. Margin of Victory</t>
  </si>
  <si>
    <t>If you have competitor data, compare athlete’s time vs. 2nd place</t>
  </si>
  <si>
    <t>Dominance index = Time Difference / Total Time</t>
  </si>
  <si>
    <t>🟨 C. Weather / Location Factors (if available)</t>
  </si>
  <si>
    <t>Are faster times correlated with certain locations or conditions?</t>
  </si>
  <si>
    <t>🟨 D. Historic Comparison</t>
  </si>
  <si>
    <t>Overlay WR progression or top-10 all-time list</t>
  </si>
  <si>
    <t>Place each athlete in historic context (e.g., compare to Kevin Young)</t>
  </si>
  <si>
    <t>📊 Suggested Visuals:</t>
  </si>
  <si>
    <t>Line plots: Split times by hurdle (for each athlete)</t>
  </si>
  <si>
    <t>Radar chart: Avg split profile (H1–H10)</t>
  </si>
  <si>
    <t>Boxplots: Split distributions</t>
  </si>
  <si>
    <t>Heatmap: Correlation between stride pattern and hurdle splits</t>
  </si>
  <si>
    <t>Annotations: Olympic/World medals, WR race</t>
  </si>
  <si>
    <t>📄 Final Report Format:</t>
  </si>
  <si>
    <t>Intro: Brief bios of each athlete</t>
  </si>
  <si>
    <t>Method: Explain the data and what was analyzed</t>
  </si>
  <si>
    <t>Sections:</t>
  </si>
  <si>
    <t>Race Strategy</t>
  </si>
  <si>
    <t>Year-over-Year Changes</t>
  </si>
  <si>
    <t>Stride Pattern Effects</t>
  </si>
  <si>
    <t>Semifinal vs. Final Strategy</t>
  </si>
  <si>
    <t>Trends in Performance</t>
  </si>
  <si>
    <t>Conclusion: Who is the most dominant? Most tactical? Most consistent?</t>
  </si>
  <si>
    <t>Place</t>
  </si>
  <si>
    <t>Competitor</t>
  </si>
  <si>
    <t>DOB</t>
  </si>
  <si>
    <t>Nat</t>
  </si>
  <si>
    <t>Score</t>
  </si>
  <si>
    <t>Leo NEUGEBAUER</t>
  </si>
  <si>
    <t>GER</t>
  </si>
  <si>
    <t>Nafissatou THIAM</t>
  </si>
  <si>
    <t>BEL</t>
  </si>
  <si>
    <t>Lindon VICTOR</t>
  </si>
  <si>
    <t>GRN</t>
  </si>
  <si>
    <t>Katarina JOHNSON-THOMPSON</t>
  </si>
  <si>
    <t>GBR</t>
  </si>
  <si>
    <t>Markus ROOTH</t>
  </si>
  <si>
    <t>NOR</t>
  </si>
  <si>
    <t>Noor VIDTS</t>
  </si>
  <si>
    <t>Johannes ERM</t>
  </si>
  <si>
    <t>EST</t>
  </si>
  <si>
    <t>Anna HALL</t>
  </si>
  <si>
    <t>USA</t>
  </si>
  <si>
    <t>Sven ROOSEN</t>
  </si>
  <si>
    <t>NED</t>
  </si>
  <si>
    <t>Annik KÄLIN</t>
  </si>
  <si>
    <t>SUI</t>
  </si>
  <si>
    <t>Damian WARNER</t>
  </si>
  <si>
    <t>CAN</t>
  </si>
  <si>
    <t>Emma OOSTERWEGEL</t>
  </si>
  <si>
    <t>Janek ÕIGLANE</t>
  </si>
  <si>
    <t>Martha ARAUJO</t>
  </si>
  <si>
    <t>COL</t>
  </si>
  <si>
    <t>Sander SKOTHEIM</t>
  </si>
  <si>
    <t>Sofie DOKTER</t>
  </si>
  <si>
    <t>Niklas KAUL</t>
  </si>
  <si>
    <t>Anouk VETTER</t>
  </si>
  <si>
    <t>Harrison WILLIAMS</t>
  </si>
  <si>
    <t>Xénia KRIZSÁN</t>
  </si>
  <si>
    <t>HUN</t>
  </si>
  <si>
    <t>Makenson GLETTY</t>
  </si>
  <si>
    <t>FRA</t>
  </si>
  <si>
    <t>Auriana LAZRAQ-KHLASS</t>
  </si>
  <si>
    <t>Ayden OWENS-DELERME</t>
  </si>
  <si>
    <t>PUR</t>
  </si>
  <si>
    <t>Michelle ATHERLEY</t>
  </si>
  <si>
    <t>Heath BALDWIN</t>
  </si>
  <si>
    <t>Saga VANNINEN</t>
  </si>
  <si>
    <t>FIN</t>
  </si>
  <si>
    <t>Karel TILGA</t>
  </si>
  <si>
    <t>Taliyah BROOKS</t>
  </si>
  <si>
    <t>Ashley MOLONEY</t>
  </si>
  <si>
    <t>AUS</t>
  </si>
  <si>
    <t>Sveva GEREVINI</t>
  </si>
  <si>
    <t>ITA</t>
  </si>
  <si>
    <t>Ken MULLINGS</t>
  </si>
  <si>
    <t>BAH</t>
  </si>
  <si>
    <t>Chari HAWKINS</t>
  </si>
  <si>
    <t>José Fernando FERREIRA</t>
  </si>
  <si>
    <t>BRA</t>
  </si>
  <si>
    <t>Jade O'DOWDA</t>
  </si>
  <si>
    <t>Till STEINFORTH</t>
  </si>
  <si>
    <t>Camryn NEWTON-SMITH</t>
  </si>
  <si>
    <t>https://www.kaggle.com/datasets/mexwell/world-athletics-database</t>
  </si>
  <si>
    <t>Manuel EITEL</t>
  </si>
  <si>
    <t>Ekaterina VORONINA</t>
  </si>
  <si>
    <t>UZB</t>
  </si>
  <si>
    <t>Felix WOLTER</t>
  </si>
  <si>
    <t>Kate O'CONNOR</t>
  </si>
  <si>
    <t>IRL</t>
  </si>
  <si>
    <t>Jente HAUTTEKEETE</t>
  </si>
  <si>
    <t>Tori WEST</t>
  </si>
  <si>
    <t>Devon WILLIAMS</t>
  </si>
  <si>
    <t>Verena MAYR</t>
  </si>
  <si>
    <t>AUT</t>
  </si>
  <si>
    <t>Vilém STRÁSKÝ</t>
  </si>
  <si>
    <t>CZE</t>
  </si>
  <si>
    <t>Vanessa GRIMM</t>
  </si>
  <si>
    <t>Tim NOWAK</t>
  </si>
  <si>
    <t>Sophie WEIßENBERG</t>
  </si>
  <si>
    <t>Yuma MARUYAMA</t>
  </si>
  <si>
    <t>JPN</t>
  </si>
  <si>
    <t>Adrianna SUŁEK-SCHUBERT</t>
  </si>
  <si>
    <t>POL</t>
  </si>
  <si>
    <t>Zachery ZIEMEK</t>
  </si>
  <si>
    <t>Sandrina SPRENGEL</t>
  </si>
  <si>
    <t>Daniel GOLUBOVIC</t>
  </si>
  <si>
    <t>Ninali ZHENG</t>
  </si>
  <si>
    <t>CHN</t>
  </si>
  <si>
    <t>Risto LILLEMETS</t>
  </si>
  <si>
    <t>Rita NEMES</t>
  </si>
  <si>
    <t>Edgaras BENKUNSKAS</t>
  </si>
  <si>
    <t>LTU</t>
  </si>
  <si>
    <t>Annie KUNZ</t>
  </si>
  <si>
    <t>Santiago Adolfo FORD</t>
  </si>
  <si>
    <t>CHI</t>
  </si>
  <si>
    <t>Beatričė JUŠKEVIČIŪTĖ</t>
  </si>
  <si>
    <t>Jeff TESSELAAR</t>
  </si>
  <si>
    <t>Jadin O'BRIEN</t>
  </si>
  <si>
    <t>Marcel MEYER</t>
  </si>
  <si>
    <t>Timara CHAPMAN</t>
  </si>
  <si>
    <t>Adam Sebastian HELCELET</t>
  </si>
  <si>
    <t>Yuliya LOBAN</t>
  </si>
  <si>
    <t>UKR</t>
  </si>
  <si>
    <t>Arseniy YELFIMOV</t>
  </si>
  <si>
    <t>RUS</t>
  </si>
  <si>
    <t>Katelyn ADEL</t>
  </si>
  <si>
    <t>Jack FLOOD</t>
  </si>
  <si>
    <t>Lovisa KARLSSON</t>
  </si>
  <si>
    <t>SWE</t>
  </si>
  <si>
    <t>Stepan KEKIN</t>
  </si>
  <si>
    <t>Allie JONES</t>
  </si>
  <si>
    <t>Maksim ANDRALOITS</t>
  </si>
  <si>
    <t>BLR</t>
  </si>
  <si>
    <t>Marijke ESSELINK</t>
  </si>
  <si>
    <t>Téo BASTIEN</t>
  </si>
  <si>
    <t>Elisa PINEAU</t>
  </si>
  <si>
    <t>Andrin HUBER</t>
  </si>
  <si>
    <t>Paulina LIGARSKA</t>
  </si>
  <si>
    <t>Dario DESTER</t>
  </si>
  <si>
    <t>Szabina SZŰCS</t>
  </si>
  <si>
    <t>Jorge UREÑA</t>
  </si>
  <si>
    <t>ESP</t>
  </si>
  <si>
    <t>Ivona DADIC</t>
  </si>
  <si>
    <t>Lucas VAN KLAVEREN</t>
  </si>
  <si>
    <t>Bianca SALMING</t>
  </si>
  <si>
    <t>Ondřej KOPECKÝ</t>
  </si>
  <si>
    <t>Valeriya MOSKVITINA</t>
  </si>
  <si>
    <t>Edgar CAMPRÉ</t>
  </si>
  <si>
    <t>POR</t>
  </si>
  <si>
    <t>Célia PERRON</t>
  </si>
  <si>
    <t>Bruno COMÍN</t>
  </si>
  <si>
    <t>Isabel POSCH</t>
  </si>
  <si>
    <t>Austin WEST</t>
  </si>
  <si>
    <t>Kristīne BLAŽEVIČA</t>
  </si>
  <si>
    <t>LAT</t>
  </si>
  <si>
    <t>Rik TAAM</t>
  </si>
  <si>
    <t>Pippi Lotta ENOK</t>
  </si>
  <si>
    <t>Andy PRECIADO</t>
  </si>
  <si>
    <t>ECU</t>
  </si>
  <si>
    <t>Sarah LAGGER</t>
  </si>
  <si>
    <t>Thomas VAN DER PLAETSEN</t>
  </si>
  <si>
    <t>Sophia YAKUSHINA</t>
  </si>
  <si>
    <t>Sven JANSONS</t>
  </si>
  <si>
    <t>Mathilde REY</t>
  </si>
  <si>
    <t>Lewis CHURCH</t>
  </si>
  <si>
    <t>Jenelle ROGERS</t>
  </si>
  <si>
    <t>Niels PITTOMVILS</t>
  </si>
  <si>
    <t>Odile AHOUANWANOU</t>
  </si>
  <si>
    <t>BEN</t>
  </si>
  <si>
    <t>Taavi TŠERNJAVSKI</t>
  </si>
  <si>
    <t>Lydia BOLL</t>
  </si>
  <si>
    <t>Jack TURNER</t>
  </si>
  <si>
    <t>Esther CONDE-TURPIN</t>
  </si>
  <si>
    <t>Lorenzo NAIDON</t>
  </si>
  <si>
    <t>Erin MARSH</t>
  </si>
  <si>
    <t>Vitaliy ZHUK</t>
  </si>
  <si>
    <t>Cheyenne NESBITT</t>
  </si>
  <si>
    <t>Angelos-Tzanis ANDREOGLOU</t>
  </si>
  <si>
    <t>GRE</t>
  </si>
  <si>
    <t>Mareike RÖSING</t>
  </si>
  <si>
    <t>Peyton BAIR</t>
  </si>
  <si>
    <t>Abigail PAWLETT</t>
  </si>
  <si>
    <t>Sammy BALL</t>
  </si>
  <si>
    <t>Swapna BARMAN</t>
  </si>
  <si>
    <t>IND</t>
  </si>
  <si>
    <t>Robin BODART</t>
  </si>
  <si>
    <t>Shaina BURNS</t>
  </si>
  <si>
    <t>Nils LASERICH</t>
  </si>
  <si>
    <t>Jana KOŠČAK</t>
  </si>
  <si>
    <t>CRO</t>
  </si>
  <si>
    <t>Gerson IZAGUIRRE</t>
  </si>
  <si>
    <t>VEN</t>
  </si>
  <si>
    <t>Yelizaveta SLOBODYANYUK</t>
  </si>
  <si>
    <t>Finley GAIO</t>
  </si>
  <si>
    <t>Caroline AGNOU</t>
  </si>
  <si>
    <t>Aleksandr KOMAROV</t>
  </si>
  <si>
    <t>Sharlota PAEHLITSE</t>
  </si>
  <si>
    <t>Ryan TALBOT</t>
  </si>
  <si>
    <t>Nicole WARWICK</t>
  </si>
  <si>
    <t>Tejaswin SHANKAR</t>
  </si>
  <si>
    <t>Serina RIEDEL</t>
  </si>
  <si>
    <t>Yariel SOTO</t>
  </si>
  <si>
    <t>Hope BENDER</t>
  </si>
  <si>
    <t>Rasmus ROOSLEHT</t>
  </si>
  <si>
    <t>Sofia COSCULLUELA</t>
  </si>
  <si>
    <t>Qihao SUN</t>
  </si>
  <si>
    <t>Sophia MULDER</t>
  </si>
  <si>
    <t>Antoine FERRANTI</t>
  </si>
  <si>
    <t>Maddie WILSON</t>
  </si>
  <si>
    <t>NZL</t>
  </si>
  <si>
    <t>Aiden OUIMET</t>
  </si>
  <si>
    <t>Pauline BIKEMBO</t>
  </si>
  <si>
    <t>Yevgeniy SARANTSEV</t>
  </si>
  <si>
    <t>Alysbeth FELIX BOYER</t>
  </si>
  <si>
    <t>Bastien AUZEIL</t>
  </si>
  <si>
    <t>Ashtin ZAMZOW-MAHLER</t>
  </si>
  <si>
    <t>Kristjan ROSENBERG</t>
  </si>
  <si>
    <t>Marie DEHNING</t>
  </si>
  <si>
    <t>Sam BLACK</t>
  </si>
  <si>
    <t>Lucie KIENAST</t>
  </si>
  <si>
    <t>Ilya SHKURENYOV</t>
  </si>
  <si>
    <t>Katre Sofia PALM</t>
  </si>
  <si>
    <t>Denim ROGERS</t>
  </si>
  <si>
    <t>Julia SŁOCKA</t>
  </si>
  <si>
    <t>Jorge DAVILA</t>
  </si>
  <si>
    <t>Sandra RÖTHLIN</t>
  </si>
  <si>
    <t>Keisuke OKUDA</t>
  </si>
  <si>
    <t>Angel RICHMORE</t>
  </si>
  <si>
    <t>Paweł WIESIOŁEK</t>
  </si>
  <si>
    <t>Edyta BIELSKA</t>
  </si>
  <si>
    <t>Zsombor GÁLPÁL</t>
  </si>
  <si>
    <t>Nandini AGASARA</t>
  </si>
  <si>
    <t>Tarmo SAVOLA</t>
  </si>
  <si>
    <t>Anastasia NTRAGKOMIROVA</t>
  </si>
  <si>
    <t>Melchior TREFFERS</t>
  </si>
  <si>
    <t>Chiara-Belinda SCHULER</t>
  </si>
  <si>
    <t>Lorenzo MODUGNO</t>
  </si>
  <si>
    <t>Celine JANSEN</t>
  </si>
  <si>
    <t>David ABRINES</t>
  </si>
  <si>
    <t>Andrea MEDINA</t>
  </si>
  <si>
    <t>Elliot DUVERT</t>
  </si>
  <si>
    <t>Yuliya SOKHATSKAYA</t>
  </si>
  <si>
    <t>Rafael RAAP</t>
  </si>
  <si>
    <t>Karla SCHÄRFE</t>
  </si>
  <si>
    <t>DEN</t>
  </si>
  <si>
    <t>Zhipeng WANG</t>
  </si>
  <si>
    <t>Lilian BORJA</t>
  </si>
  <si>
    <t>MEX</t>
  </si>
  <si>
    <t>Lucas DA SILVA CATANHEDE</t>
  </si>
  <si>
    <t>Myke VAN DE WIEL</t>
  </si>
  <si>
    <t>Hans-Christian HAUSENBERG</t>
  </si>
  <si>
    <t>Jéssica BARREIRA</t>
  </si>
  <si>
    <t>Daniel SPEJCHER</t>
  </si>
  <si>
    <t>Yuki YAMASAKI</t>
  </si>
  <si>
    <t>Harry KENDALL</t>
  </si>
  <si>
    <t>Charity HUFNAGEL</t>
  </si>
  <si>
    <t>Lee WALBURN</t>
  </si>
  <si>
    <t>Avery MCMULLEN</t>
  </si>
  <si>
    <t>Hunter JONES</t>
  </si>
  <si>
    <t>Sarolta KRISZT</t>
  </si>
  <si>
    <t>Pedro DE OLIVEIRA</t>
  </si>
  <si>
    <t>Elīza Marija KRAULE</t>
  </si>
  <si>
    <t>Xiang FEI</t>
  </si>
  <si>
    <t>Tamara DE SOUZA</t>
  </si>
  <si>
    <t>Suttisak SINGKHON</t>
  </si>
  <si>
    <t>THA</t>
  </si>
  <si>
    <t>Marys Adela PATTERSON</t>
  </si>
  <si>
    <t>CUB</t>
  </si>
  <si>
    <t>Pol FERRER</t>
  </si>
  <si>
    <t>Erika WÄRFF</t>
  </si>
  <si>
    <t>Josmi SÁNCHEZ</t>
  </si>
  <si>
    <t>Lexie KELLER</t>
  </si>
  <si>
    <t>Felipe DOS SANTOS</t>
  </si>
  <si>
    <t>Daryna SLOBODA</t>
  </si>
  <si>
    <t>Events</t>
  </si>
  <si>
    <t>Count</t>
  </si>
  <si>
    <t>400m</t>
  </si>
  <si>
    <t>Shot Put</t>
  </si>
  <si>
    <t>High Jump</t>
  </si>
  <si>
    <t>100m Hurdles</t>
  </si>
  <si>
    <t>200m</t>
  </si>
  <si>
    <t>Javelin Throw</t>
  </si>
  <si>
    <t>Long Jump</t>
  </si>
  <si>
    <t>800m</t>
  </si>
  <si>
    <t>Heptathlon</t>
  </si>
  <si>
    <t>300m</t>
  </si>
  <si>
    <t>60m Hurdles</t>
  </si>
  <si>
    <t>Pentathlon</t>
  </si>
  <si>
    <t>300m Hurdles</t>
  </si>
  <si>
    <t>60m</t>
  </si>
  <si>
    <t>600m</t>
  </si>
  <si>
    <t>4x400m</t>
  </si>
  <si>
    <t>400m Hurdles</t>
  </si>
  <si>
    <t>4x100m</t>
  </si>
  <si>
    <t>Performance ID</t>
  </si>
  <si>
    <t>Meet ID</t>
  </si>
  <si>
    <t>Date</t>
  </si>
  <si>
    <t>Meet</t>
  </si>
  <si>
    <t>Event</t>
  </si>
  <si>
    <t>Mark</t>
  </si>
  <si>
    <t>Points</t>
  </si>
  <si>
    <t>Combined Events</t>
  </si>
  <si>
    <t>USA U15 Championships</t>
  </si>
  <si>
    <t>100m Hurdles (30in)</t>
  </si>
  <si>
    <t>n</t>
  </si>
  <si>
    <t>Albuquerque Great Southwest Classic</t>
  </si>
  <si>
    <t>Colorado Springs Air Force Open</t>
  </si>
  <si>
    <t>Greensboro New Balance Nationals</t>
  </si>
  <si>
    <t>y</t>
  </si>
  <si>
    <t>2:23.54</t>
  </si>
  <si>
    <t>Colorado Springs Air Force Holiday Open</t>
  </si>
  <si>
    <t>College Station Texas A&amp;M HS Indoor Classic</t>
  </si>
  <si>
    <t>New York New Balance Nationals</t>
  </si>
  <si>
    <t>2:20.98</t>
  </si>
  <si>
    <t>Arcadia Invitational</t>
  </si>
  <si>
    <t>2:19.48</t>
  </si>
  <si>
    <t>La Habana Memorial Barrientos</t>
  </si>
  <si>
    <t>2:24.10</t>
  </si>
  <si>
    <t>2:21.16</t>
  </si>
  <si>
    <t>Golden Mines Indoor HS Meet Series #2</t>
  </si>
  <si>
    <t>Houston Carl Lewis HS Invitational</t>
  </si>
  <si>
    <t>US Indoor Championships</t>
  </si>
  <si>
    <t>2:17.98</t>
  </si>
  <si>
    <t>Chandler Rotary Invitational</t>
  </si>
  <si>
    <t>Austin Clyde Littlefield Texas Relays</t>
  </si>
  <si>
    <t>Denver Mullen Invitational</t>
  </si>
  <si>
    <t>Eugene Oregon Relays</t>
  </si>
  <si>
    <t>Lakewood Colorado State Championships</t>
  </si>
  <si>
    <t>2:17.18</t>
  </si>
  <si>
    <t>USA U20 Championships</t>
  </si>
  <si>
    <t>2:17.65</t>
  </si>
  <si>
    <t>IAFF World U20 Championships</t>
  </si>
  <si>
    <t>2:15.19</t>
  </si>
  <si>
    <t>All Comers Invitational</t>
  </si>
  <si>
    <t>Carl Lewis Invitational</t>
  </si>
  <si>
    <t>Mines Indoor HS Meet Series #3</t>
  </si>
  <si>
    <t>Mines Indoor HS Meet Series #4</t>
  </si>
  <si>
    <t>USATF Colorado Challenge</t>
  </si>
  <si>
    <t>Mines Indoor HS Meet Series #5</t>
  </si>
  <si>
    <t>Air Force Open</t>
  </si>
  <si>
    <t>2:11.81</t>
  </si>
  <si>
    <t>USA Indoor Championships</t>
  </si>
  <si>
    <t>2:16.11</t>
  </si>
  <si>
    <t>2:16.52</t>
  </si>
  <si>
    <t>Nike Rotary Invitational</t>
  </si>
  <si>
    <t>St. Vrain Invitational</t>
  </si>
  <si>
    <t>Colorado State HS Championships</t>
  </si>
  <si>
    <t>Brooks PR Invitational</t>
  </si>
  <si>
    <t>2:11.02</t>
  </si>
  <si>
    <t>2:14.73</t>
  </si>
  <si>
    <t>Pan American U20 Championships</t>
  </si>
  <si>
    <t>2:10.11</t>
  </si>
  <si>
    <t>Clemson Invitational</t>
  </si>
  <si>
    <t>1:34.38</t>
  </si>
  <si>
    <t>Bob Pollock Invitational</t>
  </si>
  <si>
    <t>3:36.07</t>
  </si>
  <si>
    <t>Razorback Invitational</t>
  </si>
  <si>
    <t>2:16.22</t>
  </si>
  <si>
    <t>Tyson Invitational</t>
  </si>
  <si>
    <t>SEC Indoor Championships</t>
  </si>
  <si>
    <t>2:23.29</t>
  </si>
  <si>
    <t>Carolina Challenge</t>
  </si>
  <si>
    <t>2:07.91</t>
  </si>
  <si>
    <t>2:08.19</t>
  </si>
  <si>
    <t>2:10.89</t>
  </si>
  <si>
    <t>NCAA D1 Indoor Championships</t>
  </si>
  <si>
    <t>2:13.19</t>
  </si>
  <si>
    <t>Florida State Relays</t>
  </si>
  <si>
    <t>Spec Towns Invitational</t>
  </si>
  <si>
    <t>2:10.69</t>
  </si>
  <si>
    <t>USATF Grand Prix</t>
  </si>
  <si>
    <t>Torrin Lawrence Memorial</t>
  </si>
  <si>
    <t>SEC Outdoor Championships</t>
  </si>
  <si>
    <t>2:12.27</t>
  </si>
  <si>
    <t>NCAA East Preliminary</t>
  </si>
  <si>
    <t>NCAA D1 Outdoor Championships</t>
  </si>
  <si>
    <t>US Olympic Trials</t>
  </si>
  <si>
    <t>2:09.99</t>
  </si>
  <si>
    <t>3:31.61</t>
  </si>
  <si>
    <t>2:05.33</t>
  </si>
  <si>
    <t>2:08.75</t>
  </si>
  <si>
    <t>Texas Relays</t>
  </si>
  <si>
    <t>2:04.61</t>
  </si>
  <si>
    <t>3:29.20</t>
  </si>
  <si>
    <t>LSU Invitational</t>
  </si>
  <si>
    <t>USA Combined Events Championships</t>
  </si>
  <si>
    <t>2:03.11</t>
  </si>
  <si>
    <t>3:27.37</t>
  </si>
  <si>
    <t>2:21.23</t>
  </si>
  <si>
    <t>USATF Outdoor Championships</t>
  </si>
  <si>
    <t>World Athletics Championships</t>
  </si>
  <si>
    <t>2:06.67</t>
  </si>
  <si>
    <t>Millrose Games</t>
  </si>
  <si>
    <t>2:05.7</t>
  </si>
  <si>
    <t>FSU Relays</t>
  </si>
  <si>
    <t>2:03.23</t>
  </si>
  <si>
    <t>Tom Jones Memorial</t>
  </si>
  <si>
    <t>Adidas Atlantic City Games</t>
  </si>
  <si>
    <t>Hypomeeting</t>
  </si>
  <si>
    <t>2:02.97</t>
  </si>
  <si>
    <t>Golden Gala Pietro Mennea</t>
  </si>
  <si>
    <t>Meeting de Paris</t>
  </si>
  <si>
    <t>Oslo Bislett Games</t>
  </si>
  <si>
    <t>USA Championships</t>
  </si>
  <si>
    <t>2:10.91</t>
  </si>
  <si>
    <t>Ed Murphey Classic</t>
  </si>
  <si>
    <t>2:04.09</t>
  </si>
  <si>
    <t>The HBCU Pro Classic</t>
  </si>
  <si>
    <t>USATF New York City Grand Prix</t>
  </si>
  <si>
    <t>2:04.39</t>
  </si>
  <si>
    <t>Holloway Pro Classic</t>
  </si>
  <si>
    <t>The Olympic Games</t>
  </si>
  <si>
    <t>Charts/Visualizations to build</t>
  </si>
  <si>
    <t>Max points per event</t>
  </si>
  <si>
    <t>line chart across years</t>
  </si>
  <si>
    <t>number: best performance</t>
  </si>
  <si>
    <t>Outdoor/Indoor</t>
  </si>
  <si>
    <t>outdoor</t>
  </si>
  <si>
    <t>indoor</t>
  </si>
  <si>
    <t>Indoor/Outdoor</t>
  </si>
  <si>
    <t>That’s a great idea! A dashboard to track the top 100 decathletes would be an interesting and useful project, especially for coaches and athletes themselves. Here’s a step-by-step guide to help you achieve this using Python, Matplotlib, and pulling data from World Athletics:</t>
  </si>
  <si>
    <t>1. Data Collection from World Athletics</t>
  </si>
  <si>
    <t>World Athletics API: You'll need to pull data from World Athletics, which may require using their API. First, check if they provide an API for accessing decathlete results, rankings, and statistics. If they don't, you might need to manually scrape the data or find alternative sources like Kaggle or sports analytics websites.</t>
  </si>
  <si>
    <t>API Documentation: If available, sign up for an API key and familiarize yourself with endpoints for rankings, event data, and athlete profiles.</t>
  </si>
  <si>
    <t>Example endpoints: Rankings by event, athlete profiles with personal bests, progression over years, etc.</t>
  </si>
  <si>
    <t>If the API isn’t available, consider web scraping data directly from the site using BeautifulSoup or Selenium.</t>
  </si>
  <si>
    <t>2. Data Preprocessing</t>
  </si>
  <si>
    <t>Structure of the Data: You'll want to ensure your data is structured in a way that makes analysis easier. A sample data structure could look like:</t>
  </si>
  <si>
    <t>Athlete Info: Name, Country, Date of Birth.</t>
  </si>
  <si>
    <t>Events: Best performances in 10 events (e.g., 100m, long jump, shot put, etc.).</t>
  </si>
  <si>
    <t>Rankings: Current rankings and historical trends.</t>
  </si>
  <si>
    <t>Milestones: Significant achievements in their career (PBs, top finishes).</t>
  </si>
  <si>
    <t>Goals: Future targets (e.g., "Target: Break 8800 points", "Target: Personal Best in Shot Put").</t>
  </si>
  <si>
    <t>3. KPI Design</t>
  </si>
  <si>
    <t>For each athlete, you’ll define key performance indicators (KPIs) to track their progress over time. Here are some KPIs you could include:</t>
  </si>
  <si>
    <t>Overall Score: Calculate the decathlon score for each athlete based on their best performances in each event. The decathlon scoring tables are publicly available (like the IAAF scoring tables) and can be used to calculate scores from event results.</t>
  </si>
  <si>
    <t>Event-Specific KPIs:</t>
  </si>
  <si>
    <t>Performance in each event (e.g., 100m, long jump, etc.).</t>
  </si>
  <si>
    <t>Year-over-year progress in each event (showing improvements).</t>
  </si>
  <si>
    <t>Weakest and strongest events based on the athlete’s past performances.</t>
  </si>
  <si>
    <t>Milestone Tracking: Create milestones based on the athlete's progression (e.g., achieving a new personal best or breaking into the top 10).</t>
  </si>
  <si>
    <t>Goals: Define the next achievable goals for the athlete based on their current performance and rankings.</t>
  </si>
  <si>
    <t>4. Visualizations and Dashboards</t>
  </si>
  <si>
    <t>Using Matplotlib</t>
  </si>
  <si>
    <t>You can create a variety of visualizations to display KPIs and progress:</t>
  </si>
  <si>
    <t>Radar Chart for Event Strengths:</t>
  </si>
  <si>
    <t>A radar chart to show the athlete's performance in each of the 10 decathlon events. This would visually highlight their strongest and weakest events.</t>
  </si>
  <si>
    <t>Example: An athlete might have their best performance in the 100m and pole vault, but weaker performances in Shot Putand discus.</t>
  </si>
  <si>
    <t>Use matplotlib.pyplot to create the radar chart.</t>
  </si>
  <si>
    <t>import numpy as np</t>
  </si>
  <si>
    <t>import matplotlib.pyplot as plt</t>
  </si>
  <si>
    <t>labels = ['100m', 'Long Jump', 'Shot Put', 'High Jump', '400m', '110m Hurdles', 'Discus', 'Pole Vault', 'Javelin', '1500m']</t>
  </si>
  <si>
    <t>values = [10.5, 8.1, 15.3, 2.25, 47.3, 13.9, 45.0, 5.35, 60.2, 4.5]  # example performances</t>
  </si>
  <si>
    <t>num_vars = len(labels)</t>
  </si>
  <si>
    <t>angles = np.linspace(0, 2 * np.pi, num_vars, endpoint=False).tolist()</t>
  </si>
  <si>
    <t>values += values[:1]</t>
  </si>
  <si>
    <t>angles += angles[:1]</t>
  </si>
  <si>
    <t>fig, ax = plt.subplots(figsize=(6, 6), dpi=100, subplot_kw=dict(polar=True))</t>
  </si>
  <si>
    <t>ax.fill(angles, values, color='red', alpha=0.25)</t>
  </si>
  <si>
    <t>ax.plot(angles, values, color='red', linewidth=2)</t>
  </si>
  <si>
    <t>ax.set_yticklabels([])</t>
  </si>
  <si>
    <t>ax.set_xticks(angles[:-1])</t>
  </si>
  <si>
    <t>ax.set_xticklabels(labels, fontsize=10)</t>
  </si>
  <si>
    <t>plt.show()</t>
  </si>
  <si>
    <t>Progression Line Graph:</t>
  </si>
  <si>
    <t>Display the athlete's overall score or performance in each event over time (e.g., over several seasons or years).</t>
  </si>
  <si>
    <t>Use line charts to show their progression.</t>
  </si>
  <si>
    <t>Example: The athlete’s score could improve annually, and you could overlay this with their performance in specific events.</t>
  </si>
  <si>
    <t>years = [2019, 2020, 2021, 2022]</t>
  </si>
  <si>
    <t>scores = [8500, 8600, 8700, 8800]  # example scores over the years</t>
  </si>
  <si>
    <t>plt.plot(years, scores, marker='o', color='b', label="Decathlon Score")</t>
  </si>
  <si>
    <t>plt.xlabel('Year')</t>
  </si>
  <si>
    <t>plt.ylabel('Total Score')</t>
  </si>
  <si>
    <t>plt.title('Athlete Progression Over Time')</t>
  </si>
  <si>
    <t>plt.legend()</t>
  </si>
  <si>
    <t>plt.grid(True)</t>
  </si>
  <si>
    <t>Milestone Tracking:</t>
  </si>
  <si>
    <t>Visualize milestones such as personal bests (PBs) for each event with annotated markers in the line graph.</t>
  </si>
  <si>
    <t>Example: Highlight significant achievements with vertical lines or shaded areas.</t>
  </si>
  <si>
    <t>Dashboard:</t>
  </si>
  <si>
    <t>Use Dash or Streamlit to create an interactive web-based dashboard. This will display:</t>
  </si>
  <si>
    <t>Top 100 athletes (or allow sorting/filtering by ranking).</t>
  </si>
  <si>
    <t>Performance metrics (KPIs) and milestone tracker.</t>
  </si>
  <si>
    <t>Visualizations for each athlete (e.g., radar chart, line graphs).</t>
  </si>
  <si>
    <t>Example for a simple Streamlit dashboard:</t>
  </si>
  <si>
    <t>import streamlit as st</t>
  </si>
  <si>
    <t>import pandas as pd</t>
  </si>
  <si>
    <t># Assuming you have athlete data in a dataframe (df)</t>
  </si>
  <si>
    <t>st.title('Decathlete Progress Dashboard')</t>
  </si>
  <si>
    <t># Display top 10 athletes</t>
  </si>
  <si>
    <t>top_athletes = df.head(10)</t>
  </si>
  <si>
    <t>st.dataframe(top_athletes)</t>
  </si>
  <si>
    <t># Plot example: Progression Line Chart</t>
  </si>
  <si>
    <t>st.subheader('Athlete Progression')</t>
  </si>
  <si>
    <t>scores = [8500, 8600, 8700, 8800]  # example scores</t>
  </si>
  <si>
    <t>plt.plot(years, scores, marker='o', color='g')</t>
  </si>
  <si>
    <t>plt.ylabel('Score')</t>
  </si>
  <si>
    <t>st.pyplot(plt)</t>
  </si>
  <si>
    <t>5. Advanced Features (Optional)</t>
  </si>
  <si>
    <t>Predictive Modeling: Use machine learning (e.g., regression models or neural networks) to predict the future performance of athletes based on past data.</t>
  </si>
  <si>
    <t>Features: Use historical performance, training data, injury reports, etc., as input to predict future scores or event results.</t>
  </si>
  <si>
    <t>Libraries: Scikit-learn, TensorFlow, or XGBoost.</t>
  </si>
  <si>
    <t>6. Deployment</t>
  </si>
  <si>
    <t>Deploy your Dashboard: After developing the dashboard locally, you can deploy it on platforms like Heroku, Streamlit Sharing, or AWS to make it accessible online.</t>
  </si>
  <si>
    <t>Summary of Steps</t>
  </si>
  <si>
    <t>Collect and clean data from World Athletics (or other sources).</t>
  </si>
  <si>
    <t>Design KPIs and metrics for each athlete (total score, event strengths, milestones).</t>
  </si>
  <si>
    <t>Visualize the data using Matplotlib and plot the athlete's progression over time.</t>
  </si>
  <si>
    <t>Build an interactive dashboard using Streamlit or Dash.</t>
  </si>
  <si>
    <t>Optionally, implement machine learning models to predict future performance or suggest goals.</t>
  </si>
  <si>
    <t>Creating a comprehensive dashboard for decathlete Leo Neugebauer using Tableau involves several key steps, from data collection to visualization. Here's a structured guide to assist you:</t>
  </si>
  <si>
    <t>1. Data Collection</t>
  </si>
  <si>
    <t>Personal Bests and Records: ather Leo's personal bests in decathlon events such as the 100m, long jump, shot put, etc.his information is available on his World Athletics profile.citeturn0search0</t>
  </si>
  <si>
    <t>Competition Results: ompile his performance data from various competitions, including event-specific results and overall decathlon scores.he Texas Longhorns' official website provides detailed statistics.citeturn0search4</t>
  </si>
  <si>
    <t>Historical Data: or a comprehensive analysis, consider collecting data over multiple years to observe performance trends and milestones.</t>
  </si>
  <si>
    <t>2. Data Preparation</t>
  </si>
  <si>
    <t>Organize Data: tructure the collected data in a spreadsheet or database, ensuring each row represents a specific performance or event, with columns for event type, date, result, and any relevant notes.</t>
  </si>
  <si>
    <t>Data Cleaning: nsure consistency in data entry, handle missing values appropriately, and standardize units of measurement where necessary.</t>
  </si>
  <si>
    <t>3. Setting Up Tableau</t>
  </si>
  <si>
    <t>Install Tableau: f you haven't already, download and install Tableau Desktop from the official website.</t>
  </si>
  <si>
    <t>Connect to Data Source: pen Tableau and connect to your prepared data source (e.g., Excel file, CSV, or database).</t>
  </si>
  <si>
    <t>4. Creating Visualizations</t>
  </si>
  <si>
    <t>Performance Over Time: reate a line chart to visualize Leo's performance trends across different events over time.</t>
  </si>
  <si>
    <t>Event Comparison: evelop bar charts or scatter plots to compare his strengths and weaknesses across various decathlon events.</t>
  </si>
  <si>
    <t>Milestones and Records: ighlight significant achievements, such as personal bests or records, using annotated points or markers on the relevant charts.</t>
  </si>
  <si>
    <t>5. Building the Dashboard</t>
  </si>
  <si>
    <t>Assemble Visualizations: n Tableau, create a new dashboard and drag your prepared visualizations onto the canvas.</t>
  </si>
  <si>
    <t>Layout and Design: rrange the visualizations logically, ensuring clarity and ease of interpretation.se containers to group related charts and adjust sizes for optimal viewing.</t>
  </si>
  <si>
    <t>Interactivity: dd filters or interactive elements to allow users to explore specific events, dates, or performance metrics.</t>
  </si>
  <si>
    <t>6. Finalizing and Sharing</t>
  </si>
  <si>
    <t>Review: nsure all data is accurately represented and that the dashboard provides a coherent narrative of Leo's athletic performance.</t>
  </si>
  <si>
    <t>Publish: hare the dashboard through Tableau Public or export it as a PDF for distribution.</t>
  </si>
  <si>
    <t>For a visual demonstration of creating dashboards in Tableau, you might find this tutorial helpful:</t>
  </si>
  <si>
    <t>videoMake an AWESOME Tableau Dashboard in Only 10 Minutesturn0search3</t>
  </si>
  <si>
    <t>If you need further assistance or have additional questions, feel free to ask!</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</si>
</sst>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 yyyy"/>
    <numFmt numFmtId="165" formatCode="dd mmm yyyy"/>
    <numFmt numFmtId="166" formatCode="d mmmm yyyy"/>
    <numFmt numFmtId="167" formatCode="dd mmmm yyyy"/>
    <numFmt numFmtId="168" formatCode="mm-dd-yyyy"/>
    <numFmt numFmtId="169" formatCode="mm&quot;:&quot;s&quot;.&quot;0"/>
  </numFmts>
  <fonts count="10">
    <font>
      <sz val="10.0"/>
      <color rgb="FF000000"/>
      <name val="Arial"/>
      <scheme val="minor"/>
    </font>
    <font>
      <b/>
      <sz val="12.0"/>
      <color rgb="FFFFFFFF"/>
      <name val="Arial"/>
      <scheme val="minor"/>
    </font>
    <font>
      <color theme="1"/>
      <name val="Arial"/>
      <scheme val="minor"/>
    </font>
    <font>
      <b/>
      <sz val="18.0"/>
      <color theme="1"/>
      <name val="Arial"/>
      <scheme val="minor"/>
    </font>
    <font>
      <b/>
      <sz val="14.0"/>
      <color theme="1"/>
      <name val="Arial"/>
      <scheme val="minor"/>
    </font>
    <font>
      <sz val="11.0"/>
      <color rgb="FFFFFFFF"/>
      <name val="&quot;World Athletics&quot;"/>
    </font>
    <font>
      <color rgb="FF262626"/>
      <name val="&quot;World Athletics&quot;"/>
    </font>
    <font>
      <b/>
      <color rgb="FF262626"/>
      <name val="&quot;World Athletics&quot;"/>
    </font>
    <font>
      <u/>
      <color rgb="FF0000FF"/>
    </font>
    <font>
      <b/>
      <color theme="1"/>
      <name val="Arial"/>
      <scheme val="minor"/>
    </font>
  </fonts>
  <fills count="8">
    <fill>
      <patternFill patternType="none"/>
    </fill>
    <fill>
      <patternFill patternType="lightGray"/>
    </fill>
    <fill>
      <patternFill patternType="solid">
        <fgColor rgb="FF434343"/>
        <bgColor rgb="FF434343"/>
      </patternFill>
    </fill>
    <fill>
      <patternFill patternType="solid">
        <fgColor rgb="FFF4CCCC"/>
        <bgColor rgb="FFF4CCCC"/>
      </patternFill>
    </fill>
    <fill>
      <patternFill patternType="solid">
        <fgColor rgb="FFF9CB9C"/>
        <bgColor rgb="FFF9CB9C"/>
      </patternFill>
    </fill>
    <fill>
      <patternFill patternType="solid">
        <fgColor rgb="FF262626"/>
        <bgColor rgb="FF262626"/>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0" fontId="2" numFmtId="0" xfId="0" applyAlignment="1" applyFont="1">
      <alignment readingOrder="0"/>
    </xf>
    <xf borderId="0" fillId="0" fontId="2" numFmtId="2" xfId="0" applyAlignment="1" applyFont="1" applyNumberFormat="1">
      <alignment readingOrder="0"/>
    </xf>
    <xf borderId="0" fillId="0" fontId="2" numFmtId="2" xfId="0" applyFont="1" applyNumberFormat="1"/>
    <xf borderId="0" fillId="0" fontId="2" numFmtId="0" xfId="0" applyAlignment="1" applyFont="1">
      <alignment readingOrder="0" shrinkToFit="0" wrapText="0"/>
    </xf>
    <xf borderId="0" fillId="0" fontId="2" numFmtId="49" xfId="0" applyAlignment="1" applyFont="1" applyNumberFormat="1">
      <alignment readingOrder="0"/>
    </xf>
    <xf borderId="0" fillId="0" fontId="2" numFmtId="2" xfId="0" applyAlignment="1" applyFont="1" applyNumberFormat="1">
      <alignment readingOrder="0" shrinkToFit="0" wrapText="0"/>
    </xf>
    <xf borderId="0" fillId="0" fontId="2" numFmtId="0" xfId="0" applyAlignment="1" applyFont="1">
      <alignment horizontal="center" readingOrder="0" shrinkToFit="0" wrapText="0"/>
    </xf>
    <xf borderId="0" fillId="3" fontId="2" numFmtId="2" xfId="0" applyAlignment="1" applyFill="1" applyFont="1" applyNumberFormat="1">
      <alignment readingOrder="0"/>
    </xf>
    <xf borderId="0" fillId="3" fontId="2" numFmtId="0" xfId="0" applyAlignment="1" applyFont="1">
      <alignment readingOrder="0"/>
    </xf>
    <xf borderId="0" fillId="4" fontId="2" numFmtId="0" xfId="0" applyAlignment="1" applyFill="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4" numFmtId="0" xfId="0" applyFont="1"/>
    <xf borderId="0" fillId="5" fontId="5" numFmtId="0" xfId="0" applyAlignment="1" applyFill="1" applyFont="1">
      <alignment horizontal="left" readingOrder="0"/>
    </xf>
    <xf borderId="0" fillId="6" fontId="6" numFmtId="0" xfId="0" applyAlignment="1" applyFill="1" applyFont="1">
      <alignment readingOrder="0"/>
    </xf>
    <xf borderId="0" fillId="6" fontId="7" numFmtId="0" xfId="0" applyAlignment="1" applyFont="1">
      <alignment readingOrder="0"/>
    </xf>
    <xf borderId="0" fillId="6" fontId="6" numFmtId="164" xfId="0" applyAlignment="1" applyFont="1" applyNumberFormat="1">
      <alignment readingOrder="0"/>
    </xf>
    <xf borderId="0" fillId="7" fontId="6" numFmtId="0" xfId="0" applyAlignment="1" applyFill="1" applyFont="1">
      <alignment readingOrder="0"/>
    </xf>
    <xf borderId="0" fillId="7" fontId="7" numFmtId="0" xfId="0" applyAlignment="1" applyFont="1">
      <alignment readingOrder="0"/>
    </xf>
    <xf borderId="0" fillId="7" fontId="6" numFmtId="164" xfId="0" applyAlignment="1" applyFont="1" applyNumberFormat="1">
      <alignment readingOrder="0"/>
    </xf>
    <xf borderId="0" fillId="7" fontId="6" numFmtId="165" xfId="0" applyAlignment="1" applyFont="1" applyNumberFormat="1">
      <alignment readingOrder="0"/>
    </xf>
    <xf borderId="0" fillId="6" fontId="6" numFmtId="166" xfId="0" applyAlignment="1" applyFont="1" applyNumberFormat="1">
      <alignment readingOrder="0"/>
    </xf>
    <xf borderId="0" fillId="7" fontId="6" numFmtId="166" xfId="0" applyAlignment="1" applyFont="1" applyNumberFormat="1">
      <alignment readingOrder="0"/>
    </xf>
    <xf borderId="0" fillId="6" fontId="6" numFmtId="165" xfId="0" applyAlignment="1" applyFont="1" applyNumberFormat="1">
      <alignment readingOrder="0"/>
    </xf>
    <xf borderId="0" fillId="6" fontId="6" numFmtId="167" xfId="0" applyAlignment="1" applyFont="1" applyNumberFormat="1">
      <alignment readingOrder="0"/>
    </xf>
    <xf borderId="0" fillId="0" fontId="8" numFmtId="0" xfId="0" applyAlignment="1" applyFont="1">
      <alignment readingOrder="0"/>
    </xf>
    <xf borderId="0" fillId="7" fontId="6" numFmtId="167" xfId="0" applyAlignment="1" applyFont="1" applyNumberFormat="1">
      <alignment readingOrder="0"/>
    </xf>
    <xf borderId="0" fillId="0" fontId="2" numFmtId="0" xfId="0" applyFont="1"/>
    <xf borderId="0" fillId="0" fontId="2" numFmtId="0" xfId="0" applyAlignment="1" applyFont="1">
      <alignment readingOrder="0"/>
    </xf>
    <xf borderId="0" fillId="0" fontId="2" numFmtId="3" xfId="0" applyAlignment="1" applyFont="1" applyNumberFormat="1">
      <alignment readingOrder="0"/>
    </xf>
    <xf borderId="0" fillId="0" fontId="2" numFmtId="3" xfId="0" applyFont="1" applyNumberFormat="1"/>
    <xf borderId="0" fillId="0" fontId="2" numFmtId="168" xfId="0" applyAlignment="1" applyFont="1" applyNumberFormat="1">
      <alignment readingOrder="0"/>
    </xf>
    <xf borderId="0" fillId="0" fontId="2" numFmtId="49" xfId="0" applyFont="1" applyNumberFormat="1"/>
    <xf borderId="0" fillId="0" fontId="2" numFmtId="169" xfId="0" applyAlignment="1" applyFont="1" applyNumberFormat="1">
      <alignment readingOrder="0"/>
    </xf>
    <xf borderId="0" fillId="0" fontId="9" numFmtId="0" xfId="0" applyAlignment="1" applyFont="1">
      <alignment readingOrder="0"/>
    </xf>
    <xf borderId="0" fillId="0" fontId="9" numFmtId="0" xfId="0" applyFont="1"/>
  </cellXfs>
  <cellStyles count="1">
    <cellStyle xfId="0" name="Normal" builtinId="0"/>
  </cellStyles>
  <dxfs count="2">
    <dxf>
      <font>
        <color rgb="FF000000"/>
      </font>
      <fill>
        <patternFill patternType="solid">
          <fgColor rgb="FFF9CB9C"/>
          <bgColor rgb="FFF9CB9C"/>
        </patternFill>
      </fill>
      <border/>
    </dxf>
    <dxf>
      <font/>
      <fill>
        <patternFill patternType="solid">
          <fgColor rgb="FFF9CB9C"/>
          <bgColor rgb="FFF9CB9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kaggle.com/datasets/mexwell/world-athletics-database" TargetMode="External"/><Relationship Id="rId3" Type="http://schemas.openxmlformats.org/officeDocument/2006/relationships/drawing" Target="../drawings/drawing8.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orldathletics.org/athletes/united-states/anna-hall-14713272" TargetMode="External"/><Relationship Id="rId2" Type="http://schemas.openxmlformats.org/officeDocument/2006/relationships/hyperlink" Target="https://www.usatf.org/statistics/calculators/combinedEventsScoring/index.html"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orldathletics.org/athletes/united-states/anna-hall-14713272" TargetMode="External"/><Relationship Id="rId2" Type="http://schemas.openxmlformats.org/officeDocument/2006/relationships/hyperlink" Target="https://www.usatf.org/statistics/calculators/combinedEventsScoring/index.html"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4.xml"/><Relationship Id="rId3"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3" max="14" width="9.25"/>
    <col customWidth="1" min="16" max="16" width="18.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2021.0</v>
      </c>
      <c r="B2" s="3" t="s">
        <v>16</v>
      </c>
      <c r="C2" s="4" t="s">
        <v>17</v>
      </c>
      <c r="D2" s="5">
        <v>5.6</v>
      </c>
      <c r="E2" s="5">
        <v>3.48</v>
      </c>
      <c r="F2" s="5">
        <v>3.54</v>
      </c>
      <c r="G2" s="5">
        <v>3.66</v>
      </c>
      <c r="H2" s="5">
        <v>3.68</v>
      </c>
      <c r="I2" s="5">
        <v>3.9</v>
      </c>
      <c r="J2" s="5">
        <v>4.06</v>
      </c>
      <c r="K2" s="5">
        <v>4.12</v>
      </c>
      <c r="L2" s="5">
        <v>4.28</v>
      </c>
      <c r="M2" s="5">
        <v>4.44</v>
      </c>
      <c r="N2" s="5">
        <v>5.18</v>
      </c>
      <c r="O2" s="6">
        <f t="shared" ref="O2:O59" si="1">SUM(D2:N2)</f>
        <v>45.94</v>
      </c>
      <c r="P2" s="4" t="s">
        <v>18</v>
      </c>
    </row>
    <row r="3">
      <c r="A3" s="3">
        <v>2023.0</v>
      </c>
      <c r="B3" s="3" t="s">
        <v>19</v>
      </c>
      <c r="C3" s="4" t="s">
        <v>17</v>
      </c>
      <c r="D3" s="5">
        <v>5.55</v>
      </c>
      <c r="E3" s="5">
        <v>3.5</v>
      </c>
      <c r="F3" s="5">
        <v>3.57</v>
      </c>
      <c r="G3" s="5">
        <v>3.64</v>
      </c>
      <c r="H3" s="5">
        <v>3.76</v>
      </c>
      <c r="I3" s="5">
        <v>3.93</v>
      </c>
      <c r="J3" s="5">
        <v>4.08</v>
      </c>
      <c r="K3" s="5">
        <v>4.21</v>
      </c>
      <c r="L3" s="5">
        <v>4.41</v>
      </c>
      <c r="M3" s="5">
        <v>4.56</v>
      </c>
      <c r="N3" s="5">
        <v>5.3</v>
      </c>
      <c r="O3" s="6">
        <f t="shared" si="1"/>
        <v>46.51</v>
      </c>
      <c r="P3" s="4" t="s">
        <v>18</v>
      </c>
      <c r="R3" s="7"/>
      <c r="S3" s="7"/>
    </row>
    <row r="4">
      <c r="A4" s="3">
        <v>2023.0</v>
      </c>
      <c r="B4" s="3" t="s">
        <v>20</v>
      </c>
      <c r="C4" s="4" t="s">
        <v>17</v>
      </c>
      <c r="D4" s="5">
        <v>5.59</v>
      </c>
      <c r="E4" s="5">
        <v>3.57</v>
      </c>
      <c r="F4" s="5">
        <v>3.6</v>
      </c>
      <c r="G4" s="5">
        <v>3.65</v>
      </c>
      <c r="H4" s="5">
        <v>3.76</v>
      </c>
      <c r="I4" s="5">
        <v>3.88</v>
      </c>
      <c r="J4" s="5">
        <v>4.02</v>
      </c>
      <c r="K4" s="5">
        <v>4.2</v>
      </c>
      <c r="L4" s="5">
        <v>4.36</v>
      </c>
      <c r="M4" s="5">
        <v>4.57</v>
      </c>
      <c r="N4" s="5">
        <v>5.32</v>
      </c>
      <c r="O4" s="6">
        <f t="shared" si="1"/>
        <v>46.52</v>
      </c>
      <c r="P4" s="4" t="s">
        <v>18</v>
      </c>
    </row>
    <row r="5">
      <c r="A5" s="3">
        <v>2023.0</v>
      </c>
      <c r="B5" s="3" t="s">
        <v>21</v>
      </c>
      <c r="C5" s="4" t="s">
        <v>17</v>
      </c>
      <c r="D5" s="5">
        <v>5.59</v>
      </c>
      <c r="E5" s="5">
        <v>3.58</v>
      </c>
      <c r="F5" s="5">
        <v>3.63</v>
      </c>
      <c r="G5" s="5">
        <v>3.66</v>
      </c>
      <c r="H5" s="5">
        <v>3.76</v>
      </c>
      <c r="I5" s="5">
        <v>3.88</v>
      </c>
      <c r="J5" s="5">
        <v>4.02</v>
      </c>
      <c r="K5" s="5">
        <v>4.25</v>
      </c>
      <c r="L5" s="5">
        <v>4.25</v>
      </c>
      <c r="M5" s="5">
        <v>4.56</v>
      </c>
      <c r="N5" s="5">
        <v>5.35</v>
      </c>
      <c r="O5" s="6">
        <f t="shared" si="1"/>
        <v>46.53</v>
      </c>
      <c r="P5" s="4" t="s">
        <v>18</v>
      </c>
      <c r="R5" s="8"/>
    </row>
    <row r="6">
      <c r="A6" s="3">
        <v>2021.0</v>
      </c>
      <c r="B6" s="3" t="s">
        <v>20</v>
      </c>
      <c r="C6" s="4" t="s">
        <v>17</v>
      </c>
      <c r="D6" s="5">
        <v>5.58</v>
      </c>
      <c r="E6" s="5">
        <v>3.52</v>
      </c>
      <c r="F6" s="5">
        <v>3.6</v>
      </c>
      <c r="G6" s="5">
        <v>3.64</v>
      </c>
      <c r="H6" s="5">
        <v>3.82</v>
      </c>
      <c r="I6" s="5">
        <v>3.92</v>
      </c>
      <c r="J6" s="5">
        <v>4.1</v>
      </c>
      <c r="K6" s="5">
        <v>4.2</v>
      </c>
      <c r="L6" s="5">
        <v>4.4</v>
      </c>
      <c r="M6" s="5">
        <v>4.66</v>
      </c>
      <c r="N6" s="5">
        <v>5.26</v>
      </c>
      <c r="O6" s="6">
        <f t="shared" si="1"/>
        <v>46.7</v>
      </c>
      <c r="P6" s="4" t="s">
        <v>22</v>
      </c>
    </row>
    <row r="7">
      <c r="A7" s="3">
        <v>2024.0</v>
      </c>
      <c r="B7" s="3" t="s">
        <v>20</v>
      </c>
      <c r="C7" s="4" t="s">
        <v>17</v>
      </c>
      <c r="D7" s="5">
        <v>5.7</v>
      </c>
      <c r="E7" s="5">
        <v>3.51</v>
      </c>
      <c r="F7" s="5">
        <v>3.6</v>
      </c>
      <c r="G7" s="5">
        <v>3.64</v>
      </c>
      <c r="H7" s="5">
        <v>3.77</v>
      </c>
      <c r="I7" s="5">
        <v>3.97</v>
      </c>
      <c r="J7" s="5">
        <v>4.0</v>
      </c>
      <c r="K7" s="5">
        <v>4.21</v>
      </c>
      <c r="L7" s="5">
        <v>4.43</v>
      </c>
      <c r="M7" s="5">
        <v>4.54</v>
      </c>
      <c r="N7" s="5">
        <v>5.33</v>
      </c>
      <c r="O7" s="6">
        <f t="shared" si="1"/>
        <v>46.7</v>
      </c>
      <c r="P7" s="4" t="s">
        <v>23</v>
      </c>
    </row>
    <row r="8">
      <c r="A8" s="3">
        <v>2024.0</v>
      </c>
      <c r="B8" s="3" t="s">
        <v>19</v>
      </c>
      <c r="C8" s="4" t="s">
        <v>17</v>
      </c>
      <c r="D8" s="5">
        <v>5.66</v>
      </c>
      <c r="E8" s="5">
        <v>3.54</v>
      </c>
      <c r="F8" s="5">
        <v>3.59</v>
      </c>
      <c r="G8" s="5">
        <v>3.69</v>
      </c>
      <c r="H8" s="5">
        <v>3.83</v>
      </c>
      <c r="I8" s="5">
        <v>3.94</v>
      </c>
      <c r="J8" s="5">
        <v>4.05</v>
      </c>
      <c r="K8" s="5">
        <v>4.2</v>
      </c>
      <c r="L8" s="5">
        <v>4.38</v>
      </c>
      <c r="M8" s="5">
        <v>4.53</v>
      </c>
      <c r="N8" s="5">
        <v>5.32</v>
      </c>
      <c r="O8" s="6">
        <f t="shared" si="1"/>
        <v>46.73</v>
      </c>
      <c r="P8" s="4" t="s">
        <v>18</v>
      </c>
    </row>
    <row r="9">
      <c r="A9" s="3">
        <v>2020.0</v>
      </c>
      <c r="B9" s="3" t="s">
        <v>24</v>
      </c>
      <c r="C9" s="4" t="s">
        <v>17</v>
      </c>
      <c r="D9" s="5">
        <v>5.58</v>
      </c>
      <c r="E9" s="5">
        <v>3.56</v>
      </c>
      <c r="F9" s="5">
        <v>3.66</v>
      </c>
      <c r="G9" s="5">
        <v>3.8</v>
      </c>
      <c r="H9" s="5">
        <v>3.84</v>
      </c>
      <c r="I9" s="5">
        <v>3.98</v>
      </c>
      <c r="J9" s="5">
        <v>4.06</v>
      </c>
      <c r="K9" s="5">
        <v>4.16</v>
      </c>
      <c r="L9" s="5">
        <v>4.3</v>
      </c>
      <c r="M9" s="5">
        <v>4.54</v>
      </c>
      <c r="N9" s="5">
        <v>5.39</v>
      </c>
      <c r="O9" s="6">
        <f t="shared" si="1"/>
        <v>46.87</v>
      </c>
      <c r="P9" s="4" t="s">
        <v>18</v>
      </c>
    </row>
    <row r="10">
      <c r="A10" s="3">
        <v>2023.0</v>
      </c>
      <c r="B10" s="3" t="s">
        <v>25</v>
      </c>
      <c r="C10" s="4" t="s">
        <v>17</v>
      </c>
      <c r="D10" s="5">
        <v>5.81</v>
      </c>
      <c r="E10" s="5">
        <v>3.65</v>
      </c>
      <c r="F10" s="5">
        <v>3.44</v>
      </c>
      <c r="G10" s="5">
        <v>3.62</v>
      </c>
      <c r="H10" s="5">
        <v>3.77</v>
      </c>
      <c r="I10" s="5">
        <v>3.96</v>
      </c>
      <c r="J10" s="5">
        <v>4.04</v>
      </c>
      <c r="K10" s="5">
        <v>4.21</v>
      </c>
      <c r="L10" s="5">
        <v>4.43</v>
      </c>
      <c r="M10" s="5">
        <v>4.68</v>
      </c>
      <c r="N10" s="5">
        <v>5.28</v>
      </c>
      <c r="O10" s="6">
        <f t="shared" si="1"/>
        <v>46.89</v>
      </c>
      <c r="P10" s="4" t="s">
        <v>18</v>
      </c>
    </row>
    <row r="11">
      <c r="A11" s="3">
        <v>2019.0</v>
      </c>
      <c r="B11" s="3" t="s">
        <v>26</v>
      </c>
      <c r="C11" s="4" t="s">
        <v>17</v>
      </c>
      <c r="D11" s="5">
        <v>5.66</v>
      </c>
      <c r="E11" s="5">
        <v>3.5</v>
      </c>
      <c r="F11" s="5">
        <v>3.6</v>
      </c>
      <c r="G11" s="5">
        <v>3.64</v>
      </c>
      <c r="H11" s="5">
        <v>3.82</v>
      </c>
      <c r="I11" s="5">
        <v>3.96</v>
      </c>
      <c r="J11" s="5">
        <v>4.14</v>
      </c>
      <c r="K11" s="5">
        <v>4.24</v>
      </c>
      <c r="L11" s="5">
        <v>4.52</v>
      </c>
      <c r="M11" s="5">
        <v>4.54</v>
      </c>
      <c r="N11" s="5">
        <v>5.3</v>
      </c>
      <c r="O11" s="6">
        <f t="shared" si="1"/>
        <v>46.92</v>
      </c>
      <c r="P11" s="4" t="s">
        <v>27</v>
      </c>
    </row>
    <row r="12">
      <c r="A12" s="3">
        <v>2024.0</v>
      </c>
      <c r="B12" s="3" t="s">
        <v>28</v>
      </c>
      <c r="C12" s="4" t="s">
        <v>17</v>
      </c>
      <c r="D12" s="5">
        <v>5.64</v>
      </c>
      <c r="E12" s="5">
        <v>3.62</v>
      </c>
      <c r="F12" s="5">
        <v>3.67</v>
      </c>
      <c r="G12" s="5">
        <v>3.73</v>
      </c>
      <c r="H12" s="5">
        <v>3.83</v>
      </c>
      <c r="I12" s="5">
        <v>3.95</v>
      </c>
      <c r="J12" s="5">
        <v>4.1</v>
      </c>
      <c r="K12" s="5">
        <v>4.17</v>
      </c>
      <c r="L12" s="5">
        <v>4.29</v>
      </c>
      <c r="M12" s="5">
        <v>4.58</v>
      </c>
      <c r="N12" s="5">
        <v>5.37</v>
      </c>
      <c r="O12" s="6">
        <f t="shared" si="1"/>
        <v>46.95</v>
      </c>
      <c r="P12" s="4" t="s">
        <v>18</v>
      </c>
    </row>
    <row r="13">
      <c r="A13" s="3">
        <v>2024.0</v>
      </c>
      <c r="B13" s="3" t="s">
        <v>29</v>
      </c>
      <c r="C13" s="4" t="s">
        <v>17</v>
      </c>
      <c r="D13" s="5">
        <v>5.62</v>
      </c>
      <c r="E13" s="5">
        <v>3.5</v>
      </c>
      <c r="F13" s="5">
        <v>3.69</v>
      </c>
      <c r="G13" s="5">
        <v>3.7</v>
      </c>
      <c r="H13" s="5">
        <v>3.84</v>
      </c>
      <c r="I13" s="5">
        <v>3.89</v>
      </c>
      <c r="J13" s="5">
        <v>3.97</v>
      </c>
      <c r="K13" s="5">
        <v>4.15</v>
      </c>
      <c r="L13" s="5">
        <v>4.57</v>
      </c>
      <c r="M13" s="5">
        <v>4.63</v>
      </c>
      <c r="N13" s="5">
        <v>5.42</v>
      </c>
      <c r="O13" s="6">
        <f t="shared" si="1"/>
        <v>46.98</v>
      </c>
      <c r="P13" s="4" t="s">
        <v>23</v>
      </c>
    </row>
    <row r="14">
      <c r="A14" s="3">
        <v>2024.0</v>
      </c>
      <c r="B14" s="3" t="s">
        <v>30</v>
      </c>
      <c r="C14" s="4" t="s">
        <v>17</v>
      </c>
      <c r="D14" s="5">
        <v>5.51</v>
      </c>
      <c r="E14" s="5">
        <v>3.58</v>
      </c>
      <c r="F14" s="5">
        <v>3.64</v>
      </c>
      <c r="G14" s="5">
        <v>3.68</v>
      </c>
      <c r="H14" s="5">
        <v>3.77</v>
      </c>
      <c r="I14" s="5">
        <v>3.85</v>
      </c>
      <c r="J14" s="5">
        <v>3.96</v>
      </c>
      <c r="K14" s="5">
        <v>4.16</v>
      </c>
      <c r="L14" s="5">
        <v>4.43</v>
      </c>
      <c r="M14" s="5">
        <v>4.86</v>
      </c>
      <c r="N14" s="5">
        <v>5.62</v>
      </c>
      <c r="O14" s="6">
        <f t="shared" si="1"/>
        <v>47.06</v>
      </c>
      <c r="P14" s="4" t="s">
        <v>18</v>
      </c>
    </row>
    <row r="15">
      <c r="A15" s="3">
        <v>2020.0</v>
      </c>
      <c r="B15" s="3" t="s">
        <v>31</v>
      </c>
      <c r="C15" s="4" t="s">
        <v>17</v>
      </c>
      <c r="D15" s="9">
        <v>5.64</v>
      </c>
      <c r="E15" s="5">
        <v>3.6</v>
      </c>
      <c r="F15" s="5">
        <v>3.71</v>
      </c>
      <c r="G15" s="5">
        <v>3.8</v>
      </c>
      <c r="H15" s="5">
        <v>3.9</v>
      </c>
      <c r="I15" s="5">
        <v>4.01</v>
      </c>
      <c r="J15" s="5">
        <v>4.14</v>
      </c>
      <c r="K15" s="5">
        <v>4.27</v>
      </c>
      <c r="L15" s="5">
        <v>4.4</v>
      </c>
      <c r="M15" s="5">
        <v>4.44</v>
      </c>
      <c r="N15" s="5">
        <v>5.16</v>
      </c>
      <c r="O15" s="6">
        <f t="shared" si="1"/>
        <v>47.07</v>
      </c>
      <c r="P15" s="4" t="s">
        <v>18</v>
      </c>
    </row>
    <row r="16">
      <c r="A16" s="3">
        <v>2020.0</v>
      </c>
      <c r="B16" s="3" t="s">
        <v>32</v>
      </c>
      <c r="C16" s="4" t="s">
        <v>17</v>
      </c>
      <c r="D16" s="5">
        <v>5.64</v>
      </c>
      <c r="E16" s="5">
        <v>3.6</v>
      </c>
      <c r="F16" s="5">
        <v>3.64</v>
      </c>
      <c r="G16" s="5">
        <v>3.76</v>
      </c>
      <c r="H16" s="5">
        <v>3.92</v>
      </c>
      <c r="I16" s="5">
        <v>4.0</v>
      </c>
      <c r="J16" s="5">
        <v>4.12</v>
      </c>
      <c r="K16" s="5">
        <v>4.24</v>
      </c>
      <c r="L16" s="5">
        <v>4.32</v>
      </c>
      <c r="M16" s="5">
        <v>4.64</v>
      </c>
      <c r="N16" s="5">
        <v>5.2</v>
      </c>
      <c r="O16" s="6">
        <f t="shared" si="1"/>
        <v>47.08</v>
      </c>
      <c r="P16" s="4" t="s">
        <v>18</v>
      </c>
    </row>
    <row r="17">
      <c r="A17" s="10">
        <v>2021.0</v>
      </c>
      <c r="B17" s="10" t="s">
        <v>19</v>
      </c>
      <c r="C17" s="4" t="s">
        <v>17</v>
      </c>
      <c r="D17" s="5">
        <v>5.62</v>
      </c>
      <c r="E17" s="5">
        <v>3.5</v>
      </c>
      <c r="F17" s="5">
        <v>3.62</v>
      </c>
      <c r="G17" s="5">
        <v>3.77</v>
      </c>
      <c r="H17" s="5">
        <v>3.87</v>
      </c>
      <c r="I17" s="5">
        <v>3.98</v>
      </c>
      <c r="J17" s="5">
        <v>4.13</v>
      </c>
      <c r="K17" s="5">
        <v>4.25</v>
      </c>
      <c r="L17" s="5">
        <v>4.43</v>
      </c>
      <c r="M17" s="5">
        <v>4.7</v>
      </c>
      <c r="N17" s="5">
        <v>5.21</v>
      </c>
      <c r="O17" s="6">
        <f t="shared" si="1"/>
        <v>47.08</v>
      </c>
      <c r="P17" s="4" t="s">
        <v>18</v>
      </c>
    </row>
    <row r="18">
      <c r="A18" s="2">
        <v>2023.0</v>
      </c>
      <c r="B18" s="2" t="s">
        <v>25</v>
      </c>
      <c r="C18" s="4" t="s">
        <v>33</v>
      </c>
      <c r="D18" s="5">
        <v>5.77</v>
      </c>
      <c r="E18" s="5">
        <v>3.67</v>
      </c>
      <c r="F18" s="5">
        <v>3.64</v>
      </c>
      <c r="G18" s="5">
        <v>3.53</v>
      </c>
      <c r="H18" s="5">
        <v>3.81</v>
      </c>
      <c r="I18" s="5">
        <v>3.94</v>
      </c>
      <c r="J18" s="5">
        <v>4.06</v>
      </c>
      <c r="K18" s="5">
        <v>4.21</v>
      </c>
      <c r="L18" s="5">
        <v>4.62</v>
      </c>
      <c r="M18" s="5">
        <v>4.72</v>
      </c>
      <c r="N18" s="5">
        <v>5.12</v>
      </c>
      <c r="O18" s="6">
        <f t="shared" si="1"/>
        <v>47.09</v>
      </c>
      <c r="P18" s="4" t="s">
        <v>27</v>
      </c>
    </row>
    <row r="19">
      <c r="A19" s="2">
        <v>2020.0</v>
      </c>
      <c r="B19" s="2" t="s">
        <v>19</v>
      </c>
      <c r="C19" s="4" t="s">
        <v>17</v>
      </c>
      <c r="D19" s="5">
        <v>5.6</v>
      </c>
      <c r="E19" s="5">
        <v>3.67</v>
      </c>
      <c r="F19" s="5">
        <v>3.84</v>
      </c>
      <c r="G19" s="5">
        <v>3.87</v>
      </c>
      <c r="H19" s="5">
        <v>3.94</v>
      </c>
      <c r="I19" s="5">
        <v>4.1</v>
      </c>
      <c r="J19" s="5">
        <v>4.21</v>
      </c>
      <c r="K19" s="5">
        <v>4.24</v>
      </c>
      <c r="L19" s="5">
        <v>4.33</v>
      </c>
      <c r="M19" s="5">
        <v>4.37</v>
      </c>
      <c r="N19" s="5">
        <v>4.93</v>
      </c>
      <c r="O19" s="6">
        <f t="shared" si="1"/>
        <v>47.1</v>
      </c>
      <c r="P19" s="4" t="s">
        <v>22</v>
      </c>
    </row>
    <row r="20">
      <c r="A20" s="2">
        <v>2019.0</v>
      </c>
      <c r="B20" s="2" t="s">
        <v>34</v>
      </c>
      <c r="C20" s="4" t="s">
        <v>17</v>
      </c>
      <c r="D20" s="5">
        <v>5.72</v>
      </c>
      <c r="E20" s="5">
        <v>3.52</v>
      </c>
      <c r="F20" s="5">
        <v>3.6</v>
      </c>
      <c r="G20" s="5">
        <v>3.72</v>
      </c>
      <c r="H20" s="5">
        <v>3.84</v>
      </c>
      <c r="I20" s="5">
        <v>4.04</v>
      </c>
      <c r="J20" s="5">
        <v>4.12</v>
      </c>
      <c r="K20" s="5">
        <v>4.32</v>
      </c>
      <c r="L20" s="5">
        <v>4.4</v>
      </c>
      <c r="M20" s="5">
        <v>4.64</v>
      </c>
      <c r="N20" s="5">
        <v>5.2</v>
      </c>
      <c r="O20" s="6">
        <f t="shared" si="1"/>
        <v>47.12</v>
      </c>
      <c r="P20" s="4" t="s">
        <v>35</v>
      </c>
    </row>
    <row r="21">
      <c r="A21" s="2">
        <v>2022.0</v>
      </c>
      <c r="B21" s="2" t="s">
        <v>36</v>
      </c>
      <c r="C21" s="4" t="s">
        <v>17</v>
      </c>
      <c r="D21" s="5">
        <v>5.61</v>
      </c>
      <c r="E21" s="5">
        <v>3.51</v>
      </c>
      <c r="F21" s="5">
        <v>3.69</v>
      </c>
      <c r="G21" s="5">
        <v>3.76</v>
      </c>
      <c r="H21" s="5">
        <v>3.84</v>
      </c>
      <c r="I21" s="5">
        <v>3.97</v>
      </c>
      <c r="J21" s="5">
        <v>4.03</v>
      </c>
      <c r="K21" s="5">
        <v>4.38</v>
      </c>
      <c r="L21" s="5">
        <v>4.33</v>
      </c>
      <c r="M21" s="5">
        <v>4.7</v>
      </c>
      <c r="N21" s="5">
        <v>5.3</v>
      </c>
      <c r="O21" s="6">
        <f t="shared" si="1"/>
        <v>47.12</v>
      </c>
      <c r="P21" s="4" t="s">
        <v>18</v>
      </c>
    </row>
    <row r="22">
      <c r="A22" s="2">
        <v>2022.0</v>
      </c>
      <c r="B22" s="2" t="s">
        <v>32</v>
      </c>
      <c r="C22" s="4" t="s">
        <v>17</v>
      </c>
      <c r="D22" s="5">
        <v>5.76</v>
      </c>
      <c r="E22" s="6">
        <v>3.52</v>
      </c>
      <c r="F22" s="6">
        <v>3.6</v>
      </c>
      <c r="G22" s="6">
        <v>3.72</v>
      </c>
      <c r="H22" s="6">
        <v>3.76</v>
      </c>
      <c r="I22" s="6">
        <v>3.96</v>
      </c>
      <c r="J22" s="6">
        <v>4.16</v>
      </c>
      <c r="K22" s="6">
        <v>4.28</v>
      </c>
      <c r="L22" s="6">
        <v>4.48</v>
      </c>
      <c r="M22" s="6">
        <v>4.72</v>
      </c>
      <c r="N22" s="6">
        <v>5.28</v>
      </c>
      <c r="O22" s="6">
        <f t="shared" si="1"/>
        <v>47.24</v>
      </c>
      <c r="P22" s="4" t="s">
        <v>18</v>
      </c>
    </row>
    <row r="23">
      <c r="A23" s="10">
        <v>2019.0</v>
      </c>
      <c r="B23" s="10" t="s">
        <v>30</v>
      </c>
      <c r="C23" s="4" t="s">
        <v>17</v>
      </c>
      <c r="D23" s="5">
        <v>5.64</v>
      </c>
      <c r="E23" s="6">
        <v>3.6</v>
      </c>
      <c r="F23" s="6">
        <v>3.62</v>
      </c>
      <c r="G23" s="6">
        <v>3.73</v>
      </c>
      <c r="H23" s="6">
        <v>3.83</v>
      </c>
      <c r="I23" s="6">
        <v>4.06</v>
      </c>
      <c r="J23" s="6">
        <v>4.18</v>
      </c>
      <c r="K23" s="6">
        <v>4.26</v>
      </c>
      <c r="L23" s="6">
        <v>4.43</v>
      </c>
      <c r="M23" s="6">
        <v>4.61</v>
      </c>
      <c r="N23" s="6">
        <v>5.3</v>
      </c>
      <c r="O23" s="6">
        <f t="shared" si="1"/>
        <v>47.26</v>
      </c>
      <c r="P23" s="4" t="s">
        <v>22</v>
      </c>
    </row>
    <row r="24">
      <c r="A24" s="2">
        <v>2025.0</v>
      </c>
      <c r="B24" s="2" t="s">
        <v>37</v>
      </c>
      <c r="C24" s="4" t="s">
        <v>17</v>
      </c>
      <c r="D24" s="5">
        <v>5.61</v>
      </c>
      <c r="E24" s="6">
        <v>3.59</v>
      </c>
      <c r="F24" s="6">
        <v>3.66</v>
      </c>
      <c r="G24" s="6">
        <v>3.72</v>
      </c>
      <c r="H24" s="6">
        <v>3.79</v>
      </c>
      <c r="I24" s="6">
        <v>3.95</v>
      </c>
      <c r="J24" s="6">
        <v>4.01</v>
      </c>
      <c r="K24" s="6">
        <v>4.18</v>
      </c>
      <c r="L24" s="6">
        <v>4.47</v>
      </c>
      <c r="M24" s="6">
        <v>4.83</v>
      </c>
      <c r="N24" s="6">
        <v>5.47</v>
      </c>
      <c r="O24" s="6">
        <f t="shared" si="1"/>
        <v>47.28</v>
      </c>
      <c r="P24" s="4" t="s">
        <v>38</v>
      </c>
    </row>
    <row r="25">
      <c r="A25" s="2">
        <v>2023.0</v>
      </c>
      <c r="B25" s="2" t="s">
        <v>26</v>
      </c>
      <c r="C25" s="4" t="s">
        <v>17</v>
      </c>
      <c r="D25" s="5">
        <v>5.63</v>
      </c>
      <c r="E25" s="6">
        <v>3.6</v>
      </c>
      <c r="F25" s="6">
        <v>3.71</v>
      </c>
      <c r="G25" s="6">
        <v>3.75</v>
      </c>
      <c r="H25" s="6">
        <v>3.86</v>
      </c>
      <c r="I25" s="6">
        <v>3.95</v>
      </c>
      <c r="J25" s="6">
        <v>4.05</v>
      </c>
      <c r="K25" s="6">
        <v>4.23</v>
      </c>
      <c r="L25" s="6">
        <v>4.52</v>
      </c>
      <c r="M25" s="6">
        <v>4.61</v>
      </c>
      <c r="N25" s="6">
        <v>5.39</v>
      </c>
      <c r="O25" s="6">
        <f t="shared" si="1"/>
        <v>47.3</v>
      </c>
      <c r="P25" s="4" t="s">
        <v>27</v>
      </c>
    </row>
    <row r="26">
      <c r="A26" s="10">
        <v>2021.0</v>
      </c>
      <c r="B26" s="10" t="s">
        <v>16</v>
      </c>
      <c r="C26" s="4" t="s">
        <v>33</v>
      </c>
      <c r="D26" s="5">
        <v>5.73</v>
      </c>
      <c r="E26" s="6">
        <v>3.57</v>
      </c>
      <c r="F26" s="6">
        <v>3.63</v>
      </c>
      <c r="G26" s="6">
        <v>3.7</v>
      </c>
      <c r="H26" s="6">
        <v>3.93</v>
      </c>
      <c r="I26" s="6">
        <v>4.0</v>
      </c>
      <c r="J26" s="6">
        <v>4.17</v>
      </c>
      <c r="K26" s="6">
        <v>4.29</v>
      </c>
      <c r="L26" s="6">
        <v>4.38</v>
      </c>
      <c r="M26" s="6">
        <v>4.8</v>
      </c>
      <c r="N26" s="6">
        <v>5.1</v>
      </c>
      <c r="O26" s="6">
        <f t="shared" si="1"/>
        <v>47.3</v>
      </c>
      <c r="P26" s="4" t="s">
        <v>18</v>
      </c>
    </row>
    <row r="27">
      <c r="A27" s="2">
        <v>2019.0</v>
      </c>
      <c r="B27" s="2" t="s">
        <v>20</v>
      </c>
      <c r="C27" s="4" t="s">
        <v>17</v>
      </c>
      <c r="D27" s="5">
        <v>5.58</v>
      </c>
      <c r="E27" s="6">
        <v>3.56</v>
      </c>
      <c r="F27" s="6">
        <v>3.7</v>
      </c>
      <c r="G27" s="6">
        <v>3.8</v>
      </c>
      <c r="H27" s="6">
        <v>3.97</v>
      </c>
      <c r="I27" s="6">
        <v>4.03</v>
      </c>
      <c r="J27" s="6">
        <v>4.24</v>
      </c>
      <c r="K27" s="6">
        <v>4.24</v>
      </c>
      <c r="L27" s="6">
        <v>4.4</v>
      </c>
      <c r="M27" s="6">
        <v>4.51</v>
      </c>
      <c r="N27" s="6">
        <v>5.3</v>
      </c>
      <c r="O27" s="6">
        <f t="shared" si="1"/>
        <v>47.33</v>
      </c>
      <c r="P27" s="4" t="s">
        <v>18</v>
      </c>
    </row>
    <row r="28">
      <c r="A28" s="10">
        <v>2021.0</v>
      </c>
      <c r="B28" s="10" t="s">
        <v>26</v>
      </c>
      <c r="C28" s="4" t="s">
        <v>17</v>
      </c>
      <c r="D28" s="5">
        <v>5.72</v>
      </c>
      <c r="E28" s="6">
        <v>3.56</v>
      </c>
      <c r="F28" s="6">
        <v>3.68</v>
      </c>
      <c r="G28" s="6">
        <v>3.76</v>
      </c>
      <c r="H28" s="6">
        <v>3.84</v>
      </c>
      <c r="I28" s="6">
        <v>4.0</v>
      </c>
      <c r="J28" s="6">
        <v>4.12</v>
      </c>
      <c r="K28" s="6">
        <v>4.2</v>
      </c>
      <c r="L28" s="6">
        <v>4.56</v>
      </c>
      <c r="M28" s="6">
        <v>4.64</v>
      </c>
      <c r="N28" s="6">
        <v>5.27</v>
      </c>
      <c r="O28" s="6">
        <f t="shared" si="1"/>
        <v>47.35</v>
      </c>
      <c r="P28" s="4" t="s">
        <v>27</v>
      </c>
    </row>
    <row r="29">
      <c r="A29" s="10">
        <v>2019.0</v>
      </c>
      <c r="B29" s="10" t="s">
        <v>39</v>
      </c>
      <c r="C29" s="4" t="s">
        <v>17</v>
      </c>
      <c r="D29" s="5">
        <v>5.75</v>
      </c>
      <c r="E29" s="6">
        <v>3.54</v>
      </c>
      <c r="F29" s="6">
        <v>3.64</v>
      </c>
      <c r="G29" s="6">
        <v>3.75</v>
      </c>
      <c r="H29" s="6">
        <v>3.88</v>
      </c>
      <c r="I29" s="6">
        <v>4.0</v>
      </c>
      <c r="J29" s="6">
        <v>4.12</v>
      </c>
      <c r="K29" s="6">
        <v>4.23</v>
      </c>
      <c r="L29" s="6">
        <v>4.49</v>
      </c>
      <c r="M29" s="6">
        <v>4.61</v>
      </c>
      <c r="N29" s="6">
        <v>5.41</v>
      </c>
      <c r="O29" s="6">
        <f t="shared" si="1"/>
        <v>47.42</v>
      </c>
      <c r="P29" s="4" t="s">
        <v>18</v>
      </c>
    </row>
    <row r="30">
      <c r="A30" s="2">
        <v>2019.0</v>
      </c>
      <c r="B30" s="2" t="s">
        <v>40</v>
      </c>
      <c r="C30" s="4" t="s">
        <v>17</v>
      </c>
      <c r="D30" s="5">
        <v>5.76</v>
      </c>
      <c r="E30" s="6">
        <v>3.64</v>
      </c>
      <c r="F30" s="6">
        <v>3.76</v>
      </c>
      <c r="G30" s="6">
        <v>3.86</v>
      </c>
      <c r="H30" s="6">
        <v>3.98</v>
      </c>
      <c r="I30" s="6">
        <v>4.08</v>
      </c>
      <c r="J30" s="6">
        <v>4.2</v>
      </c>
      <c r="K30" s="6">
        <v>4.28</v>
      </c>
      <c r="L30" s="6">
        <v>4.4</v>
      </c>
      <c r="M30" s="6">
        <v>4.4</v>
      </c>
      <c r="N30" s="6">
        <v>5.07</v>
      </c>
      <c r="O30" s="6">
        <f t="shared" si="1"/>
        <v>47.43</v>
      </c>
      <c r="P30" s="4" t="s">
        <v>22</v>
      </c>
    </row>
    <row r="31">
      <c r="A31" s="2">
        <v>2024.0</v>
      </c>
      <c r="B31" s="2" t="s">
        <v>30</v>
      </c>
      <c r="C31" s="4" t="s">
        <v>41</v>
      </c>
      <c r="D31" s="5">
        <v>5.62</v>
      </c>
      <c r="E31" s="6">
        <v>3.52</v>
      </c>
      <c r="F31" s="6">
        <v>3.66</v>
      </c>
      <c r="G31" s="6">
        <v>3.75</v>
      </c>
      <c r="H31" s="6">
        <v>3.86</v>
      </c>
      <c r="I31" s="6">
        <v>3.97</v>
      </c>
      <c r="J31" s="6">
        <v>4.09</v>
      </c>
      <c r="K31" s="6">
        <v>4.29</v>
      </c>
      <c r="L31" s="6">
        <v>4.71</v>
      </c>
      <c r="M31" s="6">
        <v>4.77</v>
      </c>
      <c r="N31" s="6">
        <v>5.33</v>
      </c>
      <c r="O31" s="6">
        <f t="shared" si="1"/>
        <v>47.57</v>
      </c>
      <c r="P31" s="4" t="s">
        <v>27</v>
      </c>
    </row>
    <row r="32">
      <c r="A32" s="2">
        <v>2023.0</v>
      </c>
      <c r="B32" s="2" t="s">
        <v>24</v>
      </c>
      <c r="C32" s="4" t="s">
        <v>17</v>
      </c>
      <c r="D32" s="5">
        <v>5.61</v>
      </c>
      <c r="E32" s="6">
        <v>3.56</v>
      </c>
      <c r="F32" s="6">
        <v>3.6</v>
      </c>
      <c r="G32" s="6">
        <v>3.66</v>
      </c>
      <c r="H32" s="6">
        <v>3.81</v>
      </c>
      <c r="I32" s="6">
        <v>3.98</v>
      </c>
      <c r="J32" s="6">
        <v>4.11</v>
      </c>
      <c r="K32" s="6">
        <v>4.37</v>
      </c>
      <c r="L32" s="6">
        <v>4.58</v>
      </c>
      <c r="M32" s="6">
        <v>4.74</v>
      </c>
      <c r="N32" s="6">
        <v>5.55</v>
      </c>
      <c r="O32" s="6">
        <f t="shared" si="1"/>
        <v>47.57</v>
      </c>
      <c r="P32" s="4" t="s">
        <v>18</v>
      </c>
    </row>
    <row r="33">
      <c r="A33" s="10">
        <v>2020.0</v>
      </c>
      <c r="B33" s="10" t="s">
        <v>42</v>
      </c>
      <c r="C33" s="4" t="s">
        <v>17</v>
      </c>
      <c r="D33" s="5">
        <v>5.77</v>
      </c>
      <c r="E33" s="6">
        <v>3.6</v>
      </c>
      <c r="F33" s="6">
        <v>3.68</v>
      </c>
      <c r="G33" s="6">
        <v>3.77</v>
      </c>
      <c r="H33" s="6">
        <v>3.83</v>
      </c>
      <c r="I33" s="6">
        <v>4.04</v>
      </c>
      <c r="J33" s="6">
        <v>4.2</v>
      </c>
      <c r="K33" s="6">
        <v>4.24</v>
      </c>
      <c r="L33" s="6">
        <v>4.64</v>
      </c>
      <c r="M33" s="6">
        <v>4.6</v>
      </c>
      <c r="N33" s="6">
        <v>5.25</v>
      </c>
      <c r="O33" s="6">
        <f t="shared" si="1"/>
        <v>47.62</v>
      </c>
      <c r="P33" s="4" t="s">
        <v>27</v>
      </c>
    </row>
    <row r="34">
      <c r="A34" s="2">
        <v>2018.0</v>
      </c>
      <c r="B34" s="2" t="s">
        <v>34</v>
      </c>
      <c r="C34" s="4" t="s">
        <v>17</v>
      </c>
      <c r="D34" s="5">
        <v>5.72</v>
      </c>
      <c r="E34" s="6">
        <v>3.64</v>
      </c>
      <c r="F34" s="6">
        <v>3.76</v>
      </c>
      <c r="G34" s="6">
        <v>3.88</v>
      </c>
      <c r="H34" s="6">
        <v>3.92</v>
      </c>
      <c r="I34" s="6">
        <v>4.0</v>
      </c>
      <c r="J34" s="6">
        <v>4.12</v>
      </c>
      <c r="K34" s="6">
        <v>4.24</v>
      </c>
      <c r="L34" s="6">
        <v>4.4</v>
      </c>
      <c r="M34" s="6">
        <v>4.64</v>
      </c>
      <c r="N34" s="6">
        <v>5.33</v>
      </c>
      <c r="O34" s="6">
        <f t="shared" si="1"/>
        <v>47.65</v>
      </c>
      <c r="P34" s="4" t="s">
        <v>18</v>
      </c>
    </row>
    <row r="35">
      <c r="A35" s="2">
        <v>2024.0</v>
      </c>
      <c r="B35" s="2" t="s">
        <v>30</v>
      </c>
      <c r="C35" s="4" t="s">
        <v>33</v>
      </c>
      <c r="D35" s="5">
        <v>5.69</v>
      </c>
      <c r="E35" s="6">
        <v>3.53</v>
      </c>
      <c r="F35" s="6">
        <v>3.62</v>
      </c>
      <c r="G35" s="6">
        <v>3.7</v>
      </c>
      <c r="H35" s="6">
        <v>3.85</v>
      </c>
      <c r="I35" s="6">
        <v>3.94</v>
      </c>
      <c r="J35" s="6">
        <v>4.08</v>
      </c>
      <c r="K35" s="6">
        <v>4.27</v>
      </c>
      <c r="L35" s="6">
        <v>4.66</v>
      </c>
      <c r="M35" s="6">
        <v>4.77</v>
      </c>
      <c r="N35" s="6">
        <v>5.56</v>
      </c>
      <c r="O35" s="6">
        <f t="shared" si="1"/>
        <v>47.67</v>
      </c>
      <c r="P35" s="4" t="s">
        <v>27</v>
      </c>
    </row>
    <row r="36">
      <c r="A36" s="2">
        <v>2018.0</v>
      </c>
      <c r="B36" s="2" t="s">
        <v>24</v>
      </c>
      <c r="C36" s="4" t="s">
        <v>17</v>
      </c>
      <c r="D36" s="5">
        <v>5.68</v>
      </c>
      <c r="E36" s="6">
        <v>3.68</v>
      </c>
      <c r="F36" s="6">
        <v>3.84</v>
      </c>
      <c r="G36" s="6">
        <v>3.88</v>
      </c>
      <c r="H36" s="6">
        <v>4.04</v>
      </c>
      <c r="I36" s="6">
        <v>4.08</v>
      </c>
      <c r="J36" s="6">
        <v>4.16</v>
      </c>
      <c r="K36" s="6">
        <v>4.32</v>
      </c>
      <c r="L36" s="6">
        <v>4.32</v>
      </c>
      <c r="M36" s="6">
        <v>4.44</v>
      </c>
      <c r="N36" s="6">
        <v>5.37</v>
      </c>
      <c r="O36" s="6">
        <f t="shared" si="1"/>
        <v>47.81</v>
      </c>
      <c r="P36" s="4" t="s">
        <v>27</v>
      </c>
    </row>
    <row r="37">
      <c r="A37" s="2">
        <v>2018.0</v>
      </c>
      <c r="B37" s="2" t="s">
        <v>31</v>
      </c>
      <c r="C37" s="4" t="s">
        <v>17</v>
      </c>
      <c r="D37" s="5">
        <v>5.68</v>
      </c>
      <c r="E37" s="6">
        <v>3.56</v>
      </c>
      <c r="F37" s="6">
        <v>3.68</v>
      </c>
      <c r="G37" s="6">
        <v>3.84</v>
      </c>
      <c r="H37" s="6">
        <v>3.92</v>
      </c>
      <c r="I37" s="6">
        <v>4.12</v>
      </c>
      <c r="J37" s="6">
        <v>4.16</v>
      </c>
      <c r="K37" s="6">
        <v>4.28</v>
      </c>
      <c r="L37" s="6">
        <v>4.44</v>
      </c>
      <c r="M37" s="6">
        <v>4.72</v>
      </c>
      <c r="N37" s="6">
        <v>5.42</v>
      </c>
      <c r="O37" s="6">
        <f t="shared" si="1"/>
        <v>47.82</v>
      </c>
      <c r="P37" s="4" t="s">
        <v>35</v>
      </c>
    </row>
    <row r="38">
      <c r="A38" s="2">
        <v>2019.0</v>
      </c>
      <c r="B38" s="2" t="s">
        <v>24</v>
      </c>
      <c r="C38" s="4" t="s">
        <v>17</v>
      </c>
      <c r="D38" s="5">
        <v>5.73</v>
      </c>
      <c r="E38" s="6">
        <v>3.6</v>
      </c>
      <c r="F38" s="6">
        <v>3.77</v>
      </c>
      <c r="G38" s="6">
        <v>3.9</v>
      </c>
      <c r="H38" s="6">
        <v>3.93</v>
      </c>
      <c r="I38" s="6">
        <v>4.07</v>
      </c>
      <c r="J38" s="6">
        <v>4.16</v>
      </c>
      <c r="K38" s="6">
        <v>4.24</v>
      </c>
      <c r="L38" s="6">
        <v>4.46</v>
      </c>
      <c r="M38" s="6">
        <v>4.62</v>
      </c>
      <c r="N38" s="6">
        <v>5.37</v>
      </c>
      <c r="O38" s="6">
        <f t="shared" si="1"/>
        <v>47.85</v>
      </c>
      <c r="P38" s="4" t="s">
        <v>18</v>
      </c>
    </row>
    <row r="39">
      <c r="A39" s="2">
        <v>2018.0</v>
      </c>
      <c r="B39" s="2" t="s">
        <v>43</v>
      </c>
      <c r="C39" s="4" t="s">
        <v>17</v>
      </c>
      <c r="D39" s="5">
        <v>5.72</v>
      </c>
      <c r="E39" s="6">
        <v>3.6</v>
      </c>
      <c r="F39" s="6">
        <v>3.68</v>
      </c>
      <c r="G39" s="6">
        <v>3.84</v>
      </c>
      <c r="H39" s="6">
        <v>3.92</v>
      </c>
      <c r="I39" s="6">
        <v>4.08</v>
      </c>
      <c r="J39" s="6">
        <v>4.2</v>
      </c>
      <c r="K39" s="6">
        <v>4.28</v>
      </c>
      <c r="L39" s="6">
        <v>4.56</v>
      </c>
      <c r="M39" s="6">
        <v>4.64</v>
      </c>
      <c r="N39" s="6">
        <v>5.42</v>
      </c>
      <c r="O39" s="6">
        <f t="shared" si="1"/>
        <v>47.94</v>
      </c>
      <c r="P39" s="4" t="s">
        <v>27</v>
      </c>
    </row>
    <row r="40">
      <c r="A40" s="10">
        <v>2022.0</v>
      </c>
      <c r="B40" s="10" t="s">
        <v>21</v>
      </c>
      <c r="C40" s="4" t="s">
        <v>33</v>
      </c>
      <c r="D40" s="5">
        <v>5.63</v>
      </c>
      <c r="E40" s="6">
        <v>3.47</v>
      </c>
      <c r="F40" s="6">
        <v>3.76</v>
      </c>
      <c r="G40" s="6">
        <v>3.54</v>
      </c>
      <c r="H40" s="6">
        <v>3.8</v>
      </c>
      <c r="I40" s="6">
        <v>3.93</v>
      </c>
      <c r="J40" s="6">
        <v>4.17</v>
      </c>
      <c r="K40" s="6">
        <v>4.36</v>
      </c>
      <c r="L40" s="6">
        <v>4.74</v>
      </c>
      <c r="M40" s="6">
        <v>4.8</v>
      </c>
      <c r="N40" s="6">
        <v>5.8</v>
      </c>
      <c r="O40" s="6">
        <f t="shared" si="1"/>
        <v>48</v>
      </c>
      <c r="P40" s="4" t="s">
        <v>27</v>
      </c>
    </row>
    <row r="41">
      <c r="A41" s="2">
        <v>2018.0</v>
      </c>
      <c r="B41" s="2" t="s">
        <v>30</v>
      </c>
      <c r="C41" s="4" t="s">
        <v>17</v>
      </c>
      <c r="D41" s="5">
        <v>5.72</v>
      </c>
      <c r="E41" s="6">
        <v>3.6</v>
      </c>
      <c r="F41" s="6">
        <v>3.72</v>
      </c>
      <c r="G41" s="6">
        <v>3.8</v>
      </c>
      <c r="H41" s="6">
        <v>3.88</v>
      </c>
      <c r="I41" s="6">
        <v>4.04</v>
      </c>
      <c r="J41" s="6">
        <v>4.08</v>
      </c>
      <c r="K41" s="6">
        <v>4.24</v>
      </c>
      <c r="L41" s="6">
        <v>4.36</v>
      </c>
      <c r="M41" s="6">
        <v>5.0</v>
      </c>
      <c r="N41" s="6">
        <v>5.62</v>
      </c>
      <c r="O41" s="6">
        <f t="shared" si="1"/>
        <v>48.06</v>
      </c>
      <c r="P41" s="4" t="s">
        <v>18</v>
      </c>
    </row>
    <row r="42">
      <c r="A42" s="10">
        <v>2021.0</v>
      </c>
      <c r="B42" s="10" t="s">
        <v>32</v>
      </c>
      <c r="C42" s="4" t="s">
        <v>17</v>
      </c>
      <c r="D42" s="5">
        <v>5.76</v>
      </c>
      <c r="E42" s="6">
        <v>3.52</v>
      </c>
      <c r="F42" s="6">
        <v>3.68</v>
      </c>
      <c r="G42" s="6">
        <v>3.74</v>
      </c>
      <c r="H42" s="6">
        <v>3.86</v>
      </c>
      <c r="I42" s="6">
        <v>4.0</v>
      </c>
      <c r="J42" s="6">
        <v>4.2</v>
      </c>
      <c r="K42" s="6">
        <v>4.36</v>
      </c>
      <c r="L42" s="6">
        <v>4.68</v>
      </c>
      <c r="M42" s="6">
        <v>4.74</v>
      </c>
      <c r="N42" s="6">
        <v>5.54</v>
      </c>
      <c r="O42" s="6">
        <f t="shared" si="1"/>
        <v>48.08</v>
      </c>
      <c r="P42" s="4" t="s">
        <v>27</v>
      </c>
    </row>
    <row r="43">
      <c r="A43" s="2">
        <v>2018.0</v>
      </c>
      <c r="B43" s="2" t="s">
        <v>26</v>
      </c>
      <c r="C43" s="4" t="s">
        <v>17</v>
      </c>
      <c r="D43" s="5">
        <v>5.64</v>
      </c>
      <c r="E43" s="6">
        <v>3.64</v>
      </c>
      <c r="F43" s="6">
        <v>3.72</v>
      </c>
      <c r="G43" s="6">
        <v>3.84</v>
      </c>
      <c r="H43" s="6">
        <v>4.0</v>
      </c>
      <c r="I43" s="6">
        <v>4.08</v>
      </c>
      <c r="J43" s="6">
        <v>4.24</v>
      </c>
      <c r="K43" s="6">
        <v>4.36</v>
      </c>
      <c r="L43" s="6">
        <v>4.6</v>
      </c>
      <c r="M43" s="6">
        <v>4.68</v>
      </c>
      <c r="N43" s="6">
        <v>5.3</v>
      </c>
      <c r="O43" s="6">
        <f t="shared" si="1"/>
        <v>48.1</v>
      </c>
      <c r="P43" s="4" t="s">
        <v>27</v>
      </c>
    </row>
    <row r="44">
      <c r="A44" s="2">
        <v>2018.0</v>
      </c>
      <c r="B44" s="2" t="s">
        <v>20</v>
      </c>
      <c r="C44" s="4" t="s">
        <v>17</v>
      </c>
      <c r="D44" s="5">
        <v>5.68</v>
      </c>
      <c r="E44" s="6">
        <v>3.56</v>
      </c>
      <c r="F44" s="6">
        <v>3.72</v>
      </c>
      <c r="G44" s="6">
        <v>3.84</v>
      </c>
      <c r="H44" s="6">
        <v>4.0</v>
      </c>
      <c r="I44" s="6">
        <v>4.08</v>
      </c>
      <c r="J44" s="6">
        <v>4.28</v>
      </c>
      <c r="K44" s="6">
        <v>4.32</v>
      </c>
      <c r="L44" s="6">
        <v>4.44</v>
      </c>
      <c r="M44" s="6">
        <v>4.72</v>
      </c>
      <c r="N44" s="6">
        <v>5.58</v>
      </c>
      <c r="O44" s="6">
        <f t="shared" si="1"/>
        <v>48.22</v>
      </c>
      <c r="P44" s="4" t="s">
        <v>35</v>
      </c>
    </row>
    <row r="45">
      <c r="A45" s="2">
        <v>2017.0</v>
      </c>
      <c r="B45" s="2" t="s">
        <v>26</v>
      </c>
      <c r="C45" s="4" t="s">
        <v>17</v>
      </c>
      <c r="D45" s="5">
        <v>5.76</v>
      </c>
      <c r="E45" s="6">
        <v>3.56</v>
      </c>
      <c r="F45" s="6">
        <v>3.68</v>
      </c>
      <c r="G45" s="6">
        <v>3.8</v>
      </c>
      <c r="H45" s="6">
        <v>3.96</v>
      </c>
      <c r="I45" s="6">
        <v>4.08</v>
      </c>
      <c r="J45" s="6">
        <v>4.24</v>
      </c>
      <c r="K45" s="6">
        <v>4.44</v>
      </c>
      <c r="L45" s="6">
        <v>4.76</v>
      </c>
      <c r="M45" s="6">
        <v>4.72</v>
      </c>
      <c r="N45" s="6">
        <v>5.22</v>
      </c>
      <c r="O45" s="6">
        <f t="shared" si="1"/>
        <v>48.22</v>
      </c>
      <c r="P45" s="4" t="s">
        <v>44</v>
      </c>
    </row>
    <row r="46">
      <c r="A46" s="10">
        <v>2020.0</v>
      </c>
      <c r="B46" s="10" t="s">
        <v>45</v>
      </c>
      <c r="C46" s="4" t="s">
        <v>17</v>
      </c>
      <c r="D46" s="5">
        <v>5.73</v>
      </c>
      <c r="E46" s="6">
        <v>3.6</v>
      </c>
      <c r="F46" s="6">
        <v>3.74</v>
      </c>
      <c r="G46" s="6">
        <v>3.8</v>
      </c>
      <c r="H46" s="6">
        <v>3.93</v>
      </c>
      <c r="I46" s="6">
        <v>4.03</v>
      </c>
      <c r="J46" s="6">
        <v>4.2</v>
      </c>
      <c r="K46" s="6">
        <v>4.27</v>
      </c>
      <c r="L46" s="6">
        <v>4.63</v>
      </c>
      <c r="M46" s="6">
        <v>4.74</v>
      </c>
      <c r="N46" s="6">
        <v>5.56</v>
      </c>
      <c r="O46" s="6">
        <f t="shared" si="1"/>
        <v>48.23</v>
      </c>
      <c r="P46" s="4" t="s">
        <v>27</v>
      </c>
    </row>
    <row r="47">
      <c r="A47" s="2">
        <v>2017.0</v>
      </c>
      <c r="B47" s="2" t="s">
        <v>20</v>
      </c>
      <c r="C47" s="4" t="s">
        <v>17</v>
      </c>
      <c r="D47" s="5">
        <v>5.86</v>
      </c>
      <c r="E47" s="6">
        <v>3.6</v>
      </c>
      <c r="F47" s="6">
        <v>3.6</v>
      </c>
      <c r="G47" s="6">
        <v>3.87</v>
      </c>
      <c r="H47" s="6">
        <v>3.93</v>
      </c>
      <c r="I47" s="6">
        <v>4.14</v>
      </c>
      <c r="J47" s="6">
        <v>4.3</v>
      </c>
      <c r="K47" s="6">
        <v>4.26</v>
      </c>
      <c r="L47" s="6">
        <v>4.64</v>
      </c>
      <c r="M47" s="6">
        <v>4.7</v>
      </c>
      <c r="N47" s="6">
        <v>5.35</v>
      </c>
      <c r="O47" s="6">
        <f t="shared" si="1"/>
        <v>48.25</v>
      </c>
      <c r="P47" s="4" t="s">
        <v>27</v>
      </c>
    </row>
    <row r="48">
      <c r="A48" s="10">
        <v>2019.0</v>
      </c>
      <c r="B48" s="10" t="s">
        <v>39</v>
      </c>
      <c r="C48" s="4" t="s">
        <v>33</v>
      </c>
      <c r="D48" s="5">
        <v>5.73</v>
      </c>
      <c r="E48" s="6">
        <v>3.6</v>
      </c>
      <c r="F48" s="6">
        <v>3.67</v>
      </c>
      <c r="G48" s="6">
        <v>3.74</v>
      </c>
      <c r="H48" s="6">
        <v>3.86</v>
      </c>
      <c r="I48" s="6">
        <v>4.08</v>
      </c>
      <c r="J48" s="6">
        <v>4.23</v>
      </c>
      <c r="K48" s="6">
        <v>4.33</v>
      </c>
      <c r="L48" s="6">
        <v>4.64</v>
      </c>
      <c r="M48" s="6">
        <v>4.73</v>
      </c>
      <c r="N48" s="6">
        <v>5.67</v>
      </c>
      <c r="O48" s="6">
        <f t="shared" si="1"/>
        <v>48.28</v>
      </c>
      <c r="P48" s="4" t="s">
        <v>27</v>
      </c>
    </row>
    <row r="49">
      <c r="A49" s="2">
        <v>2017.0</v>
      </c>
      <c r="B49" s="2" t="s">
        <v>34</v>
      </c>
      <c r="C49" s="4" t="s">
        <v>17</v>
      </c>
      <c r="D49" s="5">
        <v>5.68</v>
      </c>
      <c r="E49" s="6">
        <v>3.64</v>
      </c>
      <c r="F49" s="6">
        <v>3.72</v>
      </c>
      <c r="G49" s="6">
        <v>3.76</v>
      </c>
      <c r="H49" s="6">
        <v>3.84</v>
      </c>
      <c r="I49" s="6">
        <v>4.08</v>
      </c>
      <c r="J49" s="6">
        <v>4.24</v>
      </c>
      <c r="K49" s="6">
        <v>4.44</v>
      </c>
      <c r="L49" s="6">
        <v>4.64</v>
      </c>
      <c r="M49" s="6">
        <v>4.8</v>
      </c>
      <c r="N49" s="6">
        <v>5.51</v>
      </c>
      <c r="O49" s="6">
        <f t="shared" si="1"/>
        <v>48.35</v>
      </c>
      <c r="P49" s="4" t="s">
        <v>27</v>
      </c>
    </row>
    <row r="50">
      <c r="A50" s="2">
        <v>2022.0</v>
      </c>
      <c r="B50" s="2" t="s">
        <v>36</v>
      </c>
      <c r="C50" s="4" t="s">
        <v>33</v>
      </c>
      <c r="D50" s="5">
        <v>5.65</v>
      </c>
      <c r="E50" s="6">
        <v>3.67</v>
      </c>
      <c r="F50" s="6">
        <v>3.66</v>
      </c>
      <c r="G50" s="6">
        <v>3.76</v>
      </c>
      <c r="H50" s="6">
        <v>3.86</v>
      </c>
      <c r="I50" s="6">
        <v>3.97</v>
      </c>
      <c r="J50" s="6">
        <v>4.14</v>
      </c>
      <c r="K50" s="6">
        <v>4.42</v>
      </c>
      <c r="L50" s="6">
        <v>4.7</v>
      </c>
      <c r="M50" s="6">
        <v>4.94</v>
      </c>
      <c r="N50" s="6">
        <v>5.61</v>
      </c>
      <c r="O50" s="6">
        <f t="shared" si="1"/>
        <v>48.38</v>
      </c>
      <c r="P50" s="4" t="s">
        <v>38</v>
      </c>
    </row>
    <row r="51">
      <c r="A51" s="10">
        <v>2022.0</v>
      </c>
      <c r="B51" s="10" t="s">
        <v>21</v>
      </c>
      <c r="C51" s="4" t="s">
        <v>17</v>
      </c>
      <c r="D51" s="5">
        <v>5.71</v>
      </c>
      <c r="E51" s="6">
        <v>3.48</v>
      </c>
      <c r="F51" s="6">
        <v>3.52</v>
      </c>
      <c r="G51" s="6">
        <v>3.61</v>
      </c>
      <c r="H51" s="6">
        <v>3.67</v>
      </c>
      <c r="I51" s="6">
        <v>3.82</v>
      </c>
      <c r="J51" s="6">
        <v>4.15</v>
      </c>
      <c r="K51" s="6">
        <v>4.52</v>
      </c>
      <c r="L51" s="6">
        <v>4.87</v>
      </c>
      <c r="M51" s="6">
        <v>5.03</v>
      </c>
      <c r="N51" s="6">
        <v>6.04</v>
      </c>
      <c r="O51" s="6">
        <f t="shared" si="1"/>
        <v>48.42</v>
      </c>
      <c r="P51" s="4" t="s">
        <v>44</v>
      </c>
    </row>
    <row r="52">
      <c r="A52" s="10">
        <v>2021.0</v>
      </c>
      <c r="B52" s="10" t="s">
        <v>16</v>
      </c>
      <c r="C52" s="4" t="s">
        <v>41</v>
      </c>
      <c r="D52" s="5">
        <v>5.73</v>
      </c>
      <c r="E52" s="6">
        <v>3.69</v>
      </c>
      <c r="F52" s="6">
        <v>3.84</v>
      </c>
      <c r="G52" s="6">
        <v>4.0</v>
      </c>
      <c r="H52" s="6">
        <v>3.94</v>
      </c>
      <c r="I52" s="6">
        <v>4.13</v>
      </c>
      <c r="J52" s="6">
        <v>4.22</v>
      </c>
      <c r="K52" s="6">
        <v>4.28</v>
      </c>
      <c r="L52" s="6">
        <v>4.54</v>
      </c>
      <c r="M52" s="6">
        <v>4.75</v>
      </c>
      <c r="N52" s="6">
        <v>5.53</v>
      </c>
      <c r="O52" s="6">
        <f t="shared" si="1"/>
        <v>48.65</v>
      </c>
      <c r="P52" s="4" t="s">
        <v>27</v>
      </c>
    </row>
    <row r="53">
      <c r="A53" s="2">
        <v>2024.0</v>
      </c>
      <c r="B53" s="2" t="s">
        <v>29</v>
      </c>
      <c r="C53" s="4" t="s">
        <v>33</v>
      </c>
      <c r="D53" s="5">
        <v>5.65</v>
      </c>
      <c r="E53" s="6">
        <v>3.55</v>
      </c>
      <c r="F53" s="6">
        <v>3.76</v>
      </c>
      <c r="G53" s="6">
        <v>3.79</v>
      </c>
      <c r="H53" s="6">
        <v>3.96</v>
      </c>
      <c r="I53" s="6">
        <v>4.12</v>
      </c>
      <c r="J53" s="6">
        <v>4.16</v>
      </c>
      <c r="K53" s="6">
        <v>4.28</v>
      </c>
      <c r="L53" s="6">
        <v>4.7</v>
      </c>
      <c r="M53" s="6">
        <v>4.77</v>
      </c>
      <c r="N53" s="6">
        <v>6.01</v>
      </c>
      <c r="O53" s="6">
        <f t="shared" si="1"/>
        <v>48.75</v>
      </c>
      <c r="P53" s="4" t="s">
        <v>23</v>
      </c>
    </row>
    <row r="54">
      <c r="A54" s="2">
        <v>2023.0</v>
      </c>
      <c r="B54" s="2" t="s">
        <v>25</v>
      </c>
      <c r="C54" s="4" t="s">
        <v>41</v>
      </c>
      <c r="D54" s="5">
        <v>5.86</v>
      </c>
      <c r="E54" s="6">
        <v>3.8</v>
      </c>
      <c r="F54" s="6">
        <v>3.74</v>
      </c>
      <c r="G54" s="6">
        <v>3.8</v>
      </c>
      <c r="H54" s="6">
        <v>3.73</v>
      </c>
      <c r="I54" s="6">
        <v>4.0</v>
      </c>
      <c r="J54" s="6">
        <v>4.2</v>
      </c>
      <c r="K54" s="6">
        <v>4.31</v>
      </c>
      <c r="L54" s="6">
        <v>4.76</v>
      </c>
      <c r="M54" s="6">
        <v>4.93</v>
      </c>
      <c r="N54" s="6">
        <v>5.63</v>
      </c>
      <c r="O54" s="6">
        <f t="shared" si="1"/>
        <v>48.76</v>
      </c>
      <c r="P54" s="4" t="s">
        <v>27</v>
      </c>
    </row>
    <row r="55">
      <c r="A55" s="2">
        <v>2017.0</v>
      </c>
      <c r="B55" s="2" t="s">
        <v>24</v>
      </c>
      <c r="C55" s="4" t="s">
        <v>17</v>
      </c>
      <c r="D55" s="5">
        <v>5.76</v>
      </c>
      <c r="E55" s="6">
        <v>3.72</v>
      </c>
      <c r="F55" s="6">
        <v>3.76</v>
      </c>
      <c r="G55" s="6">
        <v>3.8</v>
      </c>
      <c r="H55" s="6">
        <v>3.96</v>
      </c>
      <c r="I55" s="6">
        <v>4.2</v>
      </c>
      <c r="J55" s="6">
        <v>4.24</v>
      </c>
      <c r="K55" s="6">
        <v>4.48</v>
      </c>
      <c r="L55" s="6">
        <v>4.76</v>
      </c>
      <c r="M55" s="6">
        <v>4.76</v>
      </c>
      <c r="N55" s="6">
        <v>5.38</v>
      </c>
      <c r="O55" s="6">
        <f t="shared" si="1"/>
        <v>48.82</v>
      </c>
      <c r="P55" s="4" t="s">
        <v>27</v>
      </c>
    </row>
    <row r="56">
      <c r="A56" s="10">
        <v>2019.0</v>
      </c>
      <c r="B56" s="10" t="s">
        <v>39</v>
      </c>
      <c r="C56" s="4" t="s">
        <v>41</v>
      </c>
      <c r="D56" s="5">
        <v>5.72</v>
      </c>
      <c r="E56" s="6">
        <v>3.76</v>
      </c>
      <c r="F56" s="6">
        <v>3.8</v>
      </c>
      <c r="G56" s="6">
        <v>3.88</v>
      </c>
      <c r="H56" s="6">
        <v>4.08</v>
      </c>
      <c r="I56" s="11">
        <v>4.17</v>
      </c>
      <c r="J56" s="11">
        <v>4.27</v>
      </c>
      <c r="K56" s="6">
        <v>4.36</v>
      </c>
      <c r="L56" s="6">
        <v>4.72</v>
      </c>
      <c r="M56" s="6">
        <v>4.88</v>
      </c>
      <c r="N56" s="6">
        <v>5.63</v>
      </c>
      <c r="O56" s="6">
        <f t="shared" si="1"/>
        <v>49.27</v>
      </c>
      <c r="P56" s="4" t="s">
        <v>27</v>
      </c>
    </row>
    <row r="57">
      <c r="A57" s="10">
        <v>2022.0</v>
      </c>
      <c r="B57" s="10" t="s">
        <v>21</v>
      </c>
      <c r="C57" s="4" t="s">
        <v>41</v>
      </c>
      <c r="D57" s="5">
        <v>5.66</v>
      </c>
      <c r="E57" s="6">
        <v>3.61</v>
      </c>
      <c r="F57" s="6">
        <v>3.76</v>
      </c>
      <c r="G57" s="6">
        <v>3.87</v>
      </c>
      <c r="H57" s="6">
        <v>3.96</v>
      </c>
      <c r="I57" s="6">
        <v>4.04</v>
      </c>
      <c r="J57" s="6">
        <v>4.3</v>
      </c>
      <c r="K57" s="6">
        <v>4.43</v>
      </c>
      <c r="L57" s="6">
        <v>4.83</v>
      </c>
      <c r="M57" s="6">
        <v>5.0</v>
      </c>
      <c r="N57" s="6">
        <v>5.88</v>
      </c>
      <c r="O57" s="6">
        <f t="shared" si="1"/>
        <v>49.34</v>
      </c>
      <c r="P57" s="4" t="s">
        <v>27</v>
      </c>
    </row>
    <row r="58">
      <c r="A58" s="2">
        <v>2016.0</v>
      </c>
      <c r="B58" s="2" t="s">
        <v>20</v>
      </c>
      <c r="C58" s="4" t="s">
        <v>17</v>
      </c>
      <c r="D58" s="5">
        <v>5.92</v>
      </c>
      <c r="E58" s="6">
        <v>3.8</v>
      </c>
      <c r="F58" s="6">
        <v>3.92</v>
      </c>
      <c r="G58" s="6">
        <v>3.96</v>
      </c>
      <c r="H58" s="6">
        <v>4.2</v>
      </c>
      <c r="I58" s="6">
        <v>4.2</v>
      </c>
      <c r="J58" s="6">
        <v>4.36</v>
      </c>
      <c r="K58" s="6">
        <v>4.6</v>
      </c>
      <c r="L58" s="6">
        <v>4.8</v>
      </c>
      <c r="M58" s="6">
        <v>4.84</v>
      </c>
      <c r="N58" s="6">
        <v>5.2</v>
      </c>
      <c r="O58" s="6">
        <f t="shared" si="1"/>
        <v>49.8</v>
      </c>
      <c r="P58" s="4" t="s">
        <v>44</v>
      </c>
    </row>
    <row r="59">
      <c r="A59" s="2">
        <v>2016.0</v>
      </c>
      <c r="B59" s="2" t="s">
        <v>46</v>
      </c>
      <c r="C59" s="4" t="s">
        <v>17</v>
      </c>
      <c r="D59" s="5">
        <v>5.88</v>
      </c>
      <c r="E59" s="6">
        <v>3.64</v>
      </c>
      <c r="F59" s="6">
        <v>3.84</v>
      </c>
      <c r="G59" s="6">
        <v>4.0</v>
      </c>
      <c r="H59" s="6">
        <v>4.04</v>
      </c>
      <c r="I59" s="6">
        <v>4.2</v>
      </c>
      <c r="J59" s="6">
        <v>4.16</v>
      </c>
      <c r="K59" s="6">
        <v>4.4</v>
      </c>
      <c r="L59" s="6">
        <v>4.88</v>
      </c>
      <c r="M59" s="6">
        <v>5.04</v>
      </c>
      <c r="N59" s="6">
        <v>5.74</v>
      </c>
      <c r="O59" s="6">
        <f t="shared" si="1"/>
        <v>49.82</v>
      </c>
      <c r="P59" s="4" t="s">
        <v>47</v>
      </c>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conditionalFormatting sqref="P2:P59">
    <cfRule type="notContainsText" dxfId="0" priority="1" operator="notContains" text="13 to 9 15 to 10">
      <formula>ISERROR(SEARCH(("13 to 9 15 to 10"),(P2)))</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3" max="14" width="9.25"/>
    <col customWidth="1" min="16" max="16" width="18.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f>W_Splits!A2</f>
        <v>2021</v>
      </c>
      <c r="B2" s="2" t="str">
        <f>W_Splits!B2</f>
        <v>Tokyo</v>
      </c>
      <c r="C2" s="2" t="str">
        <f>W_Splits!C2</f>
        <v>final</v>
      </c>
      <c r="D2" s="5">
        <v>5.6</v>
      </c>
      <c r="E2" s="5">
        <f>SUM(W_Splits!$D2:E2)</f>
        <v>9.08</v>
      </c>
      <c r="F2" s="5">
        <f>SUM(W_Splits!$D2:F2)</f>
        <v>12.62</v>
      </c>
      <c r="G2" s="5">
        <f>SUM(W_Splits!$D2:G2)</f>
        <v>16.28</v>
      </c>
      <c r="H2" s="5">
        <f>SUM(W_Splits!$D2:H2)</f>
        <v>19.96</v>
      </c>
      <c r="I2" s="5">
        <f>SUM(W_Splits!$D2:I2)</f>
        <v>23.86</v>
      </c>
      <c r="J2" s="5">
        <f>SUM(W_Splits!$D2:J2)</f>
        <v>27.92</v>
      </c>
      <c r="K2" s="5">
        <f>SUM(W_Splits!$D2:K2)</f>
        <v>32.04</v>
      </c>
      <c r="L2" s="5">
        <f>SUM(W_Splits!$D2:L2)</f>
        <v>36.32</v>
      </c>
      <c r="M2" s="5">
        <f>SUM(W_Splits!$D2:M2)</f>
        <v>40.76</v>
      </c>
      <c r="N2" s="5">
        <f>SUM(W_Splits!$D2:N2)</f>
        <v>45.94</v>
      </c>
      <c r="O2" s="6">
        <f t="shared" ref="O2:O59" si="1">N2</f>
        <v>45.94</v>
      </c>
      <c r="P2" s="4" t="s">
        <v>18</v>
      </c>
    </row>
    <row r="3">
      <c r="A3" s="2">
        <f>W_Splits!A3</f>
        <v>2023</v>
      </c>
      <c r="B3" s="2" t="str">
        <f>W_Splits!B3</f>
        <v>Monaco</v>
      </c>
      <c r="C3" s="2" t="str">
        <f>W_Splits!C3</f>
        <v>final</v>
      </c>
      <c r="D3" s="5">
        <v>5.55</v>
      </c>
      <c r="E3" s="5">
        <f>SUM(W_Splits!$D3:E3)</f>
        <v>9.05</v>
      </c>
      <c r="F3" s="5">
        <f>SUM(W_Splits!$D3:F3)</f>
        <v>12.62</v>
      </c>
      <c r="G3" s="5">
        <f>SUM(W_Splits!$D3:G3)</f>
        <v>16.26</v>
      </c>
      <c r="H3" s="5">
        <f>SUM(W_Splits!$D3:H3)</f>
        <v>20.02</v>
      </c>
      <c r="I3" s="5">
        <f>SUM(W_Splits!$D3:I3)</f>
        <v>23.95</v>
      </c>
      <c r="J3" s="5">
        <f>SUM(W_Splits!$D3:J3)</f>
        <v>28.03</v>
      </c>
      <c r="K3" s="5">
        <f>SUM(W_Splits!$D3:K3)</f>
        <v>32.24</v>
      </c>
      <c r="L3" s="5">
        <f>SUM(W_Splits!$D3:L3)</f>
        <v>36.65</v>
      </c>
      <c r="M3" s="5">
        <f>SUM(W_Splits!$D3:M3)</f>
        <v>41.21</v>
      </c>
      <c r="N3" s="5">
        <f>SUM(W_Splits!$D3:N3)</f>
        <v>46.51</v>
      </c>
      <c r="O3" s="6">
        <f t="shared" si="1"/>
        <v>46.51</v>
      </c>
      <c r="P3" s="4" t="s">
        <v>18</v>
      </c>
    </row>
    <row r="4">
      <c r="A4" s="2">
        <f>W_Splits!A4</f>
        <v>2023</v>
      </c>
      <c r="B4" s="2" t="str">
        <f>W_Splits!B4</f>
        <v>Oslo</v>
      </c>
      <c r="C4" s="2" t="str">
        <f>W_Splits!C4</f>
        <v>final</v>
      </c>
      <c r="D4" s="5">
        <v>5.59</v>
      </c>
      <c r="E4" s="5">
        <f>SUM(W_Splits!$D4:E4)</f>
        <v>9.16</v>
      </c>
      <c r="F4" s="5">
        <f>SUM(W_Splits!$D4:F4)</f>
        <v>12.76</v>
      </c>
      <c r="G4" s="5">
        <f>SUM(W_Splits!$D4:G4)</f>
        <v>16.41</v>
      </c>
      <c r="H4" s="5">
        <f>SUM(W_Splits!$D4:H4)</f>
        <v>20.17</v>
      </c>
      <c r="I4" s="5">
        <f>SUM(W_Splits!$D4:I4)</f>
        <v>24.05</v>
      </c>
      <c r="J4" s="5">
        <f>SUM(W_Splits!$D4:J4)</f>
        <v>28.07</v>
      </c>
      <c r="K4" s="5">
        <f>SUM(W_Splits!$D4:K4)</f>
        <v>32.27</v>
      </c>
      <c r="L4" s="5">
        <f>SUM(W_Splits!$D4:L4)</f>
        <v>36.63</v>
      </c>
      <c r="M4" s="5">
        <f>SUM(W_Splits!$D4:M4)</f>
        <v>41.2</v>
      </c>
      <c r="N4" s="5">
        <f>SUM(W_Splits!$D4:N4)</f>
        <v>46.52</v>
      </c>
      <c r="O4" s="6">
        <f t="shared" si="1"/>
        <v>46.52</v>
      </c>
      <c r="P4" s="4" t="s">
        <v>18</v>
      </c>
    </row>
    <row r="5">
      <c r="A5" s="2">
        <f>W_Splits!A5</f>
        <v>2023</v>
      </c>
      <c r="B5" s="2" t="str">
        <f>W_Splits!B5</f>
        <v>Eugene</v>
      </c>
      <c r="C5" s="2" t="str">
        <f>W_Splits!C5</f>
        <v>final</v>
      </c>
      <c r="D5" s="5">
        <v>5.59</v>
      </c>
      <c r="E5" s="5">
        <f>SUM(W_Splits!$D5:E5)</f>
        <v>9.17</v>
      </c>
      <c r="F5" s="5">
        <f>SUM(W_Splits!$D5:F5)</f>
        <v>12.8</v>
      </c>
      <c r="G5" s="5">
        <f>SUM(W_Splits!$D5:G5)</f>
        <v>16.46</v>
      </c>
      <c r="H5" s="5">
        <f>SUM(W_Splits!$D5:H5)</f>
        <v>20.22</v>
      </c>
      <c r="I5" s="5">
        <f>SUM(W_Splits!$D5:I5)</f>
        <v>24.1</v>
      </c>
      <c r="J5" s="5">
        <f>SUM(W_Splits!$D5:J5)</f>
        <v>28.12</v>
      </c>
      <c r="K5" s="5">
        <f>SUM(W_Splits!$D5:K5)</f>
        <v>32.37</v>
      </c>
      <c r="L5" s="5">
        <f>SUM(W_Splits!$D5:L5)</f>
        <v>36.62</v>
      </c>
      <c r="M5" s="5">
        <f>SUM(W_Splits!$D5:M5)</f>
        <v>41.18</v>
      </c>
      <c r="N5" s="5">
        <f>SUM(W_Splits!$D5:N5)</f>
        <v>46.53</v>
      </c>
      <c r="O5" s="6">
        <f t="shared" si="1"/>
        <v>46.53</v>
      </c>
      <c r="P5" s="4" t="s">
        <v>18</v>
      </c>
    </row>
    <row r="6">
      <c r="A6" s="2">
        <f>W_Splits!A6</f>
        <v>2021</v>
      </c>
      <c r="B6" s="2" t="str">
        <f>W_Splits!B6</f>
        <v>Oslo</v>
      </c>
      <c r="C6" s="2" t="str">
        <f>W_Splits!C6</f>
        <v>final</v>
      </c>
      <c r="D6" s="5">
        <v>5.58</v>
      </c>
      <c r="E6" s="5">
        <f>SUM(W_Splits!$D6:E6)</f>
        <v>9.1</v>
      </c>
      <c r="F6" s="5">
        <f>SUM(W_Splits!$D6:F6)</f>
        <v>12.7</v>
      </c>
      <c r="G6" s="5">
        <f>SUM(W_Splits!$D6:G6)</f>
        <v>16.34</v>
      </c>
      <c r="H6" s="5">
        <f>SUM(W_Splits!$D6:H6)</f>
        <v>20.16</v>
      </c>
      <c r="I6" s="5">
        <f>SUM(W_Splits!$D6:I6)</f>
        <v>24.08</v>
      </c>
      <c r="J6" s="5">
        <f>SUM(W_Splits!$D6:J6)</f>
        <v>28.18</v>
      </c>
      <c r="K6" s="5">
        <f>SUM(W_Splits!$D6:K6)</f>
        <v>32.38</v>
      </c>
      <c r="L6" s="5">
        <f>SUM(W_Splits!$D6:L6)</f>
        <v>36.78</v>
      </c>
      <c r="M6" s="5">
        <f>SUM(W_Splits!$D6:M6)</f>
        <v>41.44</v>
      </c>
      <c r="N6" s="5">
        <f>SUM(W_Splits!$D6:N6)</f>
        <v>46.7</v>
      </c>
      <c r="O6" s="6">
        <f t="shared" si="1"/>
        <v>46.7</v>
      </c>
      <c r="P6" s="4" t="s">
        <v>22</v>
      </c>
    </row>
    <row r="7">
      <c r="A7" s="2">
        <f>W_Splits!A7</f>
        <v>2024</v>
      </c>
      <c r="B7" s="2" t="str">
        <f>W_Splits!B7</f>
        <v>Oslo</v>
      </c>
      <c r="C7" s="2" t="str">
        <f>W_Splits!C7</f>
        <v>final</v>
      </c>
      <c r="D7" s="5">
        <v>5.7</v>
      </c>
      <c r="E7" s="5">
        <f>SUM(W_Splits!$D7:E7)</f>
        <v>9.21</v>
      </c>
      <c r="F7" s="5">
        <f>SUM(W_Splits!$D7:F7)</f>
        <v>12.81</v>
      </c>
      <c r="G7" s="5">
        <f>SUM(W_Splits!$D7:G7)</f>
        <v>16.45</v>
      </c>
      <c r="H7" s="5">
        <f>SUM(W_Splits!$D7:H7)</f>
        <v>20.22</v>
      </c>
      <c r="I7" s="5">
        <f>SUM(W_Splits!$D7:I7)</f>
        <v>24.19</v>
      </c>
      <c r="J7" s="5">
        <f>SUM(W_Splits!$D7:J7)</f>
        <v>28.19</v>
      </c>
      <c r="K7" s="5">
        <f>SUM(W_Splits!$D7:K7)</f>
        <v>32.4</v>
      </c>
      <c r="L7" s="5">
        <f>SUM(W_Splits!$D7:L7)</f>
        <v>36.83</v>
      </c>
      <c r="M7" s="5">
        <f>SUM(W_Splits!$D7:M7)</f>
        <v>41.37</v>
      </c>
      <c r="N7" s="5">
        <f>SUM(W_Splits!$D7:N7)</f>
        <v>46.7</v>
      </c>
      <c r="O7" s="6">
        <f t="shared" si="1"/>
        <v>46.7</v>
      </c>
      <c r="P7" s="4" t="s">
        <v>23</v>
      </c>
    </row>
    <row r="8">
      <c r="A8" s="2">
        <f>W_Splits!A8</f>
        <v>2024</v>
      </c>
      <c r="B8" s="2" t="str">
        <f>W_Splits!B8</f>
        <v>Monaco</v>
      </c>
      <c r="C8" s="2" t="str">
        <f>W_Splits!C8</f>
        <v>final</v>
      </c>
      <c r="D8" s="5">
        <v>5.66</v>
      </c>
      <c r="E8" s="5">
        <f>SUM(W_Splits!$D8:E8)</f>
        <v>9.2</v>
      </c>
      <c r="F8" s="5">
        <f>SUM(W_Splits!$D8:F8)</f>
        <v>12.79</v>
      </c>
      <c r="G8" s="5">
        <f>SUM(W_Splits!$D8:G8)</f>
        <v>16.48</v>
      </c>
      <c r="H8" s="5">
        <f>SUM(W_Splits!$D8:H8)</f>
        <v>20.31</v>
      </c>
      <c r="I8" s="5">
        <f>SUM(W_Splits!$D8:I8)</f>
        <v>24.25</v>
      </c>
      <c r="J8" s="5">
        <f>SUM(W_Splits!$D8:J8)</f>
        <v>28.3</v>
      </c>
      <c r="K8" s="5">
        <f>SUM(W_Splits!$D8:K8)</f>
        <v>32.5</v>
      </c>
      <c r="L8" s="5">
        <f>SUM(W_Splits!$D8:L8)</f>
        <v>36.88</v>
      </c>
      <c r="M8" s="5">
        <f>SUM(W_Splits!$D8:M8)</f>
        <v>41.41</v>
      </c>
      <c r="N8" s="5">
        <f>SUM(W_Splits!$D8:N8)</f>
        <v>46.73</v>
      </c>
      <c r="O8" s="6">
        <f t="shared" si="1"/>
        <v>46.73</v>
      </c>
      <c r="P8" s="4" t="s">
        <v>18</v>
      </c>
    </row>
    <row r="9">
      <c r="A9" s="2">
        <f>W_Splits!A9</f>
        <v>2020</v>
      </c>
      <c r="B9" s="2" t="str">
        <f>W_Splits!B9</f>
        <v>Stockholm</v>
      </c>
      <c r="C9" s="2" t="str">
        <f>W_Splits!C9</f>
        <v>final</v>
      </c>
      <c r="D9" s="5">
        <v>5.58</v>
      </c>
      <c r="E9" s="5">
        <f>SUM(W_Splits!$D9:E9)</f>
        <v>9.14</v>
      </c>
      <c r="F9" s="5">
        <f>SUM(W_Splits!$D9:F9)</f>
        <v>12.8</v>
      </c>
      <c r="G9" s="5">
        <f>SUM(W_Splits!$D9:G9)</f>
        <v>16.6</v>
      </c>
      <c r="H9" s="5">
        <f>SUM(W_Splits!$D9:H9)</f>
        <v>20.44</v>
      </c>
      <c r="I9" s="5">
        <f>SUM(W_Splits!$D9:I9)</f>
        <v>24.42</v>
      </c>
      <c r="J9" s="5">
        <f>SUM(W_Splits!$D9:J9)</f>
        <v>28.48</v>
      </c>
      <c r="K9" s="5">
        <f>SUM(W_Splits!$D9:K9)</f>
        <v>32.64</v>
      </c>
      <c r="L9" s="5">
        <f>SUM(W_Splits!$D9:L9)</f>
        <v>36.94</v>
      </c>
      <c r="M9" s="5">
        <f>SUM(W_Splits!$D9:M9)</f>
        <v>41.48</v>
      </c>
      <c r="N9" s="5">
        <f>SUM(W_Splits!$D9:N9)</f>
        <v>46.87</v>
      </c>
      <c r="O9" s="6">
        <f t="shared" si="1"/>
        <v>46.87</v>
      </c>
      <c r="P9" s="4" t="s">
        <v>18</v>
      </c>
    </row>
    <row r="10">
      <c r="A10" s="2">
        <f>W_Splits!A10</f>
        <v>2023</v>
      </c>
      <c r="B10" s="2" t="str">
        <f>W_Splits!B10</f>
        <v>Budapest</v>
      </c>
      <c r="C10" s="2" t="str">
        <f>W_Splits!C10</f>
        <v>final</v>
      </c>
      <c r="D10" s="5">
        <v>5.81</v>
      </c>
      <c r="E10" s="5">
        <f>SUM(W_Splits!$D10:E10)</f>
        <v>9.46</v>
      </c>
      <c r="F10" s="5">
        <f>SUM(W_Splits!$D10:F10)</f>
        <v>12.9</v>
      </c>
      <c r="G10" s="5">
        <f>SUM(W_Splits!$D10:G10)</f>
        <v>16.52</v>
      </c>
      <c r="H10" s="5">
        <f>SUM(W_Splits!$D10:H10)</f>
        <v>20.29</v>
      </c>
      <c r="I10" s="5">
        <f>SUM(W_Splits!$D10:I10)</f>
        <v>24.25</v>
      </c>
      <c r="J10" s="5">
        <f>SUM(W_Splits!$D10:J10)</f>
        <v>28.29</v>
      </c>
      <c r="K10" s="5">
        <f>SUM(W_Splits!$D10:K10)</f>
        <v>32.5</v>
      </c>
      <c r="L10" s="5">
        <f>SUM(W_Splits!$D10:L10)</f>
        <v>36.93</v>
      </c>
      <c r="M10" s="5">
        <f>SUM(W_Splits!$D10:M10)</f>
        <v>41.61</v>
      </c>
      <c r="N10" s="5">
        <f>SUM(W_Splits!$D10:N10)</f>
        <v>46.89</v>
      </c>
      <c r="O10" s="6">
        <f t="shared" si="1"/>
        <v>46.89</v>
      </c>
      <c r="P10" s="4" t="s">
        <v>18</v>
      </c>
    </row>
    <row r="11">
      <c r="A11" s="2">
        <f>W_Splits!A11</f>
        <v>2019</v>
      </c>
      <c r="B11" s="2" t="str">
        <f>W_Splits!B11</f>
        <v>Zurich</v>
      </c>
      <c r="C11" s="2" t="str">
        <f>W_Splits!C11</f>
        <v>final</v>
      </c>
      <c r="D11" s="5">
        <v>5.66</v>
      </c>
      <c r="E11" s="5">
        <f>SUM(W_Splits!$D11:E11)</f>
        <v>9.16</v>
      </c>
      <c r="F11" s="5">
        <f>SUM(W_Splits!$D11:F11)</f>
        <v>12.76</v>
      </c>
      <c r="G11" s="5">
        <f>SUM(W_Splits!$D11:G11)</f>
        <v>16.4</v>
      </c>
      <c r="H11" s="5">
        <f>SUM(W_Splits!$D11:H11)</f>
        <v>20.22</v>
      </c>
      <c r="I11" s="5">
        <f>SUM(W_Splits!$D11:I11)</f>
        <v>24.18</v>
      </c>
      <c r="J11" s="5">
        <f>SUM(W_Splits!$D11:J11)</f>
        <v>28.32</v>
      </c>
      <c r="K11" s="5">
        <f>SUM(W_Splits!$D11:K11)</f>
        <v>32.56</v>
      </c>
      <c r="L11" s="5">
        <f>SUM(W_Splits!$D11:L11)</f>
        <v>37.08</v>
      </c>
      <c r="M11" s="5">
        <f>SUM(W_Splits!$D11:M11)</f>
        <v>41.62</v>
      </c>
      <c r="N11" s="5">
        <f>SUM(W_Splits!$D11:N11)</f>
        <v>46.92</v>
      </c>
      <c r="O11" s="6">
        <f t="shared" si="1"/>
        <v>46.92</v>
      </c>
      <c r="P11" s="4" t="s">
        <v>27</v>
      </c>
    </row>
    <row r="12">
      <c r="A12" s="2">
        <f>W_Splits!A12</f>
        <v>2024</v>
      </c>
      <c r="B12" s="2" t="str">
        <f>W_Splits!B12</f>
        <v>Silesia</v>
      </c>
      <c r="C12" s="2" t="str">
        <f>W_Splits!C12</f>
        <v>final</v>
      </c>
      <c r="D12" s="5">
        <v>5.64</v>
      </c>
      <c r="E12" s="5">
        <f>SUM(W_Splits!$D12:E12)</f>
        <v>9.26</v>
      </c>
      <c r="F12" s="5">
        <f>SUM(W_Splits!$D12:F12)</f>
        <v>12.93</v>
      </c>
      <c r="G12" s="5">
        <f>SUM(W_Splits!$D12:G12)</f>
        <v>16.66</v>
      </c>
      <c r="H12" s="5">
        <f>SUM(W_Splits!$D12:H12)</f>
        <v>20.49</v>
      </c>
      <c r="I12" s="5">
        <f>SUM(W_Splits!$D12:I12)</f>
        <v>24.44</v>
      </c>
      <c r="J12" s="5">
        <f>SUM(W_Splits!$D12:J12)</f>
        <v>28.54</v>
      </c>
      <c r="K12" s="5">
        <f>SUM(W_Splits!$D12:K12)</f>
        <v>32.71</v>
      </c>
      <c r="L12" s="5">
        <f>SUM(W_Splits!$D12:L12)</f>
        <v>37</v>
      </c>
      <c r="M12" s="5">
        <f>SUM(W_Splits!$D12:M12)</f>
        <v>41.58</v>
      </c>
      <c r="N12" s="5">
        <f>SUM(W_Splits!$D12:N12)</f>
        <v>46.95</v>
      </c>
      <c r="O12" s="6">
        <f t="shared" si="1"/>
        <v>46.95</v>
      </c>
      <c r="P12" s="4" t="s">
        <v>18</v>
      </c>
    </row>
    <row r="13">
      <c r="A13" s="2">
        <f>W_Splits!A13</f>
        <v>2024</v>
      </c>
      <c r="B13" s="2" t="str">
        <f>W_Splits!B13</f>
        <v>Roma</v>
      </c>
      <c r="C13" s="2" t="str">
        <f>W_Splits!C13</f>
        <v>final</v>
      </c>
      <c r="D13" s="5">
        <v>5.62</v>
      </c>
      <c r="E13" s="5">
        <f>SUM(W_Splits!$D13:E13)</f>
        <v>9.12</v>
      </c>
      <c r="F13" s="5">
        <f>SUM(W_Splits!$D13:F13)</f>
        <v>12.81</v>
      </c>
      <c r="G13" s="5">
        <f>SUM(W_Splits!$D13:G13)</f>
        <v>16.51</v>
      </c>
      <c r="H13" s="5">
        <f>SUM(W_Splits!$D13:H13)</f>
        <v>20.35</v>
      </c>
      <c r="I13" s="5">
        <f>SUM(W_Splits!$D13:I13)</f>
        <v>24.24</v>
      </c>
      <c r="J13" s="5">
        <f>SUM(W_Splits!$D13:J13)</f>
        <v>28.21</v>
      </c>
      <c r="K13" s="5">
        <f>SUM(W_Splits!$D13:K13)</f>
        <v>32.36</v>
      </c>
      <c r="L13" s="5">
        <f>SUM(W_Splits!$D13:L13)</f>
        <v>36.93</v>
      </c>
      <c r="M13" s="5">
        <f>SUM(W_Splits!$D13:M13)</f>
        <v>41.56</v>
      </c>
      <c r="N13" s="5">
        <f>SUM(W_Splits!$D13:N13)</f>
        <v>46.98</v>
      </c>
      <c r="O13" s="6">
        <f t="shared" si="1"/>
        <v>46.98</v>
      </c>
      <c r="P13" s="4" t="s">
        <v>23</v>
      </c>
    </row>
    <row r="14">
      <c r="A14" s="2">
        <f>W_Splits!A14</f>
        <v>2024</v>
      </c>
      <c r="B14" s="2" t="str">
        <f>W_Splits!B14</f>
        <v>Paris</v>
      </c>
      <c r="C14" s="2" t="str">
        <f>W_Splits!C14</f>
        <v>final</v>
      </c>
      <c r="D14" s="5">
        <v>5.51</v>
      </c>
      <c r="E14" s="5">
        <f>SUM(W_Splits!$D14:E14)</f>
        <v>9.09</v>
      </c>
      <c r="F14" s="5">
        <f>SUM(W_Splits!$D14:F14)</f>
        <v>12.73</v>
      </c>
      <c r="G14" s="5">
        <f>SUM(W_Splits!$D14:G14)</f>
        <v>16.41</v>
      </c>
      <c r="H14" s="5">
        <f>SUM(W_Splits!$D14:H14)</f>
        <v>20.18</v>
      </c>
      <c r="I14" s="5">
        <f>SUM(W_Splits!$D14:I14)</f>
        <v>24.03</v>
      </c>
      <c r="J14" s="5">
        <f>SUM(W_Splits!$D14:J14)</f>
        <v>27.99</v>
      </c>
      <c r="K14" s="5">
        <f>SUM(W_Splits!$D14:K14)</f>
        <v>32.15</v>
      </c>
      <c r="L14" s="5">
        <f>SUM(W_Splits!$D14:L14)</f>
        <v>36.58</v>
      </c>
      <c r="M14" s="5">
        <f>SUM(W_Splits!$D14:M14)</f>
        <v>41.44</v>
      </c>
      <c r="N14" s="5">
        <f>SUM(W_Splits!$D14:N14)</f>
        <v>47.06</v>
      </c>
      <c r="O14" s="6">
        <f t="shared" si="1"/>
        <v>47.06</v>
      </c>
      <c r="P14" s="4" t="s">
        <v>18</v>
      </c>
    </row>
    <row r="15">
      <c r="A15" s="2">
        <f>W_Splits!A15</f>
        <v>2020</v>
      </c>
      <c r="B15" s="2" t="str">
        <f>W_Splits!B15</f>
        <v>Rome</v>
      </c>
      <c r="C15" s="2" t="str">
        <f>W_Splits!C15</f>
        <v>final</v>
      </c>
      <c r="D15" s="9">
        <v>5.64</v>
      </c>
      <c r="E15" s="5">
        <f>SUM(W_Splits!$D15:E15)</f>
        <v>9.24</v>
      </c>
      <c r="F15" s="5">
        <f>SUM(W_Splits!$D15:F15)</f>
        <v>12.95</v>
      </c>
      <c r="G15" s="5">
        <f>SUM(W_Splits!$D15:G15)</f>
        <v>16.75</v>
      </c>
      <c r="H15" s="5">
        <f>SUM(W_Splits!$D15:H15)</f>
        <v>20.65</v>
      </c>
      <c r="I15" s="5">
        <f>SUM(W_Splits!$D15:I15)</f>
        <v>24.66</v>
      </c>
      <c r="J15" s="5">
        <f>SUM(W_Splits!$D15:J15)</f>
        <v>28.8</v>
      </c>
      <c r="K15" s="5">
        <f>SUM(W_Splits!$D15:K15)</f>
        <v>33.07</v>
      </c>
      <c r="L15" s="5">
        <f>SUM(W_Splits!$D15:L15)</f>
        <v>37.47</v>
      </c>
      <c r="M15" s="5">
        <f>SUM(W_Splits!$D15:M15)</f>
        <v>41.91</v>
      </c>
      <c r="N15" s="5">
        <f>SUM(W_Splits!$D15:N15)</f>
        <v>47.07</v>
      </c>
      <c r="O15" s="6">
        <f t="shared" si="1"/>
        <v>47.07</v>
      </c>
      <c r="P15" s="4" t="s">
        <v>18</v>
      </c>
    </row>
    <row r="16">
      <c r="A16" s="2">
        <f>W_Splits!A16</f>
        <v>2020</v>
      </c>
      <c r="B16" s="2" t="str">
        <f>W_Splits!B16</f>
        <v>Berlin</v>
      </c>
      <c r="C16" s="2" t="str">
        <f>W_Splits!C16</f>
        <v>final</v>
      </c>
      <c r="D16" s="5">
        <v>5.64</v>
      </c>
      <c r="E16" s="5">
        <f>SUM(W_Splits!$D16:E16)</f>
        <v>9.24</v>
      </c>
      <c r="F16" s="5">
        <f>SUM(W_Splits!$D16:F16)</f>
        <v>12.88</v>
      </c>
      <c r="G16" s="5">
        <f>SUM(W_Splits!$D16:G16)</f>
        <v>16.64</v>
      </c>
      <c r="H16" s="5">
        <f>SUM(W_Splits!$D16:H16)</f>
        <v>20.56</v>
      </c>
      <c r="I16" s="5">
        <f>SUM(W_Splits!$D16:I16)</f>
        <v>24.56</v>
      </c>
      <c r="J16" s="5">
        <f>SUM(W_Splits!$D16:J16)</f>
        <v>28.68</v>
      </c>
      <c r="K16" s="5">
        <f>SUM(W_Splits!$D16:K16)</f>
        <v>32.92</v>
      </c>
      <c r="L16" s="5">
        <f>SUM(W_Splits!$D16:L16)</f>
        <v>37.24</v>
      </c>
      <c r="M16" s="5">
        <f>SUM(W_Splits!$D16:M16)</f>
        <v>41.88</v>
      </c>
      <c r="N16" s="5">
        <f>SUM(W_Splits!$D16:N16)</f>
        <v>47.08</v>
      </c>
      <c r="O16" s="6">
        <f t="shared" si="1"/>
        <v>47.08</v>
      </c>
      <c r="P16" s="4" t="s">
        <v>18</v>
      </c>
    </row>
    <row r="17">
      <c r="A17" s="2">
        <f>W_Splits!A17</f>
        <v>2021</v>
      </c>
      <c r="B17" s="2" t="str">
        <f>W_Splits!B17</f>
        <v>Monaco</v>
      </c>
      <c r="C17" s="2" t="str">
        <f>W_Splits!C17</f>
        <v>final</v>
      </c>
      <c r="D17" s="5">
        <v>5.62</v>
      </c>
      <c r="E17" s="5">
        <f>SUM(W_Splits!$D17:E17)</f>
        <v>9.12</v>
      </c>
      <c r="F17" s="5">
        <f>SUM(W_Splits!$D17:F17)</f>
        <v>12.74</v>
      </c>
      <c r="G17" s="5">
        <f>SUM(W_Splits!$D17:G17)</f>
        <v>16.51</v>
      </c>
      <c r="H17" s="5">
        <f>SUM(W_Splits!$D17:H17)</f>
        <v>20.38</v>
      </c>
      <c r="I17" s="5">
        <f>SUM(W_Splits!$D17:I17)</f>
        <v>24.36</v>
      </c>
      <c r="J17" s="5">
        <f>SUM(W_Splits!$D17:J17)</f>
        <v>28.49</v>
      </c>
      <c r="K17" s="5">
        <f>SUM(W_Splits!$D17:K17)</f>
        <v>32.74</v>
      </c>
      <c r="L17" s="5">
        <f>SUM(W_Splits!$D17:L17)</f>
        <v>37.17</v>
      </c>
      <c r="M17" s="5">
        <f>SUM(W_Splits!$D17:M17)</f>
        <v>41.87</v>
      </c>
      <c r="N17" s="5">
        <f>SUM(W_Splits!$D17:N17)</f>
        <v>47.08</v>
      </c>
      <c r="O17" s="6">
        <f t="shared" si="1"/>
        <v>47.08</v>
      </c>
      <c r="P17" s="4" t="s">
        <v>18</v>
      </c>
    </row>
    <row r="18">
      <c r="A18" s="2">
        <f>W_Splits!A18</f>
        <v>2023</v>
      </c>
      <c r="B18" s="2" t="str">
        <f>W_Splits!B18</f>
        <v>Budapest</v>
      </c>
      <c r="C18" s="2" t="str">
        <f>W_Splits!C18</f>
        <v>semi</v>
      </c>
      <c r="D18" s="5">
        <v>5.77</v>
      </c>
      <c r="E18" s="5">
        <f>SUM(W_Splits!$D18:E18)</f>
        <v>9.44</v>
      </c>
      <c r="F18" s="5">
        <f>SUM(W_Splits!$D18:F18)</f>
        <v>13.08</v>
      </c>
      <c r="G18" s="5">
        <f>SUM(W_Splits!$D18:G18)</f>
        <v>16.61</v>
      </c>
      <c r="H18" s="5">
        <f>SUM(W_Splits!$D18:H18)</f>
        <v>20.42</v>
      </c>
      <c r="I18" s="5">
        <f>SUM(W_Splits!$D18:I18)</f>
        <v>24.36</v>
      </c>
      <c r="J18" s="5">
        <f>SUM(W_Splits!$D18:J18)</f>
        <v>28.42</v>
      </c>
      <c r="K18" s="5">
        <f>SUM(W_Splits!$D18:K18)</f>
        <v>32.63</v>
      </c>
      <c r="L18" s="5">
        <f>SUM(W_Splits!$D18:L18)</f>
        <v>37.25</v>
      </c>
      <c r="M18" s="5">
        <f>SUM(W_Splits!$D18:M18)</f>
        <v>41.97</v>
      </c>
      <c r="N18" s="5">
        <f>SUM(W_Splits!$D18:N18)</f>
        <v>47.09</v>
      </c>
      <c r="O18" s="6">
        <f t="shared" si="1"/>
        <v>47.09</v>
      </c>
      <c r="P18" s="4" t="s">
        <v>27</v>
      </c>
    </row>
    <row r="19">
      <c r="A19" s="2">
        <f>W_Splits!A19</f>
        <v>2020</v>
      </c>
      <c r="B19" s="2" t="str">
        <f>W_Splits!B19</f>
        <v>Monaco</v>
      </c>
      <c r="C19" s="2" t="str">
        <f>W_Splits!C19</f>
        <v>final</v>
      </c>
      <c r="D19" s="5">
        <v>5.6</v>
      </c>
      <c r="E19" s="5">
        <f>SUM(W_Splits!$D19:E19)</f>
        <v>9.27</v>
      </c>
      <c r="F19" s="5">
        <f>SUM(W_Splits!$D19:F19)</f>
        <v>13.11</v>
      </c>
      <c r="G19" s="5">
        <f>SUM(W_Splits!$D19:G19)</f>
        <v>16.98</v>
      </c>
      <c r="H19" s="5">
        <f>SUM(W_Splits!$D19:H19)</f>
        <v>20.92</v>
      </c>
      <c r="I19" s="5">
        <f>SUM(W_Splits!$D19:I19)</f>
        <v>25.02</v>
      </c>
      <c r="J19" s="5">
        <f>SUM(W_Splits!$D19:J19)</f>
        <v>29.23</v>
      </c>
      <c r="K19" s="5">
        <f>SUM(W_Splits!$D19:K19)</f>
        <v>33.47</v>
      </c>
      <c r="L19" s="5">
        <f>SUM(W_Splits!$D19:L19)</f>
        <v>37.8</v>
      </c>
      <c r="M19" s="5">
        <f>SUM(W_Splits!$D19:M19)</f>
        <v>42.17</v>
      </c>
      <c r="N19" s="5">
        <f>SUM(W_Splits!$D19:N19)</f>
        <v>47.1</v>
      </c>
      <c r="O19" s="6">
        <f t="shared" si="1"/>
        <v>47.1</v>
      </c>
      <c r="P19" s="4" t="s">
        <v>22</v>
      </c>
    </row>
    <row r="20">
      <c r="A20" s="2">
        <f>W_Splits!A20</f>
        <v>2019</v>
      </c>
      <c r="B20" s="2" t="str">
        <f>W_Splits!B20</f>
        <v>London</v>
      </c>
      <c r="C20" s="2" t="str">
        <f>W_Splits!C20</f>
        <v>final</v>
      </c>
      <c r="D20" s="5">
        <v>5.72</v>
      </c>
      <c r="E20" s="5">
        <f>SUM(W_Splits!$D20:E20)</f>
        <v>9.24</v>
      </c>
      <c r="F20" s="5">
        <f>SUM(W_Splits!$D20:F20)</f>
        <v>12.84</v>
      </c>
      <c r="G20" s="5">
        <f>SUM(W_Splits!$D20:G20)</f>
        <v>16.56</v>
      </c>
      <c r="H20" s="5">
        <f>SUM(W_Splits!$D20:H20)</f>
        <v>20.4</v>
      </c>
      <c r="I20" s="5">
        <f>SUM(W_Splits!$D20:I20)</f>
        <v>24.44</v>
      </c>
      <c r="J20" s="5">
        <f>SUM(W_Splits!$D20:J20)</f>
        <v>28.56</v>
      </c>
      <c r="K20" s="5">
        <f>SUM(W_Splits!$D20:K20)</f>
        <v>32.88</v>
      </c>
      <c r="L20" s="5">
        <f>SUM(W_Splits!$D20:L20)</f>
        <v>37.28</v>
      </c>
      <c r="M20" s="5">
        <f>SUM(W_Splits!$D20:M20)</f>
        <v>41.92</v>
      </c>
      <c r="N20" s="5">
        <f>SUM(W_Splits!$D20:N20)</f>
        <v>47.12</v>
      </c>
      <c r="O20" s="6">
        <f t="shared" si="1"/>
        <v>47.12</v>
      </c>
      <c r="P20" s="4" t="s">
        <v>35</v>
      </c>
    </row>
    <row r="21">
      <c r="A21" s="2">
        <f>W_Splits!A21</f>
        <v>2022</v>
      </c>
      <c r="B21" s="2" t="str">
        <f>W_Splits!B21</f>
        <v>Munich</v>
      </c>
      <c r="C21" s="2" t="str">
        <f>W_Splits!C21</f>
        <v>final</v>
      </c>
      <c r="D21" s="5">
        <v>5.61</v>
      </c>
      <c r="E21" s="5">
        <f>SUM(W_Splits!$D21:E21)</f>
        <v>9.12</v>
      </c>
      <c r="F21" s="5">
        <f>SUM(W_Splits!$D21:F21)</f>
        <v>12.81</v>
      </c>
      <c r="G21" s="5">
        <f>SUM(W_Splits!$D21:G21)</f>
        <v>16.57</v>
      </c>
      <c r="H21" s="5">
        <f>SUM(W_Splits!$D21:H21)</f>
        <v>20.41</v>
      </c>
      <c r="I21" s="5">
        <f>SUM(W_Splits!$D21:I21)</f>
        <v>24.38</v>
      </c>
      <c r="J21" s="5">
        <f>SUM(W_Splits!$D21:J21)</f>
        <v>28.41</v>
      </c>
      <c r="K21" s="5">
        <f>SUM(W_Splits!$D21:K21)</f>
        <v>32.79</v>
      </c>
      <c r="L21" s="5">
        <f>SUM(W_Splits!$D21:L21)</f>
        <v>37.12</v>
      </c>
      <c r="M21" s="5">
        <f>SUM(W_Splits!$D21:M21)</f>
        <v>41.82</v>
      </c>
      <c r="N21" s="5">
        <f>SUM(W_Splits!$D21:N21)</f>
        <v>47.12</v>
      </c>
      <c r="O21" s="6">
        <f t="shared" si="1"/>
        <v>47.12</v>
      </c>
      <c r="P21" s="4" t="s">
        <v>18</v>
      </c>
    </row>
    <row r="22">
      <c r="A22" s="2">
        <f>W_Splits!A22</f>
        <v>2022</v>
      </c>
      <c r="B22" s="2" t="str">
        <f>W_Splits!B22</f>
        <v>Berlin</v>
      </c>
      <c r="C22" s="2" t="str">
        <f>W_Splits!C22</f>
        <v>final</v>
      </c>
      <c r="D22" s="5">
        <v>5.76</v>
      </c>
      <c r="E22" s="5">
        <f>SUM(W_Splits!$D22:E22)</f>
        <v>9.28</v>
      </c>
      <c r="F22" s="5">
        <f>SUM(W_Splits!$D22:F22)</f>
        <v>12.88</v>
      </c>
      <c r="G22" s="5">
        <f>SUM(W_Splits!$D22:G22)</f>
        <v>16.6</v>
      </c>
      <c r="H22" s="5">
        <f>SUM(W_Splits!$D22:H22)</f>
        <v>20.36</v>
      </c>
      <c r="I22" s="5">
        <f>SUM(W_Splits!$D22:I22)</f>
        <v>24.32</v>
      </c>
      <c r="J22" s="5">
        <f>SUM(W_Splits!$D22:J22)</f>
        <v>28.48</v>
      </c>
      <c r="K22" s="5">
        <f>SUM(W_Splits!$D22:K22)</f>
        <v>32.76</v>
      </c>
      <c r="L22" s="5">
        <f>SUM(W_Splits!$D22:L22)</f>
        <v>37.24</v>
      </c>
      <c r="M22" s="5">
        <f>SUM(W_Splits!$D22:M22)</f>
        <v>41.96</v>
      </c>
      <c r="N22" s="5">
        <f>SUM(W_Splits!$D22:N22)</f>
        <v>47.24</v>
      </c>
      <c r="O22" s="6">
        <f t="shared" si="1"/>
        <v>47.24</v>
      </c>
      <c r="P22" s="4" t="s">
        <v>18</v>
      </c>
    </row>
    <row r="23">
      <c r="A23" s="2">
        <f>W_Splits!A23</f>
        <v>2019</v>
      </c>
      <c r="B23" s="2" t="str">
        <f>W_Splits!B23</f>
        <v>Paris</v>
      </c>
      <c r="C23" s="2" t="str">
        <f>W_Splits!C23</f>
        <v>final</v>
      </c>
      <c r="D23" s="5">
        <v>5.64</v>
      </c>
      <c r="E23" s="5">
        <f>SUM(W_Splits!$D23:E23)</f>
        <v>9.24</v>
      </c>
      <c r="F23" s="5">
        <f>SUM(W_Splits!$D23:F23)</f>
        <v>12.86</v>
      </c>
      <c r="G23" s="5">
        <f>SUM(W_Splits!$D23:G23)</f>
        <v>16.59</v>
      </c>
      <c r="H23" s="5">
        <f>SUM(W_Splits!$D23:H23)</f>
        <v>20.42</v>
      </c>
      <c r="I23" s="5">
        <f>SUM(W_Splits!$D23:I23)</f>
        <v>24.48</v>
      </c>
      <c r="J23" s="5">
        <f>SUM(W_Splits!$D23:J23)</f>
        <v>28.66</v>
      </c>
      <c r="K23" s="5">
        <f>SUM(W_Splits!$D23:K23)</f>
        <v>32.92</v>
      </c>
      <c r="L23" s="5">
        <f>SUM(W_Splits!$D23:L23)</f>
        <v>37.35</v>
      </c>
      <c r="M23" s="5">
        <f>SUM(W_Splits!$D23:M23)</f>
        <v>41.96</v>
      </c>
      <c r="N23" s="5">
        <f>SUM(W_Splits!$D23:N23)</f>
        <v>47.26</v>
      </c>
      <c r="O23" s="6">
        <f t="shared" si="1"/>
        <v>47.26</v>
      </c>
      <c r="P23" s="4" t="s">
        <v>22</v>
      </c>
    </row>
    <row r="24">
      <c r="A24" s="2">
        <f>W_Splits!A24</f>
        <v>2025</v>
      </c>
      <c r="B24" s="2" t="str">
        <f>W_Splits!B24</f>
        <v>Keqiao</v>
      </c>
      <c r="C24" s="2" t="str">
        <f>W_Splits!C24</f>
        <v>final</v>
      </c>
      <c r="D24" s="5">
        <v>5.61</v>
      </c>
      <c r="E24" s="5">
        <f>SUM(W_Splits!$D24:E24)</f>
        <v>9.2</v>
      </c>
      <c r="F24" s="5">
        <f>SUM(W_Splits!$D24:F24)</f>
        <v>12.86</v>
      </c>
      <c r="G24" s="5">
        <f>SUM(W_Splits!$D24:G24)</f>
        <v>16.58</v>
      </c>
      <c r="H24" s="5">
        <f>SUM(W_Splits!$D24:H24)</f>
        <v>20.37</v>
      </c>
      <c r="I24" s="5">
        <f>SUM(W_Splits!$D24:I24)</f>
        <v>24.32</v>
      </c>
      <c r="J24" s="5">
        <f>SUM(W_Splits!$D24:J24)</f>
        <v>28.33</v>
      </c>
      <c r="K24" s="5">
        <f>SUM(W_Splits!$D24:K24)</f>
        <v>32.51</v>
      </c>
      <c r="L24" s="5">
        <f>SUM(W_Splits!$D24:L24)</f>
        <v>36.98</v>
      </c>
      <c r="M24" s="5">
        <f>SUM(W_Splits!$D24:M24)</f>
        <v>41.81</v>
      </c>
      <c r="N24" s="5">
        <f>SUM(W_Splits!$D24:N24)</f>
        <v>47.28</v>
      </c>
      <c r="O24" s="6">
        <f t="shared" si="1"/>
        <v>47.28</v>
      </c>
      <c r="P24" s="4" t="s">
        <v>38</v>
      </c>
    </row>
    <row r="25">
      <c r="A25" s="2">
        <f>W_Splits!A25</f>
        <v>2023</v>
      </c>
      <c r="B25" s="2" t="str">
        <f>W_Splits!B25</f>
        <v>Zurich</v>
      </c>
      <c r="C25" s="2" t="str">
        <f>W_Splits!C25</f>
        <v>final</v>
      </c>
      <c r="D25" s="5">
        <v>5.63</v>
      </c>
      <c r="E25" s="5">
        <f>SUM(W_Splits!$D25:E25)</f>
        <v>9.23</v>
      </c>
      <c r="F25" s="5">
        <f>SUM(W_Splits!$D25:F25)</f>
        <v>12.94</v>
      </c>
      <c r="G25" s="5">
        <f>SUM(W_Splits!$D25:G25)</f>
        <v>16.69</v>
      </c>
      <c r="H25" s="5">
        <f>SUM(W_Splits!$D25:H25)</f>
        <v>20.55</v>
      </c>
      <c r="I25" s="5">
        <f>SUM(W_Splits!$D25:I25)</f>
        <v>24.5</v>
      </c>
      <c r="J25" s="5">
        <f>SUM(W_Splits!$D25:J25)</f>
        <v>28.55</v>
      </c>
      <c r="K25" s="5">
        <f>SUM(W_Splits!$D25:K25)</f>
        <v>32.78</v>
      </c>
      <c r="L25" s="5">
        <f>SUM(W_Splits!$D25:L25)</f>
        <v>37.3</v>
      </c>
      <c r="M25" s="5">
        <f>SUM(W_Splits!$D25:M25)</f>
        <v>41.91</v>
      </c>
      <c r="N25" s="5">
        <f>SUM(W_Splits!$D25:N25)</f>
        <v>47.3</v>
      </c>
      <c r="O25" s="6">
        <f t="shared" si="1"/>
        <v>47.3</v>
      </c>
      <c r="P25" s="4" t="s">
        <v>27</v>
      </c>
    </row>
    <row r="26">
      <c r="A26" s="2">
        <f>W_Splits!A26</f>
        <v>2021</v>
      </c>
      <c r="B26" s="2" t="str">
        <f>W_Splits!B26</f>
        <v>Tokyo</v>
      </c>
      <c r="C26" s="2" t="str">
        <f>W_Splits!C26</f>
        <v>semi</v>
      </c>
      <c r="D26" s="5">
        <v>5.73</v>
      </c>
      <c r="E26" s="5">
        <f>SUM(W_Splits!$D26:E26)</f>
        <v>9.3</v>
      </c>
      <c r="F26" s="5">
        <f>SUM(W_Splits!$D26:F26)</f>
        <v>12.93</v>
      </c>
      <c r="G26" s="5">
        <f>SUM(W_Splits!$D26:G26)</f>
        <v>16.63</v>
      </c>
      <c r="H26" s="5">
        <f>SUM(W_Splits!$D26:H26)</f>
        <v>20.56</v>
      </c>
      <c r="I26" s="5">
        <f>SUM(W_Splits!$D26:I26)</f>
        <v>24.56</v>
      </c>
      <c r="J26" s="5">
        <f>SUM(W_Splits!$D26:J26)</f>
        <v>28.73</v>
      </c>
      <c r="K26" s="5">
        <f>SUM(W_Splits!$D26:K26)</f>
        <v>33.02</v>
      </c>
      <c r="L26" s="5">
        <f>SUM(W_Splits!$D26:L26)</f>
        <v>37.4</v>
      </c>
      <c r="M26" s="5">
        <f>SUM(W_Splits!$D26:M26)</f>
        <v>42.2</v>
      </c>
      <c r="N26" s="5">
        <f>SUM(W_Splits!$D26:N26)</f>
        <v>47.3</v>
      </c>
      <c r="O26" s="6">
        <f t="shared" si="1"/>
        <v>47.3</v>
      </c>
      <c r="P26" s="4" t="s">
        <v>18</v>
      </c>
    </row>
    <row r="27">
      <c r="A27" s="2">
        <f>W_Splits!A27</f>
        <v>2019</v>
      </c>
      <c r="B27" s="2" t="str">
        <f>W_Splits!B27</f>
        <v>Oslo</v>
      </c>
      <c r="C27" s="2" t="str">
        <f>W_Splits!C27</f>
        <v>final</v>
      </c>
      <c r="D27" s="5">
        <v>5.58</v>
      </c>
      <c r="E27" s="5">
        <f>SUM(W_Splits!$D27:E27)</f>
        <v>9.14</v>
      </c>
      <c r="F27" s="5">
        <f>SUM(W_Splits!$D27:F27)</f>
        <v>12.84</v>
      </c>
      <c r="G27" s="5">
        <f>SUM(W_Splits!$D27:G27)</f>
        <v>16.64</v>
      </c>
      <c r="H27" s="5">
        <f>SUM(W_Splits!$D27:H27)</f>
        <v>20.61</v>
      </c>
      <c r="I27" s="5">
        <f>SUM(W_Splits!$D27:I27)</f>
        <v>24.64</v>
      </c>
      <c r="J27" s="5">
        <f>SUM(W_Splits!$D27:J27)</f>
        <v>28.88</v>
      </c>
      <c r="K27" s="5">
        <f>SUM(W_Splits!$D27:K27)</f>
        <v>33.12</v>
      </c>
      <c r="L27" s="5">
        <f>SUM(W_Splits!$D27:L27)</f>
        <v>37.52</v>
      </c>
      <c r="M27" s="5">
        <f>SUM(W_Splits!$D27:M27)</f>
        <v>42.03</v>
      </c>
      <c r="N27" s="5">
        <f>SUM(W_Splits!$D27:N27)</f>
        <v>47.33</v>
      </c>
      <c r="O27" s="6">
        <f t="shared" si="1"/>
        <v>47.33</v>
      </c>
      <c r="P27" s="4" t="s">
        <v>18</v>
      </c>
    </row>
    <row r="28">
      <c r="A28" s="2">
        <f>W_Splits!A28</f>
        <v>2021</v>
      </c>
      <c r="B28" s="2" t="str">
        <f>W_Splits!B28</f>
        <v>Zurich</v>
      </c>
      <c r="C28" s="2" t="str">
        <f>W_Splits!C28</f>
        <v>final</v>
      </c>
      <c r="D28" s="5">
        <v>5.72</v>
      </c>
      <c r="E28" s="5">
        <f>SUM(W_Splits!$D28:E28)</f>
        <v>9.28</v>
      </c>
      <c r="F28" s="5">
        <f>SUM(W_Splits!$D28:F28)</f>
        <v>12.96</v>
      </c>
      <c r="G28" s="5">
        <f>SUM(W_Splits!$D28:G28)</f>
        <v>16.72</v>
      </c>
      <c r="H28" s="5">
        <f>SUM(W_Splits!$D28:H28)</f>
        <v>20.56</v>
      </c>
      <c r="I28" s="5">
        <f>SUM(W_Splits!$D28:I28)</f>
        <v>24.56</v>
      </c>
      <c r="J28" s="5">
        <f>SUM(W_Splits!$D28:J28)</f>
        <v>28.68</v>
      </c>
      <c r="K28" s="5">
        <f>SUM(W_Splits!$D28:K28)</f>
        <v>32.88</v>
      </c>
      <c r="L28" s="5">
        <f>SUM(W_Splits!$D28:L28)</f>
        <v>37.44</v>
      </c>
      <c r="M28" s="5">
        <f>SUM(W_Splits!$D28:M28)</f>
        <v>42.08</v>
      </c>
      <c r="N28" s="5">
        <f>SUM(W_Splits!$D28:N28)</f>
        <v>47.35</v>
      </c>
      <c r="O28" s="6">
        <f t="shared" si="1"/>
        <v>47.35</v>
      </c>
      <c r="P28" s="4" t="s">
        <v>27</v>
      </c>
    </row>
    <row r="29">
      <c r="A29" s="2">
        <f>W_Splits!A29</f>
        <v>2019</v>
      </c>
      <c r="B29" s="2" t="str">
        <f>W_Splits!B29</f>
        <v>Doha</v>
      </c>
      <c r="C29" s="2" t="str">
        <f>W_Splits!C29</f>
        <v>final</v>
      </c>
      <c r="D29" s="5">
        <v>5.75</v>
      </c>
      <c r="E29" s="5">
        <f>SUM(W_Splits!$D29:E29)</f>
        <v>9.29</v>
      </c>
      <c r="F29" s="5">
        <f>SUM(W_Splits!$D29:F29)</f>
        <v>12.93</v>
      </c>
      <c r="G29" s="5">
        <f>SUM(W_Splits!$D29:G29)</f>
        <v>16.68</v>
      </c>
      <c r="H29" s="5">
        <f>SUM(W_Splits!$D29:H29)</f>
        <v>20.56</v>
      </c>
      <c r="I29" s="5">
        <f>SUM(W_Splits!$D29:I29)</f>
        <v>24.56</v>
      </c>
      <c r="J29" s="5">
        <f>SUM(W_Splits!$D29:J29)</f>
        <v>28.68</v>
      </c>
      <c r="K29" s="5">
        <f>SUM(W_Splits!$D29:K29)</f>
        <v>32.91</v>
      </c>
      <c r="L29" s="5">
        <f>SUM(W_Splits!$D29:L29)</f>
        <v>37.4</v>
      </c>
      <c r="M29" s="5">
        <f>SUM(W_Splits!$D29:M29)</f>
        <v>42.01</v>
      </c>
      <c r="N29" s="5">
        <f>SUM(W_Splits!$D29:N29)</f>
        <v>47.42</v>
      </c>
      <c r="O29" s="6">
        <f t="shared" si="1"/>
        <v>47.42</v>
      </c>
      <c r="P29" s="4" t="s">
        <v>18</v>
      </c>
    </row>
    <row r="30">
      <c r="A30" s="2">
        <f>W_Splits!A30</f>
        <v>2019</v>
      </c>
      <c r="B30" s="2" t="str">
        <f>W_Splits!B30</f>
        <v>Hamar</v>
      </c>
      <c r="C30" s="2" t="str">
        <f>W_Splits!C30</f>
        <v>final</v>
      </c>
      <c r="D30" s="5">
        <v>5.76</v>
      </c>
      <c r="E30" s="5">
        <f>SUM(W_Splits!$D30:E30)</f>
        <v>9.4</v>
      </c>
      <c r="F30" s="5">
        <f>SUM(W_Splits!$D30:F30)</f>
        <v>13.16</v>
      </c>
      <c r="G30" s="5">
        <f>SUM(W_Splits!$D30:G30)</f>
        <v>17.02</v>
      </c>
      <c r="H30" s="5">
        <f>SUM(W_Splits!$D30:H30)</f>
        <v>21</v>
      </c>
      <c r="I30" s="5">
        <f>SUM(W_Splits!$D30:I30)</f>
        <v>25.08</v>
      </c>
      <c r="J30" s="5">
        <f>SUM(W_Splits!$D30:J30)</f>
        <v>29.28</v>
      </c>
      <c r="K30" s="5">
        <f>SUM(W_Splits!$D30:K30)</f>
        <v>33.56</v>
      </c>
      <c r="L30" s="5">
        <f>SUM(W_Splits!$D30:L30)</f>
        <v>37.96</v>
      </c>
      <c r="M30" s="5">
        <f>SUM(W_Splits!$D30:M30)</f>
        <v>42.36</v>
      </c>
      <c r="N30" s="5">
        <f>SUM(W_Splits!$D30:N30)</f>
        <v>47.43</v>
      </c>
      <c r="O30" s="6">
        <f t="shared" si="1"/>
        <v>47.43</v>
      </c>
      <c r="P30" s="4" t="s">
        <v>22</v>
      </c>
    </row>
    <row r="31">
      <c r="A31" s="2">
        <f>W_Splits!A31</f>
        <v>2024</v>
      </c>
      <c r="B31" s="2" t="str">
        <f>W_Splits!B31</f>
        <v>Paris</v>
      </c>
      <c r="C31" s="2" t="str">
        <f>W_Splits!C31</f>
        <v>heat</v>
      </c>
      <c r="D31" s="5">
        <v>5.62</v>
      </c>
      <c r="E31" s="5">
        <f>SUM(W_Splits!$D31:E31)</f>
        <v>9.14</v>
      </c>
      <c r="F31" s="5">
        <f>SUM(W_Splits!$D31:F31)</f>
        <v>12.8</v>
      </c>
      <c r="G31" s="5">
        <f>SUM(W_Splits!$D31:G31)</f>
        <v>16.55</v>
      </c>
      <c r="H31" s="5">
        <f>SUM(W_Splits!$D31:H31)</f>
        <v>20.41</v>
      </c>
      <c r="I31" s="5">
        <f>SUM(W_Splits!$D31:I31)</f>
        <v>24.38</v>
      </c>
      <c r="J31" s="5">
        <f>SUM(W_Splits!$D31:J31)</f>
        <v>28.47</v>
      </c>
      <c r="K31" s="5">
        <f>SUM(W_Splits!$D31:K31)</f>
        <v>32.76</v>
      </c>
      <c r="L31" s="5">
        <f>SUM(W_Splits!$D31:L31)</f>
        <v>37.47</v>
      </c>
      <c r="M31" s="5">
        <f>SUM(W_Splits!$D31:M31)</f>
        <v>42.24</v>
      </c>
      <c r="N31" s="5">
        <f>SUM(W_Splits!$D31:N31)</f>
        <v>47.57</v>
      </c>
      <c r="O31" s="6">
        <f t="shared" si="1"/>
        <v>47.57</v>
      </c>
      <c r="P31" s="4" t="s">
        <v>27</v>
      </c>
    </row>
    <row r="32">
      <c r="A32" s="2">
        <f>W_Splits!A32</f>
        <v>2023</v>
      </c>
      <c r="B32" s="2" t="str">
        <f>W_Splits!B32</f>
        <v>Stockholm</v>
      </c>
      <c r="C32" s="2" t="str">
        <f>W_Splits!C32</f>
        <v>final</v>
      </c>
      <c r="D32" s="5">
        <v>5.61</v>
      </c>
      <c r="E32" s="5">
        <f>SUM(W_Splits!$D32:E32)</f>
        <v>9.17</v>
      </c>
      <c r="F32" s="5">
        <f>SUM(W_Splits!$D32:F32)</f>
        <v>12.77</v>
      </c>
      <c r="G32" s="5">
        <f>SUM(W_Splits!$D32:G32)</f>
        <v>16.43</v>
      </c>
      <c r="H32" s="5">
        <f>SUM(W_Splits!$D32:H32)</f>
        <v>20.24</v>
      </c>
      <c r="I32" s="5">
        <f>SUM(W_Splits!$D32:I32)</f>
        <v>24.22</v>
      </c>
      <c r="J32" s="5">
        <f>SUM(W_Splits!$D32:J32)</f>
        <v>28.33</v>
      </c>
      <c r="K32" s="5">
        <f>SUM(W_Splits!$D32:K32)</f>
        <v>32.7</v>
      </c>
      <c r="L32" s="5">
        <f>SUM(W_Splits!$D32:L32)</f>
        <v>37.28</v>
      </c>
      <c r="M32" s="5">
        <f>SUM(W_Splits!$D32:M32)</f>
        <v>42.02</v>
      </c>
      <c r="N32" s="5">
        <f>SUM(W_Splits!$D32:N32)</f>
        <v>47.57</v>
      </c>
      <c r="O32" s="6">
        <f t="shared" si="1"/>
        <v>47.57</v>
      </c>
      <c r="P32" s="4" t="s">
        <v>18</v>
      </c>
    </row>
    <row r="33">
      <c r="A33" s="2">
        <f>W_Splits!A33</f>
        <v>2020</v>
      </c>
      <c r="B33" s="2" t="str">
        <f>W_Splits!B33</f>
        <v>Ostrava</v>
      </c>
      <c r="C33" s="2" t="str">
        <f>W_Splits!C33</f>
        <v>final</v>
      </c>
      <c r="D33" s="5">
        <v>5.77</v>
      </c>
      <c r="E33" s="5">
        <f>SUM(W_Splits!$D33:E33)</f>
        <v>9.37</v>
      </c>
      <c r="F33" s="5">
        <f>SUM(W_Splits!$D33:F33)</f>
        <v>13.05</v>
      </c>
      <c r="G33" s="5">
        <f>SUM(W_Splits!$D33:G33)</f>
        <v>16.82</v>
      </c>
      <c r="H33" s="5">
        <f>SUM(W_Splits!$D33:H33)</f>
        <v>20.65</v>
      </c>
      <c r="I33" s="5">
        <f>SUM(W_Splits!$D33:I33)</f>
        <v>24.69</v>
      </c>
      <c r="J33" s="5">
        <f>SUM(W_Splits!$D33:J33)</f>
        <v>28.89</v>
      </c>
      <c r="K33" s="5">
        <f>SUM(W_Splits!$D33:K33)</f>
        <v>33.13</v>
      </c>
      <c r="L33" s="5">
        <f>SUM(W_Splits!$D33:L33)</f>
        <v>37.77</v>
      </c>
      <c r="M33" s="5">
        <f>SUM(W_Splits!$D33:M33)</f>
        <v>42.37</v>
      </c>
      <c r="N33" s="5">
        <f>SUM(W_Splits!$D33:N33)</f>
        <v>47.62</v>
      </c>
      <c r="O33" s="6">
        <f t="shared" si="1"/>
        <v>47.62</v>
      </c>
      <c r="P33" s="4" t="s">
        <v>27</v>
      </c>
    </row>
    <row r="34">
      <c r="A34" s="2">
        <f>W_Splits!A34</f>
        <v>2018</v>
      </c>
      <c r="B34" s="2" t="str">
        <f>W_Splits!B34</f>
        <v>London</v>
      </c>
      <c r="C34" s="2" t="str">
        <f>W_Splits!C34</f>
        <v>final</v>
      </c>
      <c r="D34" s="5">
        <v>5.72</v>
      </c>
      <c r="E34" s="5">
        <f>SUM(W_Splits!$D34:E34)</f>
        <v>9.36</v>
      </c>
      <c r="F34" s="5">
        <f>SUM(W_Splits!$D34:F34)</f>
        <v>13.12</v>
      </c>
      <c r="G34" s="5">
        <f>SUM(W_Splits!$D34:G34)</f>
        <v>17</v>
      </c>
      <c r="H34" s="5">
        <f>SUM(W_Splits!$D34:H34)</f>
        <v>20.92</v>
      </c>
      <c r="I34" s="5">
        <f>SUM(W_Splits!$D34:I34)</f>
        <v>24.92</v>
      </c>
      <c r="J34" s="5">
        <f>SUM(W_Splits!$D34:J34)</f>
        <v>29.04</v>
      </c>
      <c r="K34" s="5">
        <f>SUM(W_Splits!$D34:K34)</f>
        <v>33.28</v>
      </c>
      <c r="L34" s="5">
        <f>SUM(W_Splits!$D34:L34)</f>
        <v>37.68</v>
      </c>
      <c r="M34" s="5">
        <f>SUM(W_Splits!$D34:M34)</f>
        <v>42.32</v>
      </c>
      <c r="N34" s="5">
        <f>SUM(W_Splits!$D34:N34)</f>
        <v>47.65</v>
      </c>
      <c r="O34" s="6">
        <f t="shared" si="1"/>
        <v>47.65</v>
      </c>
      <c r="P34" s="4" t="s">
        <v>18</v>
      </c>
    </row>
    <row r="35">
      <c r="A35" s="2">
        <f>W_Splits!A35</f>
        <v>2024</v>
      </c>
      <c r="B35" s="2" t="str">
        <f>W_Splits!B35</f>
        <v>Paris</v>
      </c>
      <c r="C35" s="2" t="str">
        <f>W_Splits!C35</f>
        <v>semi</v>
      </c>
      <c r="D35" s="5">
        <v>5.69</v>
      </c>
      <c r="E35" s="5">
        <f>SUM(W_Splits!$D35:E35)</f>
        <v>9.22</v>
      </c>
      <c r="F35" s="5">
        <f>SUM(W_Splits!$D35:F35)</f>
        <v>12.84</v>
      </c>
      <c r="G35" s="5">
        <f>SUM(W_Splits!$D35:G35)</f>
        <v>16.54</v>
      </c>
      <c r="H35" s="5">
        <f>SUM(W_Splits!$D35:H35)</f>
        <v>20.39</v>
      </c>
      <c r="I35" s="5">
        <f>SUM(W_Splits!$D35:I35)</f>
        <v>24.33</v>
      </c>
      <c r="J35" s="5">
        <f>SUM(W_Splits!$D35:J35)</f>
        <v>28.41</v>
      </c>
      <c r="K35" s="5">
        <f>SUM(W_Splits!$D35:K35)</f>
        <v>32.68</v>
      </c>
      <c r="L35" s="5">
        <f>SUM(W_Splits!$D35:L35)</f>
        <v>37.34</v>
      </c>
      <c r="M35" s="5">
        <f>SUM(W_Splits!$D35:M35)</f>
        <v>42.11</v>
      </c>
      <c r="N35" s="5">
        <f>SUM(W_Splits!$D35:N35)</f>
        <v>47.67</v>
      </c>
      <c r="O35" s="6">
        <f t="shared" si="1"/>
        <v>47.67</v>
      </c>
      <c r="P35" s="4" t="s">
        <v>27</v>
      </c>
    </row>
    <row r="36">
      <c r="A36" s="2">
        <f>W_Splits!A36</f>
        <v>2018</v>
      </c>
      <c r="B36" s="2" t="str">
        <f>W_Splits!B36</f>
        <v>Stockholm</v>
      </c>
      <c r="C36" s="2" t="str">
        <f>W_Splits!C36</f>
        <v>final</v>
      </c>
      <c r="D36" s="5">
        <v>5.68</v>
      </c>
      <c r="E36" s="5">
        <f>SUM(W_Splits!$D36:E36)</f>
        <v>9.36</v>
      </c>
      <c r="F36" s="5">
        <f>SUM(W_Splits!$D36:F36)</f>
        <v>13.2</v>
      </c>
      <c r="G36" s="5">
        <f>SUM(W_Splits!$D36:G36)</f>
        <v>17.08</v>
      </c>
      <c r="H36" s="5">
        <f>SUM(W_Splits!$D36:H36)</f>
        <v>21.12</v>
      </c>
      <c r="I36" s="5">
        <f>SUM(W_Splits!$D36:I36)</f>
        <v>25.2</v>
      </c>
      <c r="J36" s="5">
        <f>SUM(W_Splits!$D36:J36)</f>
        <v>29.36</v>
      </c>
      <c r="K36" s="5">
        <f>SUM(W_Splits!$D36:K36)</f>
        <v>33.68</v>
      </c>
      <c r="L36" s="5">
        <f>SUM(W_Splits!$D36:L36)</f>
        <v>38</v>
      </c>
      <c r="M36" s="5">
        <f>SUM(W_Splits!$D36:M36)</f>
        <v>42.44</v>
      </c>
      <c r="N36" s="5">
        <f>SUM(W_Splits!$D36:N36)</f>
        <v>47.81</v>
      </c>
      <c r="O36" s="6">
        <f t="shared" si="1"/>
        <v>47.81</v>
      </c>
      <c r="P36" s="4" t="s">
        <v>27</v>
      </c>
    </row>
    <row r="37">
      <c r="A37" s="2">
        <f>W_Splits!A37</f>
        <v>2018</v>
      </c>
      <c r="B37" s="2" t="str">
        <f>W_Splits!B37</f>
        <v>Rome</v>
      </c>
      <c r="C37" s="2" t="str">
        <f>W_Splits!C37</f>
        <v>final</v>
      </c>
      <c r="D37" s="5">
        <v>5.68</v>
      </c>
      <c r="E37" s="5">
        <f>SUM(W_Splits!$D37:E37)</f>
        <v>9.24</v>
      </c>
      <c r="F37" s="5">
        <f>SUM(W_Splits!$D37:F37)</f>
        <v>12.92</v>
      </c>
      <c r="G37" s="5">
        <f>SUM(W_Splits!$D37:G37)</f>
        <v>16.76</v>
      </c>
      <c r="H37" s="5">
        <f>SUM(W_Splits!$D37:H37)</f>
        <v>20.68</v>
      </c>
      <c r="I37" s="5">
        <f>SUM(W_Splits!$D37:I37)</f>
        <v>24.8</v>
      </c>
      <c r="J37" s="5">
        <f>SUM(W_Splits!$D37:J37)</f>
        <v>28.96</v>
      </c>
      <c r="K37" s="5">
        <f>SUM(W_Splits!$D37:K37)</f>
        <v>33.24</v>
      </c>
      <c r="L37" s="5">
        <f>SUM(W_Splits!$D37:L37)</f>
        <v>37.68</v>
      </c>
      <c r="M37" s="5">
        <f>SUM(W_Splits!$D37:M37)</f>
        <v>42.4</v>
      </c>
      <c r="N37" s="5">
        <f>SUM(W_Splits!$D37:N37)</f>
        <v>47.82</v>
      </c>
      <c r="O37" s="6">
        <f t="shared" si="1"/>
        <v>47.82</v>
      </c>
      <c r="P37" s="4" t="s">
        <v>35</v>
      </c>
    </row>
    <row r="38">
      <c r="A38" s="2">
        <f>W_Splits!A38</f>
        <v>2019</v>
      </c>
      <c r="B38" s="2" t="str">
        <f>W_Splits!B38</f>
        <v>Stockholm</v>
      </c>
      <c r="C38" s="2" t="str">
        <f>W_Splits!C38</f>
        <v>final</v>
      </c>
      <c r="D38" s="5">
        <v>5.73</v>
      </c>
      <c r="E38" s="5">
        <f>SUM(W_Splits!$D38:E38)</f>
        <v>9.33</v>
      </c>
      <c r="F38" s="5">
        <f>SUM(W_Splits!$D38:F38)</f>
        <v>13.1</v>
      </c>
      <c r="G38" s="5">
        <f>SUM(W_Splits!$D38:G38)</f>
        <v>17</v>
      </c>
      <c r="H38" s="5">
        <f>SUM(W_Splits!$D38:H38)</f>
        <v>20.93</v>
      </c>
      <c r="I38" s="5">
        <f>SUM(W_Splits!$D38:I38)</f>
        <v>25</v>
      </c>
      <c r="J38" s="5">
        <f>SUM(W_Splits!$D38:J38)</f>
        <v>29.16</v>
      </c>
      <c r="K38" s="5">
        <f>SUM(W_Splits!$D38:K38)</f>
        <v>33.4</v>
      </c>
      <c r="L38" s="5">
        <f>SUM(W_Splits!$D38:L38)</f>
        <v>37.86</v>
      </c>
      <c r="M38" s="5">
        <f>SUM(W_Splits!$D38:M38)</f>
        <v>42.48</v>
      </c>
      <c r="N38" s="5">
        <f>SUM(W_Splits!$D38:N38)</f>
        <v>47.85</v>
      </c>
      <c r="O38" s="6">
        <f t="shared" si="1"/>
        <v>47.85</v>
      </c>
      <c r="P38" s="4" t="s">
        <v>18</v>
      </c>
    </row>
    <row r="39">
      <c r="A39" s="2">
        <f>W_Splits!A39</f>
        <v>2018</v>
      </c>
      <c r="B39" s="2" t="str">
        <f>W_Splits!B39</f>
        <v>Lausanne</v>
      </c>
      <c r="C39" s="2" t="str">
        <f>W_Splits!C39</f>
        <v>final</v>
      </c>
      <c r="D39" s="5">
        <v>5.72</v>
      </c>
      <c r="E39" s="5">
        <f>SUM(W_Splits!$D39:E39)</f>
        <v>9.32</v>
      </c>
      <c r="F39" s="5">
        <f>SUM(W_Splits!$D39:F39)</f>
        <v>13</v>
      </c>
      <c r="G39" s="5">
        <f>SUM(W_Splits!$D39:G39)</f>
        <v>16.84</v>
      </c>
      <c r="H39" s="5">
        <f>SUM(W_Splits!$D39:H39)</f>
        <v>20.76</v>
      </c>
      <c r="I39" s="5">
        <f>SUM(W_Splits!$D39:I39)</f>
        <v>24.84</v>
      </c>
      <c r="J39" s="5">
        <f>SUM(W_Splits!$D39:J39)</f>
        <v>29.04</v>
      </c>
      <c r="K39" s="5">
        <f>SUM(W_Splits!$D39:K39)</f>
        <v>33.32</v>
      </c>
      <c r="L39" s="5">
        <f>SUM(W_Splits!$D39:L39)</f>
        <v>37.88</v>
      </c>
      <c r="M39" s="5">
        <f>SUM(W_Splits!$D39:M39)</f>
        <v>42.52</v>
      </c>
      <c r="N39" s="5">
        <f>SUM(W_Splits!$D39:N39)</f>
        <v>47.94</v>
      </c>
      <c r="O39" s="6">
        <f t="shared" si="1"/>
        <v>47.94</v>
      </c>
      <c r="P39" s="4" t="s">
        <v>27</v>
      </c>
    </row>
    <row r="40">
      <c r="A40" s="2">
        <f>W_Splits!A40</f>
        <v>2022</v>
      </c>
      <c r="B40" s="2" t="str">
        <f>W_Splits!B40</f>
        <v>Eugene</v>
      </c>
      <c r="C40" s="2" t="str">
        <f>W_Splits!C40</f>
        <v>semi</v>
      </c>
      <c r="D40" s="5">
        <v>5.63</v>
      </c>
      <c r="E40" s="5">
        <f>SUM(W_Splits!$D40:E40)</f>
        <v>9.1</v>
      </c>
      <c r="F40" s="5">
        <f>SUM(W_Splits!$D40:F40)</f>
        <v>12.86</v>
      </c>
      <c r="G40" s="5">
        <f>SUM(W_Splits!$D40:G40)</f>
        <v>16.4</v>
      </c>
      <c r="H40" s="5">
        <f>SUM(W_Splits!$D40:H40)</f>
        <v>20.2</v>
      </c>
      <c r="I40" s="5">
        <f>SUM(W_Splits!$D40:I40)</f>
        <v>24.13</v>
      </c>
      <c r="J40" s="5">
        <f>SUM(W_Splits!$D40:J40)</f>
        <v>28.3</v>
      </c>
      <c r="K40" s="5">
        <f>SUM(W_Splits!$D40:K40)</f>
        <v>32.66</v>
      </c>
      <c r="L40" s="5">
        <f>SUM(W_Splits!$D40:L40)</f>
        <v>37.4</v>
      </c>
      <c r="M40" s="5">
        <f>SUM(W_Splits!$D40:M40)</f>
        <v>42.2</v>
      </c>
      <c r="N40" s="5">
        <f>SUM(W_Splits!$D40:N40)</f>
        <v>48</v>
      </c>
      <c r="O40" s="6">
        <f t="shared" si="1"/>
        <v>48</v>
      </c>
      <c r="P40" s="4" t="s">
        <v>27</v>
      </c>
    </row>
    <row r="41">
      <c r="A41" s="2">
        <f>W_Splits!A41</f>
        <v>2018</v>
      </c>
      <c r="B41" s="2" t="str">
        <f>W_Splits!B41</f>
        <v>Paris</v>
      </c>
      <c r="C41" s="2" t="str">
        <f>W_Splits!C41</f>
        <v>final</v>
      </c>
      <c r="D41" s="5">
        <v>5.72</v>
      </c>
      <c r="E41" s="5">
        <f>SUM(W_Splits!$D41:E41)</f>
        <v>9.32</v>
      </c>
      <c r="F41" s="5">
        <f>SUM(W_Splits!$D41:F41)</f>
        <v>13.04</v>
      </c>
      <c r="G41" s="5">
        <f>SUM(W_Splits!$D41:G41)</f>
        <v>16.84</v>
      </c>
      <c r="H41" s="5">
        <f>SUM(W_Splits!$D41:H41)</f>
        <v>20.72</v>
      </c>
      <c r="I41" s="5">
        <f>SUM(W_Splits!$D41:I41)</f>
        <v>24.76</v>
      </c>
      <c r="J41" s="5">
        <f>SUM(W_Splits!$D41:J41)</f>
        <v>28.84</v>
      </c>
      <c r="K41" s="5">
        <f>SUM(W_Splits!$D41:K41)</f>
        <v>33.08</v>
      </c>
      <c r="L41" s="5">
        <f>SUM(W_Splits!$D41:L41)</f>
        <v>37.44</v>
      </c>
      <c r="M41" s="5">
        <f>SUM(W_Splits!$D41:M41)</f>
        <v>42.44</v>
      </c>
      <c r="N41" s="5">
        <f>SUM(W_Splits!$D41:N41)</f>
        <v>48.06</v>
      </c>
      <c r="O41" s="6">
        <f t="shared" si="1"/>
        <v>48.06</v>
      </c>
      <c r="P41" s="4" t="s">
        <v>18</v>
      </c>
    </row>
    <row r="42">
      <c r="A42" s="2">
        <f>W_Splits!A42</f>
        <v>2021</v>
      </c>
      <c r="B42" s="2" t="str">
        <f>W_Splits!B42</f>
        <v>Berlin</v>
      </c>
      <c r="C42" s="2" t="str">
        <f>W_Splits!C42</f>
        <v>final</v>
      </c>
      <c r="D42" s="5">
        <v>5.76</v>
      </c>
      <c r="E42" s="5">
        <f>SUM(W_Splits!$D42:E42)</f>
        <v>9.28</v>
      </c>
      <c r="F42" s="5">
        <f>SUM(W_Splits!$D42:F42)</f>
        <v>12.96</v>
      </c>
      <c r="G42" s="5">
        <f>SUM(W_Splits!$D42:G42)</f>
        <v>16.7</v>
      </c>
      <c r="H42" s="5">
        <f>SUM(W_Splits!$D42:H42)</f>
        <v>20.56</v>
      </c>
      <c r="I42" s="5">
        <f>SUM(W_Splits!$D42:I42)</f>
        <v>24.56</v>
      </c>
      <c r="J42" s="5">
        <f>SUM(W_Splits!$D42:J42)</f>
        <v>28.76</v>
      </c>
      <c r="K42" s="5">
        <f>SUM(W_Splits!$D42:K42)</f>
        <v>33.12</v>
      </c>
      <c r="L42" s="5">
        <f>SUM(W_Splits!$D42:L42)</f>
        <v>37.8</v>
      </c>
      <c r="M42" s="5">
        <f>SUM(W_Splits!$D42:M42)</f>
        <v>42.54</v>
      </c>
      <c r="N42" s="5">
        <f>SUM(W_Splits!$D42:N42)</f>
        <v>48.08</v>
      </c>
      <c r="O42" s="6">
        <f t="shared" si="1"/>
        <v>48.08</v>
      </c>
      <c r="P42" s="4" t="s">
        <v>27</v>
      </c>
    </row>
    <row r="43">
      <c r="A43" s="2">
        <f>W_Splits!A43</f>
        <v>2018</v>
      </c>
      <c r="B43" s="2" t="str">
        <f>W_Splits!B43</f>
        <v>Zurich</v>
      </c>
      <c r="C43" s="2" t="str">
        <f>W_Splits!C43</f>
        <v>final</v>
      </c>
      <c r="D43" s="5">
        <v>5.64</v>
      </c>
      <c r="E43" s="5">
        <f>SUM(W_Splits!$D43:E43)</f>
        <v>9.28</v>
      </c>
      <c r="F43" s="5">
        <f>SUM(W_Splits!$D43:F43)</f>
        <v>13</v>
      </c>
      <c r="G43" s="5">
        <f>SUM(W_Splits!$D43:G43)</f>
        <v>16.84</v>
      </c>
      <c r="H43" s="5">
        <f>SUM(W_Splits!$D43:H43)</f>
        <v>20.84</v>
      </c>
      <c r="I43" s="5">
        <f>SUM(W_Splits!$D43:I43)</f>
        <v>24.92</v>
      </c>
      <c r="J43" s="5">
        <f>SUM(W_Splits!$D43:J43)</f>
        <v>29.16</v>
      </c>
      <c r="K43" s="5">
        <f>SUM(W_Splits!$D43:K43)</f>
        <v>33.52</v>
      </c>
      <c r="L43" s="5">
        <f>SUM(W_Splits!$D43:L43)</f>
        <v>38.12</v>
      </c>
      <c r="M43" s="5">
        <f>SUM(W_Splits!$D43:M43)</f>
        <v>42.8</v>
      </c>
      <c r="N43" s="5">
        <f>SUM(W_Splits!$D43:N43)</f>
        <v>48.1</v>
      </c>
      <c r="O43" s="6">
        <f t="shared" si="1"/>
        <v>48.1</v>
      </c>
      <c r="P43" s="4" t="s">
        <v>27</v>
      </c>
    </row>
    <row r="44">
      <c r="A44" s="2">
        <f>W_Splits!A44</f>
        <v>2018</v>
      </c>
      <c r="B44" s="2" t="str">
        <f>W_Splits!B44</f>
        <v>Oslo</v>
      </c>
      <c r="C44" s="2" t="str">
        <f>W_Splits!C44</f>
        <v>final</v>
      </c>
      <c r="D44" s="5">
        <v>5.68</v>
      </c>
      <c r="E44" s="5">
        <f>SUM(W_Splits!$D44:E44)</f>
        <v>9.24</v>
      </c>
      <c r="F44" s="5">
        <f>SUM(W_Splits!$D44:F44)</f>
        <v>12.96</v>
      </c>
      <c r="G44" s="5">
        <f>SUM(W_Splits!$D44:G44)</f>
        <v>16.8</v>
      </c>
      <c r="H44" s="5">
        <f>SUM(W_Splits!$D44:H44)</f>
        <v>20.8</v>
      </c>
      <c r="I44" s="5">
        <f>SUM(W_Splits!$D44:I44)</f>
        <v>24.88</v>
      </c>
      <c r="J44" s="5">
        <f>SUM(W_Splits!$D44:J44)</f>
        <v>29.16</v>
      </c>
      <c r="K44" s="5">
        <f>SUM(W_Splits!$D44:K44)</f>
        <v>33.48</v>
      </c>
      <c r="L44" s="5">
        <f>SUM(W_Splits!$D44:L44)</f>
        <v>37.92</v>
      </c>
      <c r="M44" s="5">
        <f>SUM(W_Splits!$D44:M44)</f>
        <v>42.64</v>
      </c>
      <c r="N44" s="5">
        <f>SUM(W_Splits!$D44:N44)</f>
        <v>48.22</v>
      </c>
      <c r="O44" s="6">
        <f t="shared" si="1"/>
        <v>48.22</v>
      </c>
      <c r="P44" s="4" t="s">
        <v>35</v>
      </c>
    </row>
    <row r="45">
      <c r="A45" s="2">
        <f>W_Splits!A45</f>
        <v>2017</v>
      </c>
      <c r="B45" s="2" t="str">
        <f>W_Splits!B45</f>
        <v>Zurich</v>
      </c>
      <c r="C45" s="2" t="str">
        <f>W_Splits!C45</f>
        <v>final</v>
      </c>
      <c r="D45" s="5">
        <v>5.76</v>
      </c>
      <c r="E45" s="5">
        <f>SUM(W_Splits!$D45:E45)</f>
        <v>9.32</v>
      </c>
      <c r="F45" s="5">
        <f>SUM(W_Splits!$D45:F45)</f>
        <v>13</v>
      </c>
      <c r="G45" s="5">
        <f>SUM(W_Splits!$D45:G45)</f>
        <v>16.8</v>
      </c>
      <c r="H45" s="5">
        <f>SUM(W_Splits!$D45:H45)</f>
        <v>20.76</v>
      </c>
      <c r="I45" s="5">
        <f>SUM(W_Splits!$D45:I45)</f>
        <v>24.84</v>
      </c>
      <c r="J45" s="5">
        <f>SUM(W_Splits!$D45:J45)</f>
        <v>29.08</v>
      </c>
      <c r="K45" s="5">
        <f>SUM(W_Splits!$D45:K45)</f>
        <v>33.52</v>
      </c>
      <c r="L45" s="5">
        <f>SUM(W_Splits!$D45:L45)</f>
        <v>38.28</v>
      </c>
      <c r="M45" s="5">
        <f>SUM(W_Splits!$D45:M45)</f>
        <v>43</v>
      </c>
      <c r="N45" s="5">
        <f>SUM(W_Splits!$D45:N45)</f>
        <v>48.22</v>
      </c>
      <c r="O45" s="6">
        <f t="shared" si="1"/>
        <v>48.22</v>
      </c>
      <c r="P45" s="4" t="s">
        <v>44</v>
      </c>
    </row>
    <row r="46">
      <c r="A46" s="2">
        <f>W_Splits!A46</f>
        <v>2020</v>
      </c>
      <c r="B46" s="2" t="str">
        <f>W_Splits!B46</f>
        <v>Bergen</v>
      </c>
      <c r="C46" s="2" t="str">
        <f>W_Splits!C46</f>
        <v>final</v>
      </c>
      <c r="D46" s="5">
        <v>5.73</v>
      </c>
      <c r="E46" s="5">
        <f>SUM(W_Splits!$D46:E46)</f>
        <v>9.33</v>
      </c>
      <c r="F46" s="5">
        <f>SUM(W_Splits!$D46:F46)</f>
        <v>13.07</v>
      </c>
      <c r="G46" s="5">
        <f>SUM(W_Splits!$D46:G46)</f>
        <v>16.87</v>
      </c>
      <c r="H46" s="5">
        <f>SUM(W_Splits!$D46:H46)</f>
        <v>20.8</v>
      </c>
      <c r="I46" s="5">
        <f>SUM(W_Splits!$D46:I46)</f>
        <v>24.83</v>
      </c>
      <c r="J46" s="5">
        <f>SUM(W_Splits!$D46:J46)</f>
        <v>29.03</v>
      </c>
      <c r="K46" s="5">
        <f>SUM(W_Splits!$D46:K46)</f>
        <v>33.3</v>
      </c>
      <c r="L46" s="5">
        <f>SUM(W_Splits!$D46:L46)</f>
        <v>37.93</v>
      </c>
      <c r="M46" s="5">
        <f>SUM(W_Splits!$D46:M46)</f>
        <v>42.67</v>
      </c>
      <c r="N46" s="5">
        <f>SUM(W_Splits!$D46:N46)</f>
        <v>48.23</v>
      </c>
      <c r="O46" s="6">
        <f t="shared" si="1"/>
        <v>48.23</v>
      </c>
      <c r="P46" s="4" t="s">
        <v>27</v>
      </c>
    </row>
    <row r="47">
      <c r="A47" s="2">
        <f>W_Splits!A47</f>
        <v>2017</v>
      </c>
      <c r="B47" s="2" t="str">
        <f>W_Splits!B47</f>
        <v>Oslo</v>
      </c>
      <c r="C47" s="2" t="str">
        <f>W_Splits!C47</f>
        <v>final</v>
      </c>
      <c r="D47" s="5">
        <v>5.86</v>
      </c>
      <c r="E47" s="5">
        <f>SUM(W_Splits!$D47:E47)</f>
        <v>9.46</v>
      </c>
      <c r="F47" s="5">
        <f>SUM(W_Splits!$D47:F47)</f>
        <v>13.06</v>
      </c>
      <c r="G47" s="5">
        <f>SUM(W_Splits!$D47:G47)</f>
        <v>16.93</v>
      </c>
      <c r="H47" s="5">
        <f>SUM(W_Splits!$D47:H47)</f>
        <v>20.86</v>
      </c>
      <c r="I47" s="5">
        <f>SUM(W_Splits!$D47:I47)</f>
        <v>25</v>
      </c>
      <c r="J47" s="5">
        <f>SUM(W_Splits!$D47:J47)</f>
        <v>29.3</v>
      </c>
      <c r="K47" s="5">
        <f>SUM(W_Splits!$D47:K47)</f>
        <v>33.56</v>
      </c>
      <c r="L47" s="5">
        <f>SUM(W_Splits!$D47:L47)</f>
        <v>38.2</v>
      </c>
      <c r="M47" s="5">
        <f>SUM(W_Splits!$D47:M47)</f>
        <v>42.9</v>
      </c>
      <c r="N47" s="5">
        <f>SUM(W_Splits!$D47:N47)</f>
        <v>48.25</v>
      </c>
      <c r="O47" s="6">
        <f t="shared" si="1"/>
        <v>48.25</v>
      </c>
      <c r="P47" s="4" t="s">
        <v>27</v>
      </c>
    </row>
    <row r="48">
      <c r="A48" s="2">
        <f>W_Splits!A48</f>
        <v>2019</v>
      </c>
      <c r="B48" s="2" t="str">
        <f>W_Splits!B48</f>
        <v>Doha</v>
      </c>
      <c r="C48" s="2" t="str">
        <f>W_Splits!C48</f>
        <v>semi</v>
      </c>
      <c r="D48" s="5">
        <v>5.73</v>
      </c>
      <c r="E48" s="5">
        <f>SUM(W_Splits!$D48:E48)</f>
        <v>9.33</v>
      </c>
      <c r="F48" s="5">
        <f>SUM(W_Splits!$D48:F48)</f>
        <v>13</v>
      </c>
      <c r="G48" s="5">
        <f>SUM(W_Splits!$D48:G48)</f>
        <v>16.74</v>
      </c>
      <c r="H48" s="5">
        <f>SUM(W_Splits!$D48:H48)</f>
        <v>20.6</v>
      </c>
      <c r="I48" s="5">
        <f>SUM(W_Splits!$D48:I48)</f>
        <v>24.68</v>
      </c>
      <c r="J48" s="5">
        <f>SUM(W_Splits!$D48:J48)</f>
        <v>28.91</v>
      </c>
      <c r="K48" s="5">
        <f>SUM(W_Splits!$D48:K48)</f>
        <v>33.24</v>
      </c>
      <c r="L48" s="5">
        <f>SUM(W_Splits!$D48:L48)</f>
        <v>37.88</v>
      </c>
      <c r="M48" s="5">
        <f>SUM(W_Splits!$D48:M48)</f>
        <v>42.61</v>
      </c>
      <c r="N48" s="5">
        <f>SUM(W_Splits!$D48:N48)</f>
        <v>48.28</v>
      </c>
      <c r="O48" s="6">
        <f t="shared" si="1"/>
        <v>48.28</v>
      </c>
      <c r="P48" s="4" t="s">
        <v>27</v>
      </c>
    </row>
    <row r="49">
      <c r="A49" s="2">
        <f>W_Splits!A49</f>
        <v>2017</v>
      </c>
      <c r="B49" s="2" t="str">
        <f>W_Splits!B49</f>
        <v>London</v>
      </c>
      <c r="C49" s="2" t="str">
        <f>W_Splits!C49</f>
        <v>final</v>
      </c>
      <c r="D49" s="5">
        <v>5.68</v>
      </c>
      <c r="E49" s="5">
        <f>SUM(W_Splits!$D49:E49)</f>
        <v>9.32</v>
      </c>
      <c r="F49" s="5">
        <f>SUM(W_Splits!$D49:F49)</f>
        <v>13.04</v>
      </c>
      <c r="G49" s="5">
        <f>SUM(W_Splits!$D49:G49)</f>
        <v>16.8</v>
      </c>
      <c r="H49" s="5">
        <f>SUM(W_Splits!$D49:H49)</f>
        <v>20.64</v>
      </c>
      <c r="I49" s="5">
        <f>SUM(W_Splits!$D49:I49)</f>
        <v>24.72</v>
      </c>
      <c r="J49" s="5">
        <f>SUM(W_Splits!$D49:J49)</f>
        <v>28.96</v>
      </c>
      <c r="K49" s="5">
        <f>SUM(W_Splits!$D49:K49)</f>
        <v>33.4</v>
      </c>
      <c r="L49" s="5">
        <f>SUM(W_Splits!$D49:L49)</f>
        <v>38.04</v>
      </c>
      <c r="M49" s="5">
        <f>SUM(W_Splits!$D49:M49)</f>
        <v>42.84</v>
      </c>
      <c r="N49" s="5">
        <f>SUM(W_Splits!$D49:N49)</f>
        <v>48.35</v>
      </c>
      <c r="O49" s="6">
        <f t="shared" si="1"/>
        <v>48.35</v>
      </c>
      <c r="P49" s="4" t="s">
        <v>27</v>
      </c>
    </row>
    <row r="50">
      <c r="A50" s="2">
        <f>W_Splits!A50</f>
        <v>2022</v>
      </c>
      <c r="B50" s="2" t="str">
        <f>W_Splits!B50</f>
        <v>Munich</v>
      </c>
      <c r="C50" s="2" t="str">
        <f>W_Splits!C50</f>
        <v>semi</v>
      </c>
      <c r="D50" s="5">
        <v>5.65</v>
      </c>
      <c r="E50" s="5">
        <f>SUM(W_Splits!$D50:E50)</f>
        <v>9.32</v>
      </c>
      <c r="F50" s="5">
        <f>SUM(W_Splits!$D50:F50)</f>
        <v>12.98</v>
      </c>
      <c r="G50" s="5">
        <f>SUM(W_Splits!$D50:G50)</f>
        <v>16.74</v>
      </c>
      <c r="H50" s="5">
        <f>SUM(W_Splits!$D50:H50)</f>
        <v>20.6</v>
      </c>
      <c r="I50" s="5">
        <f>SUM(W_Splits!$D50:I50)</f>
        <v>24.57</v>
      </c>
      <c r="J50" s="5">
        <f>SUM(W_Splits!$D50:J50)</f>
        <v>28.71</v>
      </c>
      <c r="K50" s="5">
        <f>SUM(W_Splits!$D50:K50)</f>
        <v>33.13</v>
      </c>
      <c r="L50" s="5">
        <f>SUM(W_Splits!$D50:L50)</f>
        <v>37.83</v>
      </c>
      <c r="M50" s="5">
        <f>SUM(W_Splits!$D50:M50)</f>
        <v>42.77</v>
      </c>
      <c r="N50" s="5">
        <f>SUM(W_Splits!$D50:N50)</f>
        <v>48.38</v>
      </c>
      <c r="O50" s="6">
        <f t="shared" si="1"/>
        <v>48.38</v>
      </c>
      <c r="P50" s="4" t="s">
        <v>38</v>
      </c>
    </row>
    <row r="51">
      <c r="A51" s="2">
        <f>W_Splits!A51</f>
        <v>2022</v>
      </c>
      <c r="B51" s="2" t="str">
        <f>W_Splits!B51</f>
        <v>Eugene</v>
      </c>
      <c r="C51" s="2" t="str">
        <f>W_Splits!C51</f>
        <v>final</v>
      </c>
      <c r="D51" s="5">
        <v>5.71</v>
      </c>
      <c r="E51" s="5">
        <f>SUM(W_Splits!$D51:E51)</f>
        <v>9.19</v>
      </c>
      <c r="F51" s="5">
        <f>SUM(W_Splits!$D51:F51)</f>
        <v>12.71</v>
      </c>
      <c r="G51" s="5">
        <f>SUM(W_Splits!$D51:G51)</f>
        <v>16.32</v>
      </c>
      <c r="H51" s="5">
        <f>SUM(W_Splits!$D51:H51)</f>
        <v>19.99</v>
      </c>
      <c r="I51" s="5">
        <f>SUM(W_Splits!$D51:I51)</f>
        <v>23.81</v>
      </c>
      <c r="J51" s="5">
        <f>SUM(W_Splits!$D51:J51)</f>
        <v>27.96</v>
      </c>
      <c r="K51" s="5">
        <f>SUM(W_Splits!$D51:K51)</f>
        <v>32.48</v>
      </c>
      <c r="L51" s="5">
        <f>SUM(W_Splits!$D51:L51)</f>
        <v>37.35</v>
      </c>
      <c r="M51" s="5">
        <f>SUM(W_Splits!$D51:M51)</f>
        <v>42.38</v>
      </c>
      <c r="N51" s="5">
        <f>SUM(W_Splits!$D51:N51)</f>
        <v>48.42</v>
      </c>
      <c r="O51" s="6">
        <f t="shared" si="1"/>
        <v>48.42</v>
      </c>
      <c r="P51" s="4" t="s">
        <v>44</v>
      </c>
    </row>
    <row r="52">
      <c r="A52" s="2">
        <f>W_Splits!A52</f>
        <v>2021</v>
      </c>
      <c r="B52" s="2" t="str">
        <f>W_Splits!B52</f>
        <v>Tokyo</v>
      </c>
      <c r="C52" s="2" t="str">
        <f>W_Splits!C52</f>
        <v>heat</v>
      </c>
      <c r="D52" s="5">
        <v>5.73</v>
      </c>
      <c r="E52" s="5">
        <f>SUM(W_Splits!$D52:E52)</f>
        <v>9.42</v>
      </c>
      <c r="F52" s="5">
        <f>SUM(W_Splits!$D52:F52)</f>
        <v>13.26</v>
      </c>
      <c r="G52" s="5">
        <f>SUM(W_Splits!$D52:G52)</f>
        <v>17.26</v>
      </c>
      <c r="H52" s="5">
        <f>SUM(W_Splits!$D52:H52)</f>
        <v>21.2</v>
      </c>
      <c r="I52" s="5">
        <f>SUM(W_Splits!$D52:I52)</f>
        <v>25.33</v>
      </c>
      <c r="J52" s="5">
        <f>SUM(W_Splits!$D52:J52)</f>
        <v>29.55</v>
      </c>
      <c r="K52" s="5">
        <f>SUM(W_Splits!$D52:K52)</f>
        <v>33.83</v>
      </c>
      <c r="L52" s="5">
        <f>SUM(W_Splits!$D52:L52)</f>
        <v>38.37</v>
      </c>
      <c r="M52" s="5">
        <f>SUM(W_Splits!$D52:M52)</f>
        <v>43.12</v>
      </c>
      <c r="N52" s="5">
        <f>SUM(W_Splits!$D52:N52)</f>
        <v>48.65</v>
      </c>
      <c r="O52" s="6">
        <f t="shared" si="1"/>
        <v>48.65</v>
      </c>
      <c r="P52" s="4" t="s">
        <v>27</v>
      </c>
    </row>
    <row r="53">
      <c r="A53" s="2">
        <f>W_Splits!A53</f>
        <v>2024</v>
      </c>
      <c r="B53" s="2" t="str">
        <f>W_Splits!B53</f>
        <v>Roma</v>
      </c>
      <c r="C53" s="2" t="str">
        <f>W_Splits!C53</f>
        <v>semi</v>
      </c>
      <c r="D53" s="5">
        <v>5.65</v>
      </c>
      <c r="E53" s="5">
        <f>SUM(W_Splits!$D53:E53)</f>
        <v>9.2</v>
      </c>
      <c r="F53" s="5">
        <f>SUM(W_Splits!$D53:F53)</f>
        <v>12.96</v>
      </c>
      <c r="G53" s="5">
        <f>SUM(W_Splits!$D53:G53)</f>
        <v>16.75</v>
      </c>
      <c r="H53" s="5">
        <f>SUM(W_Splits!$D53:H53)</f>
        <v>20.71</v>
      </c>
      <c r="I53" s="5">
        <f>SUM(W_Splits!$D53:I53)</f>
        <v>24.83</v>
      </c>
      <c r="J53" s="5">
        <f>SUM(W_Splits!$D53:J53)</f>
        <v>28.99</v>
      </c>
      <c r="K53" s="5">
        <f>SUM(W_Splits!$D53:K53)</f>
        <v>33.27</v>
      </c>
      <c r="L53" s="5">
        <f>SUM(W_Splits!$D53:L53)</f>
        <v>37.97</v>
      </c>
      <c r="M53" s="5">
        <f>SUM(W_Splits!$D53:M53)</f>
        <v>42.74</v>
      </c>
      <c r="N53" s="5">
        <f>SUM(W_Splits!$D53:N53)</f>
        <v>48.75</v>
      </c>
      <c r="O53" s="6">
        <f t="shared" si="1"/>
        <v>48.75</v>
      </c>
      <c r="P53" s="4" t="s">
        <v>23</v>
      </c>
    </row>
    <row r="54">
      <c r="A54" s="2">
        <f>W_Splits!A54</f>
        <v>2023</v>
      </c>
      <c r="B54" s="2" t="str">
        <f>W_Splits!B54</f>
        <v>Budapest</v>
      </c>
      <c r="C54" s="2" t="str">
        <f>W_Splits!C54</f>
        <v>heat</v>
      </c>
      <c r="D54" s="5">
        <v>5.86</v>
      </c>
      <c r="E54" s="5">
        <f>SUM(W_Splits!$D54:E54)</f>
        <v>9.66</v>
      </c>
      <c r="F54" s="5">
        <f>SUM(W_Splits!$D54:F54)</f>
        <v>13.4</v>
      </c>
      <c r="G54" s="5">
        <f>SUM(W_Splits!$D54:G54)</f>
        <v>17.2</v>
      </c>
      <c r="H54" s="5">
        <f>SUM(W_Splits!$D54:H54)</f>
        <v>20.93</v>
      </c>
      <c r="I54" s="5">
        <f>SUM(W_Splits!$D54:I54)</f>
        <v>24.93</v>
      </c>
      <c r="J54" s="5">
        <f>SUM(W_Splits!$D54:J54)</f>
        <v>29.13</v>
      </c>
      <c r="K54" s="5">
        <f>SUM(W_Splits!$D54:K54)</f>
        <v>33.44</v>
      </c>
      <c r="L54" s="5">
        <f>SUM(W_Splits!$D54:L54)</f>
        <v>38.2</v>
      </c>
      <c r="M54" s="5">
        <f>SUM(W_Splits!$D54:M54)</f>
        <v>43.13</v>
      </c>
      <c r="N54" s="5">
        <f>SUM(W_Splits!$D54:N54)</f>
        <v>48.76</v>
      </c>
      <c r="O54" s="6">
        <f t="shared" si="1"/>
        <v>48.76</v>
      </c>
      <c r="P54" s="4" t="s">
        <v>27</v>
      </c>
    </row>
    <row r="55">
      <c r="A55" s="2">
        <f>W_Splits!A55</f>
        <v>2017</v>
      </c>
      <c r="B55" s="2" t="str">
        <f>W_Splits!B55</f>
        <v>Stockholm</v>
      </c>
      <c r="C55" s="2" t="str">
        <f>W_Splits!C55</f>
        <v>final</v>
      </c>
      <c r="D55" s="5">
        <v>5.76</v>
      </c>
      <c r="E55" s="5">
        <f>SUM(W_Splits!$D55:E55)</f>
        <v>9.48</v>
      </c>
      <c r="F55" s="5">
        <f>SUM(W_Splits!$D55:F55)</f>
        <v>13.24</v>
      </c>
      <c r="G55" s="5">
        <f>SUM(W_Splits!$D55:G55)</f>
        <v>17.04</v>
      </c>
      <c r="H55" s="5">
        <f>SUM(W_Splits!$D55:H55)</f>
        <v>21</v>
      </c>
      <c r="I55" s="5">
        <f>SUM(W_Splits!$D55:I55)</f>
        <v>25.2</v>
      </c>
      <c r="J55" s="5">
        <f>SUM(W_Splits!$D55:J55)</f>
        <v>29.44</v>
      </c>
      <c r="K55" s="5">
        <f>SUM(W_Splits!$D55:K55)</f>
        <v>33.92</v>
      </c>
      <c r="L55" s="5">
        <f>SUM(W_Splits!$D55:L55)</f>
        <v>38.68</v>
      </c>
      <c r="M55" s="5">
        <f>SUM(W_Splits!$D55:M55)</f>
        <v>43.44</v>
      </c>
      <c r="N55" s="5">
        <f>SUM(W_Splits!$D55:N55)</f>
        <v>48.82</v>
      </c>
      <c r="O55" s="6">
        <f t="shared" si="1"/>
        <v>48.82</v>
      </c>
      <c r="P55" s="4" t="s">
        <v>27</v>
      </c>
    </row>
    <row r="56">
      <c r="A56" s="2">
        <f>W_Splits!A56</f>
        <v>2019</v>
      </c>
      <c r="B56" s="2" t="str">
        <f>W_Splits!B56</f>
        <v>Doha</v>
      </c>
      <c r="C56" s="2" t="str">
        <f>W_Splits!C56</f>
        <v>heat</v>
      </c>
      <c r="D56" s="5">
        <v>5.72</v>
      </c>
      <c r="E56" s="5">
        <f>SUM(W_Splits!$D56:E56)</f>
        <v>9.48</v>
      </c>
      <c r="F56" s="5">
        <f>SUM(W_Splits!$D56:F56)</f>
        <v>13.28</v>
      </c>
      <c r="G56" s="5">
        <f>SUM(W_Splits!$D56:G56)</f>
        <v>17.16</v>
      </c>
      <c r="H56" s="5">
        <f>SUM(W_Splits!$D56:H56)</f>
        <v>21.24</v>
      </c>
      <c r="I56" s="5">
        <f>SUM(W_Splits!$D56:I56)</f>
        <v>25.41</v>
      </c>
      <c r="J56" s="5">
        <f>SUM(W_Splits!$D56:J56)</f>
        <v>29.68</v>
      </c>
      <c r="K56" s="5">
        <f>SUM(W_Splits!$D56:K56)</f>
        <v>34.04</v>
      </c>
      <c r="L56" s="5">
        <f>SUM(W_Splits!$D56:L56)</f>
        <v>38.76</v>
      </c>
      <c r="M56" s="5">
        <f>SUM(W_Splits!$D56:M56)</f>
        <v>43.64</v>
      </c>
      <c r="N56" s="5">
        <f>SUM(W_Splits!$D56:N56)</f>
        <v>49.27</v>
      </c>
      <c r="O56" s="6">
        <f t="shared" si="1"/>
        <v>49.27</v>
      </c>
      <c r="P56" s="4" t="s">
        <v>27</v>
      </c>
    </row>
    <row r="57">
      <c r="A57" s="2">
        <f>W_Splits!A57</f>
        <v>2022</v>
      </c>
      <c r="B57" s="2" t="str">
        <f>W_Splits!B57</f>
        <v>Eugene</v>
      </c>
      <c r="C57" s="2" t="str">
        <f>W_Splits!C57</f>
        <v>heat</v>
      </c>
      <c r="D57" s="5">
        <v>5.66</v>
      </c>
      <c r="E57" s="5">
        <f>SUM(W_Splits!$D57:E57)</f>
        <v>9.27</v>
      </c>
      <c r="F57" s="5">
        <f>SUM(W_Splits!$D57:F57)</f>
        <v>13.03</v>
      </c>
      <c r="G57" s="5">
        <f>SUM(W_Splits!$D57:G57)</f>
        <v>16.9</v>
      </c>
      <c r="H57" s="5">
        <f>SUM(W_Splits!$D57:H57)</f>
        <v>20.86</v>
      </c>
      <c r="I57" s="5">
        <f>SUM(W_Splits!$D57:I57)</f>
        <v>24.9</v>
      </c>
      <c r="J57" s="5">
        <f>SUM(W_Splits!$D57:J57)</f>
        <v>29.2</v>
      </c>
      <c r="K57" s="5">
        <f>SUM(W_Splits!$D57:K57)</f>
        <v>33.63</v>
      </c>
      <c r="L57" s="5">
        <f>SUM(W_Splits!$D57:L57)</f>
        <v>38.46</v>
      </c>
      <c r="M57" s="5">
        <f>SUM(W_Splits!$D57:M57)</f>
        <v>43.46</v>
      </c>
      <c r="N57" s="5">
        <f>SUM(W_Splits!$D57:N57)</f>
        <v>49.34</v>
      </c>
      <c r="O57" s="6">
        <f t="shared" si="1"/>
        <v>49.34</v>
      </c>
      <c r="P57" s="4" t="s">
        <v>27</v>
      </c>
    </row>
    <row r="58">
      <c r="A58" s="2">
        <f>W_Splits!A58</f>
        <v>2016</v>
      </c>
      <c r="B58" s="2" t="str">
        <f>W_Splits!B58</f>
        <v>Oslo</v>
      </c>
      <c r="C58" s="2" t="str">
        <f>W_Splits!C58</f>
        <v>final</v>
      </c>
      <c r="D58" s="5">
        <v>5.92</v>
      </c>
      <c r="E58" s="5">
        <f>SUM(W_Splits!$D58:E58)</f>
        <v>9.72</v>
      </c>
      <c r="F58" s="5">
        <f>SUM(W_Splits!$D58:F58)</f>
        <v>13.64</v>
      </c>
      <c r="G58" s="5">
        <f>SUM(W_Splits!$D58:G58)</f>
        <v>17.6</v>
      </c>
      <c r="H58" s="5">
        <f>SUM(W_Splits!$D58:H58)</f>
        <v>21.8</v>
      </c>
      <c r="I58" s="5">
        <f>SUM(W_Splits!$D58:I58)</f>
        <v>26</v>
      </c>
      <c r="J58" s="5">
        <f>SUM(W_Splits!$D58:J58)</f>
        <v>30.36</v>
      </c>
      <c r="K58" s="5">
        <f>SUM(W_Splits!$D58:K58)</f>
        <v>34.96</v>
      </c>
      <c r="L58" s="5">
        <f>SUM(W_Splits!$D58:L58)</f>
        <v>39.76</v>
      </c>
      <c r="M58" s="5">
        <f>SUM(W_Splits!$D58:M58)</f>
        <v>44.6</v>
      </c>
      <c r="N58" s="5">
        <f>SUM(W_Splits!$D58:N58)</f>
        <v>49.8</v>
      </c>
      <c r="O58" s="6">
        <f t="shared" si="1"/>
        <v>49.8</v>
      </c>
      <c r="P58" s="4" t="s">
        <v>44</v>
      </c>
    </row>
    <row r="59">
      <c r="A59" s="2">
        <f>W_Splits!A59</f>
        <v>2016</v>
      </c>
      <c r="B59" s="2" t="str">
        <f>W_Splits!B59</f>
        <v>Amsterdam</v>
      </c>
      <c r="C59" s="2" t="str">
        <f>W_Splits!C59</f>
        <v>final</v>
      </c>
      <c r="D59" s="5">
        <v>5.88</v>
      </c>
      <c r="E59" s="5">
        <f>SUM(W_Splits!$D59:E59)</f>
        <v>9.52</v>
      </c>
      <c r="F59" s="5">
        <f>SUM(W_Splits!$D59:F59)</f>
        <v>13.36</v>
      </c>
      <c r="G59" s="5">
        <f>SUM(W_Splits!$D59:G59)</f>
        <v>17.36</v>
      </c>
      <c r="H59" s="5">
        <f>SUM(W_Splits!$D59:H59)</f>
        <v>21.4</v>
      </c>
      <c r="I59" s="5">
        <f>SUM(W_Splits!$D59:I59)</f>
        <v>25.6</v>
      </c>
      <c r="J59" s="5">
        <f>SUM(W_Splits!$D59:J59)</f>
        <v>29.76</v>
      </c>
      <c r="K59" s="5">
        <f>SUM(W_Splits!$D59:K59)</f>
        <v>34.16</v>
      </c>
      <c r="L59" s="5">
        <f>SUM(W_Splits!$D59:L59)</f>
        <v>39.04</v>
      </c>
      <c r="M59" s="5">
        <f>SUM(W_Splits!$D59:M59)</f>
        <v>44.08</v>
      </c>
      <c r="N59" s="5">
        <f>SUM(W_Splits!$D59:N59)</f>
        <v>49.82</v>
      </c>
      <c r="O59" s="6">
        <f t="shared" si="1"/>
        <v>49.82</v>
      </c>
      <c r="P59" s="4" t="s">
        <v>47</v>
      </c>
    </row>
  </sheetData>
  <conditionalFormatting sqref="P2:P59">
    <cfRule type="notContainsText" dxfId="0" priority="1" operator="notContains" text="13 to 9 15 to 10">
      <formula>ISERROR(SEARCH(("13 to 9 15 to 10"),(P2)))</formula>
    </cfRule>
  </conditionalFormatting>
  <conditionalFormatting sqref="P2:P21">
    <cfRule type="notContainsText" dxfId="1" priority="2" operator="notContains" text="13 to 9 15 to 10">
      <formula>ISERROR(SEARCH(("13 to 9 15 to 10"),(P2)))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3" max="14" width="9.25"/>
    <col customWidth="1" min="16" max="16" width="24.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2021.0</v>
      </c>
      <c r="B2" s="3" t="s">
        <v>16</v>
      </c>
      <c r="C2" s="4" t="s">
        <v>17</v>
      </c>
      <c r="D2" s="5">
        <v>5.64</v>
      </c>
      <c r="E2" s="5">
        <v>3.56</v>
      </c>
      <c r="F2" s="5">
        <v>3.64</v>
      </c>
      <c r="G2" s="5">
        <v>3.68</v>
      </c>
      <c r="H2" s="5">
        <v>3.76</v>
      </c>
      <c r="I2" s="5">
        <v>3.88</v>
      </c>
      <c r="J2" s="5">
        <v>4.0</v>
      </c>
      <c r="K2" s="5">
        <v>4.08</v>
      </c>
      <c r="L2" s="5">
        <v>4.2</v>
      </c>
      <c r="M2" s="5">
        <v>4.36</v>
      </c>
      <c r="N2" s="5">
        <v>5.37</v>
      </c>
      <c r="O2" s="6">
        <f t="shared" ref="O2:O37" si="1">SUM(D2:N2)</f>
        <v>46.17</v>
      </c>
      <c r="P2" s="4" t="s">
        <v>22</v>
      </c>
    </row>
    <row r="3">
      <c r="A3" s="2">
        <v>2023.0</v>
      </c>
      <c r="B3" s="2" t="s">
        <v>21</v>
      </c>
      <c r="C3" s="4" t="s">
        <v>17</v>
      </c>
      <c r="D3" s="5">
        <v>5.74</v>
      </c>
      <c r="E3" s="5">
        <v>3.66</v>
      </c>
      <c r="F3" s="5">
        <v>3.7</v>
      </c>
      <c r="G3" s="5">
        <v>3.76</v>
      </c>
      <c r="H3" s="5">
        <v>3.82</v>
      </c>
      <c r="I3" s="5">
        <v>3.93</v>
      </c>
      <c r="J3" s="5">
        <v>3.99</v>
      </c>
      <c r="K3" s="5">
        <v>4.1</v>
      </c>
      <c r="L3" s="5">
        <v>4.27</v>
      </c>
      <c r="M3" s="5">
        <v>4.39</v>
      </c>
      <c r="N3" s="5">
        <v>5.03</v>
      </c>
      <c r="O3" s="6">
        <f t="shared" si="1"/>
        <v>46.39</v>
      </c>
      <c r="P3" s="4" t="s">
        <v>22</v>
      </c>
    </row>
    <row r="4">
      <c r="A4" s="2">
        <v>2024.0</v>
      </c>
      <c r="B4" s="2" t="s">
        <v>30</v>
      </c>
      <c r="C4" s="4" t="s">
        <v>17</v>
      </c>
      <c r="D4" s="5">
        <v>5.62</v>
      </c>
      <c r="E4" s="5">
        <v>3.59</v>
      </c>
      <c r="F4" s="5">
        <v>3.61</v>
      </c>
      <c r="G4" s="5">
        <v>3.68</v>
      </c>
      <c r="H4" s="5">
        <v>3.82</v>
      </c>
      <c r="I4" s="5">
        <v>3.83</v>
      </c>
      <c r="J4" s="5">
        <v>3.87</v>
      </c>
      <c r="K4" s="5">
        <v>4.0</v>
      </c>
      <c r="L4" s="5">
        <v>4.37</v>
      </c>
      <c r="M4" s="5">
        <v>4.57</v>
      </c>
      <c r="N4" s="5">
        <v>5.5</v>
      </c>
      <c r="O4" s="6">
        <f t="shared" si="1"/>
        <v>46.46</v>
      </c>
      <c r="P4" s="4" t="s">
        <v>35</v>
      </c>
    </row>
    <row r="5">
      <c r="A5" s="2">
        <v>2024.0</v>
      </c>
      <c r="B5" s="2" t="s">
        <v>21</v>
      </c>
      <c r="C5" s="4" t="s">
        <v>17</v>
      </c>
      <c r="D5" s="5">
        <v>5.62</v>
      </c>
      <c r="E5" s="5">
        <v>3.59</v>
      </c>
      <c r="F5" s="5">
        <v>3.75</v>
      </c>
      <c r="G5" s="5">
        <v>3.98</v>
      </c>
      <c r="H5" s="5">
        <v>3.87</v>
      </c>
      <c r="I5" s="5">
        <v>3.78</v>
      </c>
      <c r="J5" s="5">
        <v>3.84</v>
      </c>
      <c r="K5" s="5">
        <v>4.06</v>
      </c>
      <c r="L5" s="5">
        <v>4.32</v>
      </c>
      <c r="M5" s="5">
        <v>4.47</v>
      </c>
      <c r="N5" s="5">
        <v>5.18</v>
      </c>
      <c r="O5" s="6">
        <f t="shared" si="1"/>
        <v>46.46</v>
      </c>
      <c r="P5" s="4" t="s">
        <v>22</v>
      </c>
    </row>
    <row r="6">
      <c r="A6" s="2">
        <v>2023.0</v>
      </c>
      <c r="B6" s="2" t="s">
        <v>21</v>
      </c>
      <c r="C6" s="4" t="s">
        <v>17</v>
      </c>
      <c r="D6" s="5">
        <v>5.81</v>
      </c>
      <c r="E6" s="5">
        <v>3.63</v>
      </c>
      <c r="F6" s="5">
        <v>3.7</v>
      </c>
      <c r="G6" s="5">
        <v>3.78</v>
      </c>
      <c r="H6" s="5">
        <v>3.83</v>
      </c>
      <c r="I6" s="5">
        <v>3.95</v>
      </c>
      <c r="J6" s="5">
        <v>3.99</v>
      </c>
      <c r="K6" s="5">
        <v>4.07</v>
      </c>
      <c r="L6" s="5">
        <v>4.24</v>
      </c>
      <c r="M6" s="5">
        <v>4.47</v>
      </c>
      <c r="N6" s="5">
        <v>5.15</v>
      </c>
      <c r="O6" s="6">
        <f t="shared" si="1"/>
        <v>46.62</v>
      </c>
      <c r="P6" s="4" t="s">
        <v>22</v>
      </c>
    </row>
    <row r="7">
      <c r="A7" s="2">
        <v>2024.0</v>
      </c>
      <c r="B7" s="2" t="s">
        <v>48</v>
      </c>
      <c r="C7" s="4" t="s">
        <v>17</v>
      </c>
      <c r="D7" s="5">
        <v>5.84</v>
      </c>
      <c r="E7" s="5">
        <v>3.67</v>
      </c>
      <c r="F7" s="5">
        <v>3.67</v>
      </c>
      <c r="G7" s="5">
        <v>3.77</v>
      </c>
      <c r="H7" s="5">
        <v>3.8</v>
      </c>
      <c r="I7" s="12">
        <v>3.88</v>
      </c>
      <c r="J7" s="11">
        <v>3.93</v>
      </c>
      <c r="K7" s="5">
        <v>4.04</v>
      </c>
      <c r="L7" s="5">
        <v>4.27</v>
      </c>
      <c r="M7" s="5">
        <v>4.54</v>
      </c>
      <c r="N7" s="5">
        <v>5.23</v>
      </c>
      <c r="O7" s="6">
        <f t="shared" si="1"/>
        <v>46.64</v>
      </c>
      <c r="P7" s="4" t="s">
        <v>22</v>
      </c>
    </row>
    <row r="8">
      <c r="A8" s="2">
        <v>2024.0</v>
      </c>
      <c r="B8" s="2" t="s">
        <v>19</v>
      </c>
      <c r="C8" s="4" t="s">
        <v>17</v>
      </c>
      <c r="D8" s="5">
        <v>5.68</v>
      </c>
      <c r="E8" s="5">
        <v>3.57</v>
      </c>
      <c r="F8" s="5">
        <v>3.63</v>
      </c>
      <c r="G8" s="5">
        <v>3.67</v>
      </c>
      <c r="H8" s="5">
        <v>3.78</v>
      </c>
      <c r="I8" s="5">
        <v>4.07</v>
      </c>
      <c r="J8" s="5">
        <v>4.15</v>
      </c>
      <c r="K8" s="5">
        <v>4.16</v>
      </c>
      <c r="L8" s="5">
        <v>4.29</v>
      </c>
      <c r="M8" s="5">
        <v>4.45</v>
      </c>
      <c r="N8" s="5">
        <v>5.22</v>
      </c>
      <c r="O8" s="6">
        <f t="shared" si="1"/>
        <v>46.67</v>
      </c>
      <c r="P8" s="4" t="s">
        <v>22</v>
      </c>
    </row>
    <row r="9">
      <c r="A9" s="2">
        <v>2021.0</v>
      </c>
      <c r="B9" s="2" t="s">
        <v>21</v>
      </c>
      <c r="C9" s="4" t="s">
        <v>17</v>
      </c>
      <c r="D9" s="5">
        <v>5.77</v>
      </c>
      <c r="E9" s="5">
        <v>3.7</v>
      </c>
      <c r="F9" s="5">
        <v>3.83</v>
      </c>
      <c r="G9" s="5">
        <v>3.87</v>
      </c>
      <c r="H9" s="5">
        <v>3.92</v>
      </c>
      <c r="I9" s="5">
        <v>3.97</v>
      </c>
      <c r="J9" s="5">
        <v>4.0</v>
      </c>
      <c r="K9" s="5">
        <v>4.14</v>
      </c>
      <c r="L9" s="5">
        <v>4.3</v>
      </c>
      <c r="M9" s="5">
        <v>4.34</v>
      </c>
      <c r="N9" s="5">
        <v>4.99</v>
      </c>
      <c r="O9" s="6">
        <f t="shared" si="1"/>
        <v>46.83</v>
      </c>
      <c r="P9" s="4" t="s">
        <v>22</v>
      </c>
    </row>
    <row r="10">
      <c r="A10" s="2">
        <v>2022.0</v>
      </c>
      <c r="B10" s="2" t="s">
        <v>21</v>
      </c>
      <c r="C10" s="4" t="s">
        <v>17</v>
      </c>
      <c r="D10" s="5">
        <v>5.76</v>
      </c>
      <c r="E10" s="5">
        <v>3.57</v>
      </c>
      <c r="F10" s="5">
        <v>3.7</v>
      </c>
      <c r="G10" s="5">
        <v>3.72</v>
      </c>
      <c r="H10" s="5">
        <v>3.7</v>
      </c>
      <c r="I10" s="5">
        <v>3.87</v>
      </c>
      <c r="J10" s="5">
        <v>4.06</v>
      </c>
      <c r="K10" s="5">
        <v>4.22</v>
      </c>
      <c r="L10" s="5">
        <v>4.34</v>
      </c>
      <c r="M10" s="5">
        <v>4.53</v>
      </c>
      <c r="N10" s="5">
        <v>5.42</v>
      </c>
      <c r="O10" s="6">
        <f t="shared" si="1"/>
        <v>46.89</v>
      </c>
      <c r="P10" s="13" t="s">
        <v>49</v>
      </c>
    </row>
    <row r="11">
      <c r="A11" s="2">
        <v>2019.0</v>
      </c>
      <c r="B11" s="2" t="s">
        <v>26</v>
      </c>
      <c r="C11" s="4" t="s">
        <v>17</v>
      </c>
      <c r="D11" s="5">
        <v>5.74</v>
      </c>
      <c r="E11" s="5">
        <v>3.6</v>
      </c>
      <c r="F11" s="5">
        <v>3.64</v>
      </c>
      <c r="G11" s="5">
        <v>3.76</v>
      </c>
      <c r="H11" s="5">
        <v>3.88</v>
      </c>
      <c r="I11" s="5">
        <v>3.92</v>
      </c>
      <c r="J11" s="5">
        <v>4.07</v>
      </c>
      <c r="K11" s="5">
        <v>4.19</v>
      </c>
      <c r="L11" s="5">
        <v>4.38</v>
      </c>
      <c r="M11" s="5">
        <v>4.66</v>
      </c>
      <c r="N11" s="5">
        <v>5.14</v>
      </c>
      <c r="O11" s="6">
        <f t="shared" si="1"/>
        <v>46.98</v>
      </c>
      <c r="P11" s="4" t="s">
        <v>35</v>
      </c>
    </row>
    <row r="12">
      <c r="A12" s="2">
        <v>2018.0</v>
      </c>
      <c r="B12" s="2" t="s">
        <v>21</v>
      </c>
      <c r="C12" s="4" t="s">
        <v>17</v>
      </c>
      <c r="D12" s="5">
        <v>5.83</v>
      </c>
      <c r="E12" s="5">
        <v>3.73</v>
      </c>
      <c r="F12" s="5">
        <v>3.77</v>
      </c>
      <c r="G12" s="5">
        <v>3.73</v>
      </c>
      <c r="H12" s="5">
        <v>3.94</v>
      </c>
      <c r="I12" s="5">
        <v>4.0</v>
      </c>
      <c r="J12" s="5">
        <v>4.03</v>
      </c>
      <c r="K12" s="5">
        <v>4.2</v>
      </c>
      <c r="L12" s="5">
        <v>4.23</v>
      </c>
      <c r="M12" s="5">
        <v>4.44</v>
      </c>
      <c r="N12" s="5">
        <v>5.12</v>
      </c>
      <c r="O12" s="6">
        <f t="shared" si="1"/>
        <v>47.02</v>
      </c>
      <c r="P12" s="4" t="s">
        <v>22</v>
      </c>
    </row>
    <row r="13">
      <c r="A13" s="2">
        <v>2022.0</v>
      </c>
      <c r="B13" s="2" t="s">
        <v>21</v>
      </c>
      <c r="C13" s="4" t="s">
        <v>17</v>
      </c>
      <c r="D13" s="5">
        <v>5.84</v>
      </c>
      <c r="E13" s="5">
        <v>3.67</v>
      </c>
      <c r="F13" s="5">
        <v>3.83</v>
      </c>
      <c r="G13" s="5">
        <v>4.0</v>
      </c>
      <c r="H13" s="5">
        <v>4.01</v>
      </c>
      <c r="I13" s="5">
        <v>4.01</v>
      </c>
      <c r="J13" s="5">
        <v>4.07</v>
      </c>
      <c r="K13" s="5">
        <v>4.17</v>
      </c>
      <c r="L13" s="5">
        <v>4.2</v>
      </c>
      <c r="M13" s="5">
        <v>4.34</v>
      </c>
      <c r="N13" s="5">
        <v>4.9</v>
      </c>
      <c r="O13" s="6">
        <f t="shared" si="1"/>
        <v>47.04</v>
      </c>
      <c r="P13" s="4" t="s">
        <v>22</v>
      </c>
    </row>
    <row r="14">
      <c r="A14" s="2">
        <v>2021.0</v>
      </c>
      <c r="B14" s="2" t="s">
        <v>50</v>
      </c>
      <c r="C14" s="4" t="s">
        <v>17</v>
      </c>
      <c r="D14" s="5">
        <v>5.84</v>
      </c>
      <c r="E14" s="5">
        <v>3.6</v>
      </c>
      <c r="F14" s="5">
        <v>3.77</v>
      </c>
      <c r="G14" s="5">
        <v>3.87</v>
      </c>
      <c r="H14" s="5">
        <v>3.94</v>
      </c>
      <c r="I14" s="5">
        <v>3.97</v>
      </c>
      <c r="J14" s="5">
        <v>4.1</v>
      </c>
      <c r="K14" s="5">
        <v>4.28</v>
      </c>
      <c r="L14" s="5">
        <v>4.3</v>
      </c>
      <c r="M14" s="5">
        <v>4.44</v>
      </c>
      <c r="N14" s="5">
        <v>5.02</v>
      </c>
      <c r="O14" s="6">
        <f t="shared" si="1"/>
        <v>47.13</v>
      </c>
      <c r="P14" s="4" t="s">
        <v>22</v>
      </c>
    </row>
    <row r="15">
      <c r="A15" s="2">
        <v>2019.0</v>
      </c>
      <c r="B15" s="2" t="s">
        <v>51</v>
      </c>
      <c r="C15" s="4" t="s">
        <v>17</v>
      </c>
      <c r="D15" s="9">
        <v>5.83</v>
      </c>
      <c r="E15" s="5">
        <v>3.7</v>
      </c>
      <c r="F15" s="5">
        <v>3.8</v>
      </c>
      <c r="G15" s="5">
        <v>3.97</v>
      </c>
      <c r="H15" s="5">
        <v>4.03</v>
      </c>
      <c r="I15" s="5">
        <v>4.0</v>
      </c>
      <c r="J15" s="5">
        <v>4.1</v>
      </c>
      <c r="K15" s="5">
        <v>4.2</v>
      </c>
      <c r="L15" s="5">
        <v>4.22</v>
      </c>
      <c r="M15" s="5">
        <v>4.25</v>
      </c>
      <c r="N15" s="5">
        <v>5.06</v>
      </c>
      <c r="O15" s="6">
        <f t="shared" si="1"/>
        <v>47.16</v>
      </c>
      <c r="P15" s="4" t="s">
        <v>22</v>
      </c>
    </row>
    <row r="16">
      <c r="A16" s="2">
        <v>2023.0</v>
      </c>
      <c r="B16" s="2" t="s">
        <v>25</v>
      </c>
      <c r="C16" s="4" t="s">
        <v>33</v>
      </c>
      <c r="D16" s="5">
        <v>5.77</v>
      </c>
      <c r="E16" s="5">
        <v>3.77</v>
      </c>
      <c r="F16" s="5">
        <v>3.54</v>
      </c>
      <c r="G16" s="5">
        <v>3.84</v>
      </c>
      <c r="H16" s="5">
        <v>3.9</v>
      </c>
      <c r="I16" s="5">
        <v>4.0</v>
      </c>
      <c r="J16" s="5">
        <v>4.11</v>
      </c>
      <c r="K16" s="5">
        <v>4.28</v>
      </c>
      <c r="L16" s="5">
        <v>4.4</v>
      </c>
      <c r="M16" s="5">
        <v>4.53</v>
      </c>
      <c r="N16" s="5">
        <v>5.1</v>
      </c>
      <c r="O16" s="6">
        <f t="shared" si="1"/>
        <v>47.24</v>
      </c>
      <c r="P16" s="4" t="s">
        <v>22</v>
      </c>
    </row>
    <row r="17">
      <c r="A17" s="10">
        <v>2021.0</v>
      </c>
      <c r="B17" s="10" t="s">
        <v>16</v>
      </c>
      <c r="C17" s="4" t="s">
        <v>33</v>
      </c>
      <c r="D17" s="5">
        <v>5.7</v>
      </c>
      <c r="E17" s="5">
        <v>3.56</v>
      </c>
      <c r="F17" s="5">
        <v>3.67</v>
      </c>
      <c r="G17" s="5">
        <v>3.7</v>
      </c>
      <c r="H17" s="5">
        <v>3.99</v>
      </c>
      <c r="I17" s="5">
        <v>3.94</v>
      </c>
      <c r="J17" s="5">
        <v>4.1</v>
      </c>
      <c r="K17" s="5">
        <v>4.29</v>
      </c>
      <c r="L17" s="5">
        <v>4.41</v>
      </c>
      <c r="M17" s="5">
        <v>4.66</v>
      </c>
      <c r="N17" s="5">
        <v>5.35</v>
      </c>
      <c r="O17" s="6">
        <f t="shared" si="1"/>
        <v>47.37</v>
      </c>
      <c r="P17" s="4" t="s">
        <v>22</v>
      </c>
    </row>
    <row r="18">
      <c r="A18" s="2">
        <v>2021.0</v>
      </c>
      <c r="B18" s="2" t="s">
        <v>39</v>
      </c>
      <c r="C18" s="4" t="s">
        <v>17</v>
      </c>
      <c r="D18" s="5">
        <v>5.8</v>
      </c>
      <c r="E18" s="5">
        <v>3.74</v>
      </c>
      <c r="F18" s="5">
        <v>3.84</v>
      </c>
      <c r="G18" s="5">
        <v>4.0</v>
      </c>
      <c r="H18" s="5">
        <v>4.01</v>
      </c>
      <c r="I18" s="5">
        <v>4.05</v>
      </c>
      <c r="J18" s="5">
        <v>4.09</v>
      </c>
      <c r="K18" s="5">
        <v>4.2</v>
      </c>
      <c r="L18" s="5">
        <v>4.24</v>
      </c>
      <c r="M18" s="5">
        <v>4.27</v>
      </c>
      <c r="N18" s="5">
        <v>5.14</v>
      </c>
      <c r="O18" s="6">
        <f t="shared" si="1"/>
        <v>47.38</v>
      </c>
      <c r="P18" s="4" t="s">
        <v>22</v>
      </c>
    </row>
    <row r="19">
      <c r="A19" s="2">
        <v>2022.0</v>
      </c>
      <c r="B19" s="2" t="s">
        <v>39</v>
      </c>
      <c r="C19" s="4" t="s">
        <v>17</v>
      </c>
      <c r="D19" s="5">
        <v>5.6</v>
      </c>
      <c r="E19" s="5">
        <v>3.58</v>
      </c>
      <c r="F19" s="5">
        <v>3.83</v>
      </c>
      <c r="G19" s="5">
        <v>3.97</v>
      </c>
      <c r="H19" s="5">
        <v>4.14</v>
      </c>
      <c r="I19" s="5">
        <v>4.12</v>
      </c>
      <c r="J19" s="5">
        <v>4.06</v>
      </c>
      <c r="K19" s="5">
        <v>4.26</v>
      </c>
      <c r="L19" s="5">
        <v>4.31</v>
      </c>
      <c r="M19" s="5">
        <v>4.4</v>
      </c>
      <c r="N19" s="5">
        <v>5.22</v>
      </c>
      <c r="O19" s="6">
        <f t="shared" si="1"/>
        <v>47.49</v>
      </c>
      <c r="P19" s="4" t="s">
        <v>22</v>
      </c>
    </row>
    <row r="20">
      <c r="A20" s="2">
        <v>2023.0</v>
      </c>
      <c r="B20" s="2" t="s">
        <v>25</v>
      </c>
      <c r="C20" s="4" t="s">
        <v>17</v>
      </c>
      <c r="D20" s="5">
        <v>5.64</v>
      </c>
      <c r="E20" s="5">
        <v>3.73</v>
      </c>
      <c r="F20" s="5">
        <v>3.44</v>
      </c>
      <c r="G20" s="5">
        <v>3.61</v>
      </c>
      <c r="H20" s="5">
        <v>3.87</v>
      </c>
      <c r="I20" s="5">
        <v>3.97</v>
      </c>
      <c r="J20" s="5">
        <v>4.05</v>
      </c>
      <c r="K20" s="5">
        <v>4.28</v>
      </c>
      <c r="L20" s="5">
        <v>4.54</v>
      </c>
      <c r="M20" s="5">
        <v>4.85</v>
      </c>
      <c r="N20" s="5">
        <v>5.58</v>
      </c>
      <c r="O20" s="6">
        <f t="shared" si="1"/>
        <v>47.56</v>
      </c>
      <c r="P20" s="4" t="s">
        <v>52</v>
      </c>
    </row>
    <row r="21">
      <c r="A21" s="2">
        <v>2019.0</v>
      </c>
      <c r="B21" s="2" t="s">
        <v>31</v>
      </c>
      <c r="C21" s="4" t="s">
        <v>17</v>
      </c>
      <c r="D21" s="5">
        <v>5.66</v>
      </c>
      <c r="E21" s="5">
        <v>3.6</v>
      </c>
      <c r="F21" s="5">
        <v>3.73</v>
      </c>
      <c r="G21" s="5">
        <v>3.92</v>
      </c>
      <c r="H21" s="5">
        <v>4.0</v>
      </c>
      <c r="I21" s="5">
        <v>3.94</v>
      </c>
      <c r="J21" s="5">
        <v>4.06</v>
      </c>
      <c r="K21" s="5">
        <v>4.22</v>
      </c>
      <c r="L21" s="5">
        <v>4.46</v>
      </c>
      <c r="M21" s="5">
        <v>4.67</v>
      </c>
      <c r="N21" s="5">
        <v>5.32</v>
      </c>
      <c r="O21" s="6">
        <f t="shared" si="1"/>
        <v>47.58</v>
      </c>
      <c r="P21" s="4" t="s">
        <v>35</v>
      </c>
    </row>
    <row r="22">
      <c r="A22" s="10">
        <v>2019.0</v>
      </c>
      <c r="B22" s="10" t="s">
        <v>39</v>
      </c>
      <c r="C22" s="4" t="s">
        <v>17</v>
      </c>
      <c r="D22" s="5">
        <v>5.78</v>
      </c>
      <c r="E22" s="5">
        <v>3.57</v>
      </c>
      <c r="F22" s="5">
        <v>3.68</v>
      </c>
      <c r="G22" s="5">
        <v>3.8</v>
      </c>
      <c r="H22" s="5">
        <v>3.97</v>
      </c>
      <c r="I22" s="5">
        <v>4.04</v>
      </c>
      <c r="J22" s="5">
        <v>4.17</v>
      </c>
      <c r="K22" s="5">
        <v>4.23</v>
      </c>
      <c r="L22" s="5">
        <v>4.33</v>
      </c>
      <c r="M22" s="5">
        <v>4.58</v>
      </c>
      <c r="N22" s="5">
        <v>5.51</v>
      </c>
      <c r="O22" s="6">
        <f t="shared" si="1"/>
        <v>47.66</v>
      </c>
      <c r="P22" s="4" t="s">
        <v>22</v>
      </c>
    </row>
    <row r="23">
      <c r="A23" s="2">
        <v>2023.0</v>
      </c>
      <c r="B23" s="2" t="s">
        <v>39</v>
      </c>
      <c r="C23" s="4" t="s">
        <v>17</v>
      </c>
      <c r="D23" s="5">
        <v>5.63</v>
      </c>
      <c r="E23" s="5">
        <v>3.64</v>
      </c>
      <c r="F23" s="5">
        <v>3.7</v>
      </c>
      <c r="G23" s="5">
        <v>3.89</v>
      </c>
      <c r="H23" s="5">
        <v>3.94</v>
      </c>
      <c r="I23" s="5">
        <v>4.01</v>
      </c>
      <c r="J23" s="5">
        <v>4.18</v>
      </c>
      <c r="K23" s="5">
        <v>4.3</v>
      </c>
      <c r="L23" s="5">
        <v>4.51</v>
      </c>
      <c r="M23" s="5">
        <v>4.62</v>
      </c>
      <c r="N23" s="5">
        <v>5.36</v>
      </c>
      <c r="O23" s="6">
        <f t="shared" si="1"/>
        <v>47.78</v>
      </c>
      <c r="P23" s="4" t="s">
        <v>22</v>
      </c>
    </row>
    <row r="24">
      <c r="A24" s="10">
        <v>2019.0</v>
      </c>
      <c r="B24" s="10" t="s">
        <v>53</v>
      </c>
      <c r="C24" s="4" t="s">
        <v>17</v>
      </c>
      <c r="D24" s="5">
        <v>5.73</v>
      </c>
      <c r="E24" s="5">
        <v>3.63</v>
      </c>
      <c r="F24" s="5">
        <v>3.8</v>
      </c>
      <c r="G24" s="5">
        <v>3.87</v>
      </c>
      <c r="H24" s="5">
        <v>4.13</v>
      </c>
      <c r="I24" s="5">
        <v>4.1</v>
      </c>
      <c r="J24" s="5">
        <v>4.14</v>
      </c>
      <c r="K24" s="5">
        <v>4.1</v>
      </c>
      <c r="L24" s="5">
        <v>4.23</v>
      </c>
      <c r="M24" s="5">
        <v>4.6</v>
      </c>
      <c r="N24" s="5">
        <v>5.47</v>
      </c>
      <c r="O24" s="6">
        <f t="shared" si="1"/>
        <v>47.8</v>
      </c>
      <c r="P24" s="4" t="s">
        <v>35</v>
      </c>
    </row>
    <row r="25">
      <c r="A25" s="10">
        <v>2024.0</v>
      </c>
      <c r="B25" s="10" t="s">
        <v>30</v>
      </c>
      <c r="C25" s="4" t="s">
        <v>33</v>
      </c>
      <c r="D25" s="5">
        <v>5.68</v>
      </c>
      <c r="E25" s="5">
        <v>3.63</v>
      </c>
      <c r="F25" s="5">
        <v>3.66</v>
      </c>
      <c r="G25" s="5">
        <v>3.67</v>
      </c>
      <c r="H25" s="5">
        <v>3.84</v>
      </c>
      <c r="I25" s="5">
        <v>3.94</v>
      </c>
      <c r="J25" s="5">
        <v>4.04</v>
      </c>
      <c r="K25" s="5">
        <v>4.21</v>
      </c>
      <c r="L25" s="5">
        <v>4.56</v>
      </c>
      <c r="M25" s="5">
        <v>4.85</v>
      </c>
      <c r="N25" s="5">
        <v>5.77</v>
      </c>
      <c r="O25" s="6">
        <f t="shared" si="1"/>
        <v>47.85</v>
      </c>
      <c r="P25" s="4" t="s">
        <v>35</v>
      </c>
    </row>
    <row r="26">
      <c r="A26" s="2">
        <v>2024.0</v>
      </c>
      <c r="B26" s="2" t="s">
        <v>21</v>
      </c>
      <c r="C26" s="4" t="s">
        <v>33</v>
      </c>
      <c r="D26" s="5">
        <v>5.74</v>
      </c>
      <c r="E26" s="5">
        <v>3.52</v>
      </c>
      <c r="F26" s="5">
        <v>3.64</v>
      </c>
      <c r="G26" s="5">
        <v>3.89</v>
      </c>
      <c r="H26" s="5">
        <v>3.95</v>
      </c>
      <c r="I26" s="5">
        <v>4.02</v>
      </c>
      <c r="J26" s="5">
        <v>4.1</v>
      </c>
      <c r="K26" s="5">
        <v>4.29</v>
      </c>
      <c r="L26" s="5">
        <v>4.47</v>
      </c>
      <c r="M26" s="5">
        <v>4.62</v>
      </c>
      <c r="N26" s="5">
        <v>5.73</v>
      </c>
      <c r="O26" s="6">
        <f t="shared" si="1"/>
        <v>47.97</v>
      </c>
      <c r="P26" s="4" t="s">
        <v>22</v>
      </c>
    </row>
    <row r="27">
      <c r="A27" s="2">
        <v>2023.0</v>
      </c>
      <c r="B27" s="2" t="s">
        <v>25</v>
      </c>
      <c r="C27" s="4" t="s">
        <v>41</v>
      </c>
      <c r="D27" s="5">
        <v>5.83</v>
      </c>
      <c r="E27" s="5">
        <v>3.77</v>
      </c>
      <c r="F27" s="5">
        <v>3.86</v>
      </c>
      <c r="G27" s="5">
        <v>3.91</v>
      </c>
      <c r="H27" s="5">
        <v>3.86</v>
      </c>
      <c r="I27" s="5">
        <v>4.1</v>
      </c>
      <c r="J27" s="5">
        <v>4.07</v>
      </c>
      <c r="K27" s="5">
        <v>4.26</v>
      </c>
      <c r="L27" s="5">
        <v>4.57</v>
      </c>
      <c r="M27" s="5">
        <v>4.73</v>
      </c>
      <c r="N27" s="5">
        <v>5.39</v>
      </c>
      <c r="O27" s="6">
        <f t="shared" si="1"/>
        <v>48.35</v>
      </c>
      <c r="P27" s="4" t="s">
        <v>22</v>
      </c>
    </row>
    <row r="28">
      <c r="A28" s="2">
        <v>2022.0</v>
      </c>
      <c r="B28" s="2" t="s">
        <v>21</v>
      </c>
      <c r="C28" s="4" t="s">
        <v>33</v>
      </c>
      <c r="D28" s="5">
        <v>5.73</v>
      </c>
      <c r="E28" s="5">
        <v>3.67</v>
      </c>
      <c r="F28" s="5">
        <v>3.95</v>
      </c>
      <c r="G28" s="5">
        <v>3.98</v>
      </c>
      <c r="H28" s="5">
        <v>4.14</v>
      </c>
      <c r="I28" s="5">
        <v>4.09</v>
      </c>
      <c r="J28" s="5">
        <v>4.17</v>
      </c>
      <c r="K28" s="5">
        <v>4.24</v>
      </c>
      <c r="L28" s="5">
        <v>4.36</v>
      </c>
      <c r="M28" s="5">
        <v>4.54</v>
      </c>
      <c r="N28" s="5">
        <v>5.57</v>
      </c>
      <c r="O28" s="6">
        <f t="shared" si="1"/>
        <v>48.44</v>
      </c>
      <c r="P28" s="4" t="s">
        <v>22</v>
      </c>
    </row>
    <row r="29">
      <c r="A29" s="10">
        <v>2019.0</v>
      </c>
      <c r="B29" s="10" t="s">
        <v>54</v>
      </c>
      <c r="C29" s="4" t="s">
        <v>33</v>
      </c>
      <c r="D29" s="5">
        <v>5.82</v>
      </c>
      <c r="E29" s="5">
        <v>3.65</v>
      </c>
      <c r="F29" s="5">
        <v>3.77</v>
      </c>
      <c r="G29" s="5">
        <v>3.93</v>
      </c>
      <c r="H29" s="5">
        <v>4.07</v>
      </c>
      <c r="I29" s="5">
        <v>4.14</v>
      </c>
      <c r="J29" s="5">
        <v>4.18</v>
      </c>
      <c r="K29" s="5">
        <v>4.32</v>
      </c>
      <c r="L29" s="5">
        <v>4.44</v>
      </c>
      <c r="M29" s="5">
        <v>4.61</v>
      </c>
      <c r="N29" s="5">
        <v>5.59</v>
      </c>
      <c r="O29" s="6">
        <f t="shared" si="1"/>
        <v>48.52</v>
      </c>
      <c r="P29" s="4" t="s">
        <v>22</v>
      </c>
    </row>
    <row r="30">
      <c r="A30" s="2">
        <v>2022.0</v>
      </c>
      <c r="B30" s="2" t="s">
        <v>16</v>
      </c>
      <c r="C30" s="4" t="s">
        <v>55</v>
      </c>
      <c r="D30" s="5">
        <v>5.89</v>
      </c>
      <c r="E30" s="5">
        <v>3.67</v>
      </c>
      <c r="F30" s="5">
        <v>3.69</v>
      </c>
      <c r="G30" s="5">
        <v>3.77</v>
      </c>
      <c r="H30" s="5">
        <v>3.87</v>
      </c>
      <c r="I30" s="5">
        <v>4.02</v>
      </c>
      <c r="J30" s="5">
        <v>4.17</v>
      </c>
      <c r="K30" s="5">
        <v>4.55</v>
      </c>
      <c r="L30" s="5">
        <v>4.76</v>
      </c>
      <c r="M30" s="5">
        <v>4.84</v>
      </c>
      <c r="N30" s="5">
        <v>5.37</v>
      </c>
      <c r="O30" s="6">
        <f t="shared" si="1"/>
        <v>48.6</v>
      </c>
      <c r="P30" s="4" t="s">
        <v>23</v>
      </c>
    </row>
    <row r="31">
      <c r="A31" s="2">
        <v>2021.0</v>
      </c>
      <c r="B31" s="2" t="s">
        <v>16</v>
      </c>
      <c r="C31" s="4" t="s">
        <v>41</v>
      </c>
      <c r="D31" s="5">
        <v>5.76</v>
      </c>
      <c r="E31" s="5">
        <v>3.74</v>
      </c>
      <c r="F31" s="5">
        <v>3.8</v>
      </c>
      <c r="G31" s="5">
        <v>4.1</v>
      </c>
      <c r="H31" s="5">
        <v>4.17</v>
      </c>
      <c r="I31" s="5">
        <v>4.23</v>
      </c>
      <c r="J31" s="5">
        <v>4.43</v>
      </c>
      <c r="K31" s="5">
        <v>4.4</v>
      </c>
      <c r="L31" s="5">
        <v>4.4</v>
      </c>
      <c r="M31" s="5">
        <v>4.37</v>
      </c>
      <c r="N31" s="5">
        <v>5.2</v>
      </c>
      <c r="O31" s="6">
        <f t="shared" si="1"/>
        <v>48.6</v>
      </c>
      <c r="P31" s="4" t="s">
        <v>22</v>
      </c>
    </row>
    <row r="32">
      <c r="A32" s="10">
        <v>2021.0</v>
      </c>
      <c r="B32" s="10" t="s">
        <v>56</v>
      </c>
      <c r="C32" s="4" t="s">
        <v>33</v>
      </c>
      <c r="D32" s="5">
        <v>5.8</v>
      </c>
      <c r="E32" s="5">
        <v>3.66</v>
      </c>
      <c r="F32" s="5">
        <v>3.74</v>
      </c>
      <c r="G32" s="5">
        <v>3.82</v>
      </c>
      <c r="H32" s="5">
        <v>3.96</v>
      </c>
      <c r="I32" s="5">
        <v>4.04</v>
      </c>
      <c r="J32" s="5">
        <v>4.23</v>
      </c>
      <c r="K32" s="5">
        <v>4.31</v>
      </c>
      <c r="L32" s="5">
        <v>4.48</v>
      </c>
      <c r="M32" s="5">
        <v>4.97</v>
      </c>
      <c r="N32" s="5">
        <v>5.6</v>
      </c>
      <c r="O32" s="6">
        <f t="shared" si="1"/>
        <v>48.61</v>
      </c>
      <c r="P32" s="4" t="s">
        <v>35</v>
      </c>
    </row>
    <row r="33">
      <c r="A33" s="2">
        <v>2024.0</v>
      </c>
      <c r="B33" s="2" t="s">
        <v>30</v>
      </c>
      <c r="C33" s="4" t="s">
        <v>41</v>
      </c>
      <c r="D33" s="5">
        <v>5.88</v>
      </c>
      <c r="E33" s="5">
        <v>3.74</v>
      </c>
      <c r="F33" s="5">
        <v>3.75</v>
      </c>
      <c r="G33" s="5">
        <v>3.88</v>
      </c>
      <c r="H33" s="5">
        <v>4.06</v>
      </c>
      <c r="I33" s="5">
        <v>4.13</v>
      </c>
      <c r="J33" s="5">
        <v>4.07</v>
      </c>
      <c r="K33" s="5">
        <v>4.22</v>
      </c>
      <c r="L33" s="5">
        <v>4.49</v>
      </c>
      <c r="M33" s="5">
        <v>4.75</v>
      </c>
      <c r="N33" s="5">
        <v>5.85</v>
      </c>
      <c r="O33" s="6">
        <f t="shared" si="1"/>
        <v>48.82</v>
      </c>
      <c r="P33" s="4" t="s">
        <v>23</v>
      </c>
    </row>
    <row r="34">
      <c r="A34" s="2">
        <v>2022.0</v>
      </c>
      <c r="B34" s="2" t="s">
        <v>21</v>
      </c>
      <c r="C34" s="4" t="s">
        <v>41</v>
      </c>
      <c r="D34" s="5">
        <v>6.0</v>
      </c>
      <c r="E34" s="5">
        <v>3.77</v>
      </c>
      <c r="F34" s="5">
        <v>3.89</v>
      </c>
      <c r="G34" s="5">
        <v>3.94</v>
      </c>
      <c r="H34" s="5">
        <v>4.07</v>
      </c>
      <c r="I34" s="5">
        <v>4.1</v>
      </c>
      <c r="J34" s="5">
        <v>4.1</v>
      </c>
      <c r="K34" s="5">
        <v>4.3</v>
      </c>
      <c r="L34" s="5">
        <v>4.46</v>
      </c>
      <c r="M34" s="5">
        <v>4.7</v>
      </c>
      <c r="N34" s="5">
        <v>5.73</v>
      </c>
      <c r="O34" s="6">
        <f t="shared" si="1"/>
        <v>49.06</v>
      </c>
      <c r="P34" s="4" t="s">
        <v>22</v>
      </c>
    </row>
    <row r="35">
      <c r="A35" s="10">
        <v>2021.0</v>
      </c>
      <c r="B35" s="10" t="s">
        <v>21</v>
      </c>
      <c r="C35" s="4" t="s">
        <v>41</v>
      </c>
      <c r="D35" s="5">
        <v>5.8</v>
      </c>
      <c r="E35" s="5">
        <v>3.71</v>
      </c>
      <c r="F35" s="5">
        <v>3.8</v>
      </c>
      <c r="G35" s="5">
        <v>4.07</v>
      </c>
      <c r="H35" s="5">
        <v>4.07</v>
      </c>
      <c r="I35" s="5">
        <v>4.24</v>
      </c>
      <c r="J35" s="5">
        <v>4.34</v>
      </c>
      <c r="K35" s="5">
        <v>4.34</v>
      </c>
      <c r="L35" s="5">
        <v>4.43</v>
      </c>
      <c r="M35" s="5">
        <v>4.81</v>
      </c>
      <c r="N35" s="5">
        <v>5.51</v>
      </c>
      <c r="O35" s="6">
        <f t="shared" si="1"/>
        <v>49.12</v>
      </c>
      <c r="P35" s="4" t="s">
        <v>35</v>
      </c>
    </row>
    <row r="36">
      <c r="A36" s="2">
        <v>2024.0</v>
      </c>
      <c r="B36" s="2" t="s">
        <v>21</v>
      </c>
      <c r="C36" s="4" t="s">
        <v>41</v>
      </c>
      <c r="D36" s="5">
        <v>5.86</v>
      </c>
      <c r="E36" s="5">
        <v>3.76</v>
      </c>
      <c r="F36" s="5">
        <v>3.86</v>
      </c>
      <c r="G36" s="5">
        <v>4.08</v>
      </c>
      <c r="H36" s="5">
        <v>4.01</v>
      </c>
      <c r="I36" s="5">
        <v>4.07</v>
      </c>
      <c r="J36" s="5">
        <v>4.07</v>
      </c>
      <c r="K36" s="5">
        <v>4.32</v>
      </c>
      <c r="L36" s="5">
        <v>4.54</v>
      </c>
      <c r="M36" s="5">
        <v>4.81</v>
      </c>
      <c r="N36" s="5">
        <v>6.18</v>
      </c>
      <c r="O36" s="6">
        <f t="shared" si="1"/>
        <v>49.56</v>
      </c>
      <c r="P36" s="4" t="s">
        <v>35</v>
      </c>
    </row>
    <row r="37">
      <c r="A37" s="10">
        <v>2019.0</v>
      </c>
      <c r="B37" s="10" t="s">
        <v>39</v>
      </c>
      <c r="C37" s="4" t="s">
        <v>41</v>
      </c>
      <c r="D37" s="5">
        <v>5.92</v>
      </c>
      <c r="E37" s="5">
        <v>3.72</v>
      </c>
      <c r="F37" s="5">
        <v>3.76</v>
      </c>
      <c r="G37" s="5">
        <v>4.0</v>
      </c>
      <c r="H37" s="5">
        <v>4.0</v>
      </c>
      <c r="I37" s="5">
        <v>4.16</v>
      </c>
      <c r="J37" s="5">
        <v>4.36</v>
      </c>
      <c r="K37" s="5">
        <v>4.56</v>
      </c>
      <c r="L37" s="5">
        <v>4.84</v>
      </c>
      <c r="M37" s="5">
        <v>4.96</v>
      </c>
      <c r="N37" s="5">
        <v>5.34</v>
      </c>
      <c r="O37" s="6">
        <f t="shared" si="1"/>
        <v>49.62</v>
      </c>
      <c r="P37" s="4" t="s">
        <v>57</v>
      </c>
    </row>
    <row r="38">
      <c r="A38" s="10"/>
      <c r="B38" s="10"/>
    </row>
    <row r="39">
      <c r="A39" s="10"/>
      <c r="B39" s="10"/>
    </row>
    <row r="40">
      <c r="A40" s="7"/>
      <c r="B40" s="7"/>
    </row>
    <row r="41">
      <c r="A41" s="7"/>
      <c r="B41" s="7"/>
    </row>
    <row r="42">
      <c r="A42" s="7"/>
      <c r="B42" s="7"/>
    </row>
    <row r="43">
      <c r="A43" s="7"/>
      <c r="B43" s="7"/>
    </row>
    <row r="45">
      <c r="A45" s="7"/>
      <c r="B45" s="7"/>
    </row>
  </sheetData>
  <conditionalFormatting sqref="P22 P29">
    <cfRule type="notContainsText" dxfId="0" priority="1" operator="notContains" text="13 to 9 15 to 10">
      <formula>ISERROR(SEARCH(("13 to 9 15 to 10"),(P22)))</formula>
    </cfRule>
  </conditionalFormatting>
  <conditionalFormatting sqref="P2:P37">
    <cfRule type="notContainsText" dxfId="1" priority="2" operator="notContains" text="13 to 10">
      <formula>ISERROR(SEARCH(("13 to 10"),(P2)))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3" max="14" width="9.25"/>
    <col customWidth="1" min="16" max="16" width="24.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2021.0</v>
      </c>
      <c r="B2" s="3" t="s">
        <v>16</v>
      </c>
      <c r="C2" s="4" t="s">
        <v>17</v>
      </c>
      <c r="D2" s="5">
        <f>B_Splits!D2</f>
        <v>5.64</v>
      </c>
      <c r="E2" s="5">
        <f>SUM(B_Splits!$D2:E2)</f>
        <v>9.2</v>
      </c>
      <c r="F2" s="5">
        <f>SUM(B_Splits!$D2:F2)</f>
        <v>12.84</v>
      </c>
      <c r="G2" s="5">
        <f>SUM(B_Splits!$D2:G2)</f>
        <v>16.52</v>
      </c>
      <c r="H2" s="5">
        <f>SUM(B_Splits!$D2:H2)</f>
        <v>20.28</v>
      </c>
      <c r="I2" s="5">
        <f>SUM(B_Splits!$D2:I2)</f>
        <v>24.16</v>
      </c>
      <c r="J2" s="5">
        <f>SUM(B_Splits!$D2:J2)</f>
        <v>28.16</v>
      </c>
      <c r="K2" s="5">
        <f>SUM(B_Splits!$D2:K2)</f>
        <v>32.24</v>
      </c>
      <c r="L2" s="5">
        <f>SUM(B_Splits!$D2:L2)</f>
        <v>36.44</v>
      </c>
      <c r="M2" s="5">
        <f>SUM(B_Splits!$D2:M2)</f>
        <v>40.8</v>
      </c>
      <c r="N2" s="5">
        <f>SUM(B_Splits!$D2:N2)</f>
        <v>46.17</v>
      </c>
      <c r="O2" s="6">
        <f t="shared" ref="O2:O37" si="1">N2</f>
        <v>46.17</v>
      </c>
      <c r="P2" s="4" t="s">
        <v>22</v>
      </c>
    </row>
    <row r="3">
      <c r="A3" s="2">
        <v>2023.0</v>
      </c>
      <c r="B3" s="2" t="s">
        <v>21</v>
      </c>
      <c r="C3" s="4" t="s">
        <v>17</v>
      </c>
      <c r="D3" s="5">
        <f>B_Splits!D3</f>
        <v>5.74</v>
      </c>
      <c r="E3" s="5">
        <f>SUM(B_Splits!$D3:E3)</f>
        <v>9.4</v>
      </c>
      <c r="F3" s="5">
        <f>SUM(B_Splits!$D3:F3)</f>
        <v>13.1</v>
      </c>
      <c r="G3" s="5">
        <f>SUM(B_Splits!$D3:G3)</f>
        <v>16.86</v>
      </c>
      <c r="H3" s="5">
        <f>SUM(B_Splits!$D3:H3)</f>
        <v>20.68</v>
      </c>
      <c r="I3" s="5">
        <f>SUM(B_Splits!$D3:I3)</f>
        <v>24.61</v>
      </c>
      <c r="J3" s="5">
        <f>SUM(B_Splits!$D3:J3)</f>
        <v>28.6</v>
      </c>
      <c r="K3" s="5">
        <f>SUM(B_Splits!$D3:K3)</f>
        <v>32.7</v>
      </c>
      <c r="L3" s="5">
        <f>SUM(B_Splits!$D3:L3)</f>
        <v>36.97</v>
      </c>
      <c r="M3" s="5">
        <f>SUM(B_Splits!$D3:M3)</f>
        <v>41.36</v>
      </c>
      <c r="N3" s="5">
        <f>SUM(B_Splits!$D3:N3)</f>
        <v>46.39</v>
      </c>
      <c r="O3" s="6">
        <f t="shared" si="1"/>
        <v>46.39</v>
      </c>
      <c r="P3" s="4" t="s">
        <v>22</v>
      </c>
    </row>
    <row r="4">
      <c r="A4" s="2">
        <v>2024.0</v>
      </c>
      <c r="B4" s="2" t="s">
        <v>30</v>
      </c>
      <c r="C4" s="4" t="s">
        <v>17</v>
      </c>
      <c r="D4" s="5">
        <f>B_Splits!D4</f>
        <v>5.62</v>
      </c>
      <c r="E4" s="5">
        <f>SUM(B_Splits!$D4:E4)</f>
        <v>9.21</v>
      </c>
      <c r="F4" s="5">
        <f>SUM(B_Splits!$D4:F4)</f>
        <v>12.82</v>
      </c>
      <c r="G4" s="5">
        <f>SUM(B_Splits!$D4:G4)</f>
        <v>16.5</v>
      </c>
      <c r="H4" s="5">
        <f>SUM(B_Splits!$D4:H4)</f>
        <v>20.32</v>
      </c>
      <c r="I4" s="5">
        <f>SUM(B_Splits!$D4:I4)</f>
        <v>24.15</v>
      </c>
      <c r="J4" s="5">
        <f>SUM(B_Splits!$D4:J4)</f>
        <v>28.02</v>
      </c>
      <c r="K4" s="5">
        <f>SUM(B_Splits!$D4:K4)</f>
        <v>32.02</v>
      </c>
      <c r="L4" s="5">
        <f>SUM(B_Splits!$D4:L4)</f>
        <v>36.39</v>
      </c>
      <c r="M4" s="5">
        <f>SUM(B_Splits!$D4:M4)</f>
        <v>40.96</v>
      </c>
      <c r="N4" s="5">
        <f>SUM(B_Splits!$D4:N4)</f>
        <v>46.46</v>
      </c>
      <c r="O4" s="6">
        <f t="shared" si="1"/>
        <v>46.46</v>
      </c>
      <c r="P4" s="4" t="s">
        <v>35</v>
      </c>
    </row>
    <row r="5">
      <c r="A5" s="2">
        <v>2024.0</v>
      </c>
      <c r="B5" s="2" t="s">
        <v>21</v>
      </c>
      <c r="C5" s="4" t="s">
        <v>17</v>
      </c>
      <c r="D5" s="5">
        <f>B_Splits!D5</f>
        <v>5.62</v>
      </c>
      <c r="E5" s="5">
        <f>SUM(B_Splits!$D5:E5)</f>
        <v>9.21</v>
      </c>
      <c r="F5" s="5">
        <f>SUM(B_Splits!$D5:F5)</f>
        <v>12.96</v>
      </c>
      <c r="G5" s="5">
        <f>SUM(B_Splits!$D5:G5)</f>
        <v>16.94</v>
      </c>
      <c r="H5" s="5">
        <f>SUM(B_Splits!$D5:H5)</f>
        <v>20.81</v>
      </c>
      <c r="I5" s="5">
        <f>SUM(B_Splits!$D5:I5)</f>
        <v>24.59</v>
      </c>
      <c r="J5" s="5">
        <f>SUM(B_Splits!$D5:J5)</f>
        <v>28.43</v>
      </c>
      <c r="K5" s="5">
        <f>SUM(B_Splits!$D5:K5)</f>
        <v>32.49</v>
      </c>
      <c r="L5" s="5">
        <f>SUM(B_Splits!$D5:L5)</f>
        <v>36.81</v>
      </c>
      <c r="M5" s="5">
        <f>SUM(B_Splits!$D5:M5)</f>
        <v>41.28</v>
      </c>
      <c r="N5" s="5">
        <f>SUM(B_Splits!$D5:N5)</f>
        <v>46.46</v>
      </c>
      <c r="O5" s="6">
        <f t="shared" si="1"/>
        <v>46.46</v>
      </c>
      <c r="P5" s="4" t="s">
        <v>22</v>
      </c>
    </row>
    <row r="6">
      <c r="A6" s="2">
        <v>2023.0</v>
      </c>
      <c r="B6" s="2" t="s">
        <v>21</v>
      </c>
      <c r="C6" s="4" t="s">
        <v>17</v>
      </c>
      <c r="D6" s="5">
        <f>B_Splits!D6</f>
        <v>5.81</v>
      </c>
      <c r="E6" s="5">
        <f>SUM(B_Splits!$D6:E6)</f>
        <v>9.44</v>
      </c>
      <c r="F6" s="5">
        <f>SUM(B_Splits!$D6:F6)</f>
        <v>13.14</v>
      </c>
      <c r="G6" s="5">
        <f>SUM(B_Splits!$D6:G6)</f>
        <v>16.92</v>
      </c>
      <c r="H6" s="5">
        <f>SUM(B_Splits!$D6:H6)</f>
        <v>20.75</v>
      </c>
      <c r="I6" s="5">
        <f>SUM(B_Splits!$D6:I6)</f>
        <v>24.7</v>
      </c>
      <c r="J6" s="5">
        <f>SUM(B_Splits!$D6:J6)</f>
        <v>28.69</v>
      </c>
      <c r="K6" s="5">
        <f>SUM(B_Splits!$D6:K6)</f>
        <v>32.76</v>
      </c>
      <c r="L6" s="5">
        <f>SUM(B_Splits!$D6:L6)</f>
        <v>37</v>
      </c>
      <c r="M6" s="5">
        <f>SUM(B_Splits!$D6:M6)</f>
        <v>41.47</v>
      </c>
      <c r="N6" s="5">
        <f>SUM(B_Splits!$D6:N6)</f>
        <v>46.62</v>
      </c>
      <c r="O6" s="6">
        <f t="shared" si="1"/>
        <v>46.62</v>
      </c>
      <c r="P6" s="4" t="s">
        <v>22</v>
      </c>
    </row>
    <row r="7">
      <c r="A7" s="2">
        <v>2024.0</v>
      </c>
      <c r="B7" s="2" t="s">
        <v>48</v>
      </c>
      <c r="C7" s="4" t="s">
        <v>17</v>
      </c>
      <c r="D7" s="5">
        <f>B_Splits!D7</f>
        <v>5.84</v>
      </c>
      <c r="E7" s="5">
        <f>SUM(B_Splits!$D7:E7)</f>
        <v>9.51</v>
      </c>
      <c r="F7" s="5">
        <f>SUM(B_Splits!$D7:F7)</f>
        <v>13.18</v>
      </c>
      <c r="G7" s="5">
        <f>SUM(B_Splits!$D7:G7)</f>
        <v>16.95</v>
      </c>
      <c r="H7" s="5">
        <f>SUM(B_Splits!$D7:H7)</f>
        <v>20.75</v>
      </c>
      <c r="I7" s="5">
        <f>SUM(B_Splits!$D7:I7)</f>
        <v>24.63</v>
      </c>
      <c r="J7" s="5">
        <f>SUM(B_Splits!$D7:J7)</f>
        <v>28.56</v>
      </c>
      <c r="K7" s="5">
        <f>SUM(B_Splits!$D7:K7)</f>
        <v>32.6</v>
      </c>
      <c r="L7" s="5">
        <f>SUM(B_Splits!$D7:L7)</f>
        <v>36.87</v>
      </c>
      <c r="M7" s="5">
        <f>SUM(B_Splits!$D7:M7)</f>
        <v>41.41</v>
      </c>
      <c r="N7" s="5">
        <f>SUM(B_Splits!$D7:N7)</f>
        <v>46.64</v>
      </c>
      <c r="O7" s="6">
        <f t="shared" si="1"/>
        <v>46.64</v>
      </c>
      <c r="P7" s="4" t="s">
        <v>22</v>
      </c>
    </row>
    <row r="8">
      <c r="A8" s="2">
        <v>2024.0</v>
      </c>
      <c r="B8" s="2" t="s">
        <v>19</v>
      </c>
      <c r="C8" s="4" t="s">
        <v>17</v>
      </c>
      <c r="D8" s="5">
        <f>B_Splits!D8</f>
        <v>5.68</v>
      </c>
      <c r="E8" s="5">
        <f>SUM(B_Splits!$D8:E8)</f>
        <v>9.25</v>
      </c>
      <c r="F8" s="5">
        <f>SUM(B_Splits!$D8:F8)</f>
        <v>12.88</v>
      </c>
      <c r="G8" s="5">
        <f>SUM(B_Splits!$D8:G8)</f>
        <v>16.55</v>
      </c>
      <c r="H8" s="5">
        <f>SUM(B_Splits!$D8:H8)</f>
        <v>20.33</v>
      </c>
      <c r="I8" s="5">
        <f>SUM(B_Splits!$D8:I8)</f>
        <v>24.4</v>
      </c>
      <c r="J8" s="5">
        <f>SUM(B_Splits!$D8:J8)</f>
        <v>28.55</v>
      </c>
      <c r="K8" s="5">
        <f>SUM(B_Splits!$D8:K8)</f>
        <v>32.71</v>
      </c>
      <c r="L8" s="5">
        <f>SUM(B_Splits!$D8:L8)</f>
        <v>37</v>
      </c>
      <c r="M8" s="5">
        <f>SUM(B_Splits!$D8:M8)</f>
        <v>41.45</v>
      </c>
      <c r="N8" s="5">
        <f>SUM(B_Splits!$D8:N8)</f>
        <v>46.67</v>
      </c>
      <c r="O8" s="6">
        <f t="shared" si="1"/>
        <v>46.67</v>
      </c>
      <c r="P8" s="4" t="s">
        <v>22</v>
      </c>
    </row>
    <row r="9">
      <c r="A9" s="2">
        <v>2021.0</v>
      </c>
      <c r="B9" s="2" t="s">
        <v>21</v>
      </c>
      <c r="C9" s="4" t="s">
        <v>17</v>
      </c>
      <c r="D9" s="5">
        <f>B_Splits!D9</f>
        <v>5.77</v>
      </c>
      <c r="E9" s="5">
        <f>SUM(B_Splits!$D9:E9)</f>
        <v>9.47</v>
      </c>
      <c r="F9" s="5">
        <f>SUM(B_Splits!$D9:F9)</f>
        <v>13.3</v>
      </c>
      <c r="G9" s="5">
        <f>SUM(B_Splits!$D9:G9)</f>
        <v>17.17</v>
      </c>
      <c r="H9" s="5">
        <f>SUM(B_Splits!$D9:H9)</f>
        <v>21.09</v>
      </c>
      <c r="I9" s="5">
        <f>SUM(B_Splits!$D9:I9)</f>
        <v>25.06</v>
      </c>
      <c r="J9" s="5">
        <f>SUM(B_Splits!$D9:J9)</f>
        <v>29.06</v>
      </c>
      <c r="K9" s="5">
        <f>SUM(B_Splits!$D9:K9)</f>
        <v>33.2</v>
      </c>
      <c r="L9" s="5">
        <f>SUM(B_Splits!$D9:L9)</f>
        <v>37.5</v>
      </c>
      <c r="M9" s="5">
        <f>SUM(B_Splits!$D9:M9)</f>
        <v>41.84</v>
      </c>
      <c r="N9" s="5">
        <f>SUM(B_Splits!$D9:N9)</f>
        <v>46.83</v>
      </c>
      <c r="O9" s="6">
        <f t="shared" si="1"/>
        <v>46.83</v>
      </c>
      <c r="P9" s="4" t="s">
        <v>22</v>
      </c>
    </row>
    <row r="10">
      <c r="A10" s="2">
        <v>2022.0</v>
      </c>
      <c r="B10" s="2" t="s">
        <v>21</v>
      </c>
      <c r="C10" s="4" t="s">
        <v>17</v>
      </c>
      <c r="D10" s="5">
        <f>B_Splits!D10</f>
        <v>5.76</v>
      </c>
      <c r="E10" s="5">
        <f>SUM(B_Splits!$D10:E10)</f>
        <v>9.33</v>
      </c>
      <c r="F10" s="5">
        <f>SUM(B_Splits!$D10:F10)</f>
        <v>13.03</v>
      </c>
      <c r="G10" s="5">
        <f>SUM(B_Splits!$D10:G10)</f>
        <v>16.75</v>
      </c>
      <c r="H10" s="5">
        <f>SUM(B_Splits!$D10:H10)</f>
        <v>20.45</v>
      </c>
      <c r="I10" s="5">
        <f>SUM(B_Splits!$D10:I10)</f>
        <v>24.32</v>
      </c>
      <c r="J10" s="5">
        <f>SUM(B_Splits!$D10:J10)</f>
        <v>28.38</v>
      </c>
      <c r="K10" s="5">
        <f>SUM(B_Splits!$D10:K10)</f>
        <v>32.6</v>
      </c>
      <c r="L10" s="5">
        <f>SUM(B_Splits!$D10:L10)</f>
        <v>36.94</v>
      </c>
      <c r="M10" s="5">
        <f>SUM(B_Splits!$D10:M10)</f>
        <v>41.47</v>
      </c>
      <c r="N10" s="5">
        <f>SUM(B_Splits!$D10:N10)</f>
        <v>46.89</v>
      </c>
      <c r="O10" s="6">
        <f t="shared" si="1"/>
        <v>46.89</v>
      </c>
      <c r="P10" s="13" t="s">
        <v>49</v>
      </c>
    </row>
    <row r="11">
      <c r="A11" s="2">
        <v>2019.0</v>
      </c>
      <c r="B11" s="2" t="s">
        <v>26</v>
      </c>
      <c r="C11" s="4" t="s">
        <v>17</v>
      </c>
      <c r="D11" s="5">
        <f>B_Splits!D11</f>
        <v>5.74</v>
      </c>
      <c r="E11" s="5">
        <f>SUM(B_Splits!$D11:E11)</f>
        <v>9.34</v>
      </c>
      <c r="F11" s="5">
        <f>SUM(B_Splits!$D11:F11)</f>
        <v>12.98</v>
      </c>
      <c r="G11" s="5">
        <f>SUM(B_Splits!$D11:G11)</f>
        <v>16.74</v>
      </c>
      <c r="H11" s="5">
        <f>SUM(B_Splits!$D11:H11)</f>
        <v>20.62</v>
      </c>
      <c r="I11" s="5">
        <f>SUM(B_Splits!$D11:I11)</f>
        <v>24.54</v>
      </c>
      <c r="J11" s="5">
        <f>SUM(B_Splits!$D11:J11)</f>
        <v>28.61</v>
      </c>
      <c r="K11" s="5">
        <f>SUM(B_Splits!$D11:K11)</f>
        <v>32.8</v>
      </c>
      <c r="L11" s="5">
        <f>SUM(B_Splits!$D11:L11)</f>
        <v>37.18</v>
      </c>
      <c r="M11" s="5">
        <f>SUM(B_Splits!$D11:M11)</f>
        <v>41.84</v>
      </c>
      <c r="N11" s="5">
        <f>SUM(B_Splits!$D11:N11)</f>
        <v>46.98</v>
      </c>
      <c r="O11" s="6">
        <f t="shared" si="1"/>
        <v>46.98</v>
      </c>
      <c r="P11" s="4" t="s">
        <v>35</v>
      </c>
    </row>
    <row r="12">
      <c r="A12" s="2">
        <v>2018.0</v>
      </c>
      <c r="B12" s="2" t="s">
        <v>21</v>
      </c>
      <c r="C12" s="4" t="s">
        <v>17</v>
      </c>
      <c r="D12" s="5">
        <f>B_Splits!D12</f>
        <v>5.83</v>
      </c>
      <c r="E12" s="5">
        <f>SUM(B_Splits!$D12:E12)</f>
        <v>9.56</v>
      </c>
      <c r="F12" s="5">
        <f>SUM(B_Splits!$D12:F12)</f>
        <v>13.33</v>
      </c>
      <c r="G12" s="5">
        <f>SUM(B_Splits!$D12:G12)</f>
        <v>17.06</v>
      </c>
      <c r="H12" s="5">
        <f>SUM(B_Splits!$D12:H12)</f>
        <v>21</v>
      </c>
      <c r="I12" s="5">
        <f>SUM(B_Splits!$D12:I12)</f>
        <v>25</v>
      </c>
      <c r="J12" s="5">
        <f>SUM(B_Splits!$D12:J12)</f>
        <v>29.03</v>
      </c>
      <c r="K12" s="5">
        <f>SUM(B_Splits!$D12:K12)</f>
        <v>33.23</v>
      </c>
      <c r="L12" s="5">
        <f>SUM(B_Splits!$D12:L12)</f>
        <v>37.46</v>
      </c>
      <c r="M12" s="5">
        <f>SUM(B_Splits!$D12:M12)</f>
        <v>41.9</v>
      </c>
      <c r="N12" s="5">
        <f>SUM(B_Splits!$D12:N12)</f>
        <v>47.02</v>
      </c>
      <c r="O12" s="6">
        <f t="shared" si="1"/>
        <v>47.02</v>
      </c>
      <c r="P12" s="4" t="s">
        <v>22</v>
      </c>
    </row>
    <row r="13">
      <c r="A13" s="2">
        <v>2022.0</v>
      </c>
      <c r="B13" s="2" t="s">
        <v>21</v>
      </c>
      <c r="C13" s="4" t="s">
        <v>17</v>
      </c>
      <c r="D13" s="5">
        <f>B_Splits!D13</f>
        <v>5.84</v>
      </c>
      <c r="E13" s="5">
        <f>SUM(B_Splits!$D13:E13)</f>
        <v>9.51</v>
      </c>
      <c r="F13" s="5">
        <f>SUM(B_Splits!$D13:F13)</f>
        <v>13.34</v>
      </c>
      <c r="G13" s="5">
        <f>SUM(B_Splits!$D13:G13)</f>
        <v>17.34</v>
      </c>
      <c r="H13" s="5">
        <f>SUM(B_Splits!$D13:H13)</f>
        <v>21.35</v>
      </c>
      <c r="I13" s="5">
        <f>SUM(B_Splits!$D13:I13)</f>
        <v>25.36</v>
      </c>
      <c r="J13" s="5">
        <f>SUM(B_Splits!$D13:J13)</f>
        <v>29.43</v>
      </c>
      <c r="K13" s="5">
        <f>SUM(B_Splits!$D13:K13)</f>
        <v>33.6</v>
      </c>
      <c r="L13" s="5">
        <f>SUM(B_Splits!$D13:L13)</f>
        <v>37.8</v>
      </c>
      <c r="M13" s="5">
        <f>SUM(B_Splits!$D13:M13)</f>
        <v>42.14</v>
      </c>
      <c r="N13" s="5">
        <f>SUM(B_Splits!$D13:N13)</f>
        <v>47.04</v>
      </c>
      <c r="O13" s="6">
        <f t="shared" si="1"/>
        <v>47.04</v>
      </c>
      <c r="P13" s="4" t="s">
        <v>22</v>
      </c>
    </row>
    <row r="14">
      <c r="A14" s="2">
        <v>2021.0</v>
      </c>
      <c r="B14" s="2" t="s">
        <v>50</v>
      </c>
      <c r="C14" s="4" t="s">
        <v>17</v>
      </c>
      <c r="D14" s="5">
        <f>B_Splits!D14</f>
        <v>5.84</v>
      </c>
      <c r="E14" s="5">
        <f>SUM(B_Splits!$D14:E14)</f>
        <v>9.44</v>
      </c>
      <c r="F14" s="5">
        <f>SUM(B_Splits!$D14:F14)</f>
        <v>13.21</v>
      </c>
      <c r="G14" s="5">
        <f>SUM(B_Splits!$D14:G14)</f>
        <v>17.08</v>
      </c>
      <c r="H14" s="5">
        <f>SUM(B_Splits!$D14:H14)</f>
        <v>21.02</v>
      </c>
      <c r="I14" s="5">
        <f>SUM(B_Splits!$D14:I14)</f>
        <v>24.99</v>
      </c>
      <c r="J14" s="5">
        <f>SUM(B_Splits!$D14:J14)</f>
        <v>29.09</v>
      </c>
      <c r="K14" s="5">
        <f>SUM(B_Splits!$D14:K14)</f>
        <v>33.37</v>
      </c>
      <c r="L14" s="5">
        <f>SUM(B_Splits!$D14:L14)</f>
        <v>37.67</v>
      </c>
      <c r="M14" s="5">
        <f>SUM(B_Splits!$D14:M14)</f>
        <v>42.11</v>
      </c>
      <c r="N14" s="5">
        <f>SUM(B_Splits!$D14:N14)</f>
        <v>47.13</v>
      </c>
      <c r="O14" s="6">
        <f t="shared" si="1"/>
        <v>47.13</v>
      </c>
      <c r="P14" s="4" t="s">
        <v>22</v>
      </c>
    </row>
    <row r="15">
      <c r="A15" s="2">
        <v>2019.0</v>
      </c>
      <c r="B15" s="2" t="s">
        <v>51</v>
      </c>
      <c r="C15" s="4" t="s">
        <v>17</v>
      </c>
      <c r="D15" s="5">
        <f>B_Splits!D15</f>
        <v>5.83</v>
      </c>
      <c r="E15" s="5">
        <f>SUM(B_Splits!$D15:E15)</f>
        <v>9.53</v>
      </c>
      <c r="F15" s="5">
        <f>SUM(B_Splits!$D15:F15)</f>
        <v>13.33</v>
      </c>
      <c r="G15" s="5">
        <f>SUM(B_Splits!$D15:G15)</f>
        <v>17.3</v>
      </c>
      <c r="H15" s="5">
        <f>SUM(B_Splits!$D15:H15)</f>
        <v>21.33</v>
      </c>
      <c r="I15" s="5">
        <f>SUM(B_Splits!$D15:I15)</f>
        <v>25.33</v>
      </c>
      <c r="J15" s="5">
        <f>SUM(B_Splits!$D15:J15)</f>
        <v>29.43</v>
      </c>
      <c r="K15" s="5">
        <f>SUM(B_Splits!$D15:K15)</f>
        <v>33.63</v>
      </c>
      <c r="L15" s="5">
        <f>SUM(B_Splits!$D15:L15)</f>
        <v>37.85</v>
      </c>
      <c r="M15" s="5">
        <f>SUM(B_Splits!$D15:M15)</f>
        <v>42.1</v>
      </c>
      <c r="N15" s="5">
        <f>SUM(B_Splits!$D15:N15)</f>
        <v>47.16</v>
      </c>
      <c r="O15" s="6">
        <f t="shared" si="1"/>
        <v>47.16</v>
      </c>
      <c r="P15" s="4" t="s">
        <v>22</v>
      </c>
    </row>
    <row r="16">
      <c r="A16" s="2">
        <v>2023.0</v>
      </c>
      <c r="B16" s="2" t="s">
        <v>25</v>
      </c>
      <c r="C16" s="4" t="s">
        <v>33</v>
      </c>
      <c r="D16" s="5">
        <f>B_Splits!D16</f>
        <v>5.77</v>
      </c>
      <c r="E16" s="5">
        <f>SUM(B_Splits!$D16:E16)</f>
        <v>9.54</v>
      </c>
      <c r="F16" s="5">
        <f>SUM(B_Splits!$D16:F16)</f>
        <v>13.08</v>
      </c>
      <c r="G16" s="5">
        <f>SUM(B_Splits!$D16:G16)</f>
        <v>16.92</v>
      </c>
      <c r="H16" s="5">
        <f>SUM(B_Splits!$D16:H16)</f>
        <v>20.82</v>
      </c>
      <c r="I16" s="5">
        <f>SUM(B_Splits!$D16:I16)</f>
        <v>24.82</v>
      </c>
      <c r="J16" s="5">
        <f>SUM(B_Splits!$D16:J16)</f>
        <v>28.93</v>
      </c>
      <c r="K16" s="5">
        <f>SUM(B_Splits!$D16:K16)</f>
        <v>33.21</v>
      </c>
      <c r="L16" s="5">
        <f>SUM(B_Splits!$D16:L16)</f>
        <v>37.61</v>
      </c>
      <c r="M16" s="5">
        <f>SUM(B_Splits!$D16:M16)</f>
        <v>42.14</v>
      </c>
      <c r="N16" s="5">
        <f>SUM(B_Splits!$D16:N16)</f>
        <v>47.24</v>
      </c>
      <c r="O16" s="6">
        <f t="shared" si="1"/>
        <v>47.24</v>
      </c>
      <c r="P16" s="4" t="s">
        <v>22</v>
      </c>
    </row>
    <row r="17">
      <c r="A17" s="10">
        <v>2021.0</v>
      </c>
      <c r="B17" s="10" t="s">
        <v>16</v>
      </c>
      <c r="C17" s="4" t="s">
        <v>33</v>
      </c>
      <c r="D17" s="5">
        <f>B_Splits!D17</f>
        <v>5.7</v>
      </c>
      <c r="E17" s="5">
        <f>SUM(B_Splits!$D17:E17)</f>
        <v>9.26</v>
      </c>
      <c r="F17" s="5">
        <f>SUM(B_Splits!$D17:F17)</f>
        <v>12.93</v>
      </c>
      <c r="G17" s="5">
        <f>SUM(B_Splits!$D17:G17)</f>
        <v>16.63</v>
      </c>
      <c r="H17" s="5">
        <f>SUM(B_Splits!$D17:H17)</f>
        <v>20.62</v>
      </c>
      <c r="I17" s="5">
        <f>SUM(B_Splits!$D17:I17)</f>
        <v>24.56</v>
      </c>
      <c r="J17" s="5">
        <f>SUM(B_Splits!$D17:J17)</f>
        <v>28.66</v>
      </c>
      <c r="K17" s="5">
        <f>SUM(B_Splits!$D17:K17)</f>
        <v>32.95</v>
      </c>
      <c r="L17" s="5">
        <f>SUM(B_Splits!$D17:L17)</f>
        <v>37.36</v>
      </c>
      <c r="M17" s="5">
        <f>SUM(B_Splits!$D17:M17)</f>
        <v>42.02</v>
      </c>
      <c r="N17" s="5">
        <f>SUM(B_Splits!$D17:N17)</f>
        <v>47.37</v>
      </c>
      <c r="O17" s="6">
        <f t="shared" si="1"/>
        <v>47.37</v>
      </c>
      <c r="P17" s="4" t="s">
        <v>22</v>
      </c>
    </row>
    <row r="18">
      <c r="A18" s="2">
        <v>2021.0</v>
      </c>
      <c r="B18" s="2" t="s">
        <v>39</v>
      </c>
      <c r="C18" s="4" t="s">
        <v>17</v>
      </c>
      <c r="D18" s="5">
        <f>B_Splits!D18</f>
        <v>5.8</v>
      </c>
      <c r="E18" s="5">
        <f>SUM(B_Splits!$D18:E18)</f>
        <v>9.54</v>
      </c>
      <c r="F18" s="5">
        <f>SUM(B_Splits!$D18:F18)</f>
        <v>13.38</v>
      </c>
      <c r="G18" s="5">
        <f>SUM(B_Splits!$D18:G18)</f>
        <v>17.38</v>
      </c>
      <c r="H18" s="5">
        <f>SUM(B_Splits!$D18:H18)</f>
        <v>21.39</v>
      </c>
      <c r="I18" s="5">
        <f>SUM(B_Splits!$D18:I18)</f>
        <v>25.44</v>
      </c>
      <c r="J18" s="5">
        <f>SUM(B_Splits!$D18:J18)</f>
        <v>29.53</v>
      </c>
      <c r="K18" s="5">
        <f>SUM(B_Splits!$D18:K18)</f>
        <v>33.73</v>
      </c>
      <c r="L18" s="5">
        <f>SUM(B_Splits!$D18:L18)</f>
        <v>37.97</v>
      </c>
      <c r="M18" s="5">
        <f>SUM(B_Splits!$D18:M18)</f>
        <v>42.24</v>
      </c>
      <c r="N18" s="5">
        <f>SUM(B_Splits!$D18:N18)</f>
        <v>47.38</v>
      </c>
      <c r="O18" s="6">
        <f t="shared" si="1"/>
        <v>47.38</v>
      </c>
      <c r="P18" s="4" t="s">
        <v>22</v>
      </c>
    </row>
    <row r="19">
      <c r="A19" s="2">
        <v>2022.0</v>
      </c>
      <c r="B19" s="2" t="s">
        <v>39</v>
      </c>
      <c r="C19" s="4" t="s">
        <v>17</v>
      </c>
      <c r="D19" s="5">
        <f>B_Splits!D19</f>
        <v>5.6</v>
      </c>
      <c r="E19" s="5">
        <f>SUM(B_Splits!$D19:E19)</f>
        <v>9.18</v>
      </c>
      <c r="F19" s="5">
        <f>SUM(B_Splits!$D19:F19)</f>
        <v>13.01</v>
      </c>
      <c r="G19" s="5">
        <f>SUM(B_Splits!$D19:G19)</f>
        <v>16.98</v>
      </c>
      <c r="H19" s="5">
        <f>SUM(B_Splits!$D19:H19)</f>
        <v>21.12</v>
      </c>
      <c r="I19" s="5">
        <f>SUM(B_Splits!$D19:I19)</f>
        <v>25.24</v>
      </c>
      <c r="J19" s="5">
        <f>SUM(B_Splits!$D19:J19)</f>
        <v>29.3</v>
      </c>
      <c r="K19" s="5">
        <f>SUM(B_Splits!$D19:K19)</f>
        <v>33.56</v>
      </c>
      <c r="L19" s="5">
        <f>SUM(B_Splits!$D19:L19)</f>
        <v>37.87</v>
      </c>
      <c r="M19" s="5">
        <f>SUM(B_Splits!$D19:M19)</f>
        <v>42.27</v>
      </c>
      <c r="N19" s="5">
        <f>SUM(B_Splits!$D19:N19)</f>
        <v>47.49</v>
      </c>
      <c r="O19" s="6">
        <f t="shared" si="1"/>
        <v>47.49</v>
      </c>
      <c r="P19" s="4" t="s">
        <v>22</v>
      </c>
    </row>
    <row r="20">
      <c r="A20" s="2">
        <v>2023.0</v>
      </c>
      <c r="B20" s="2" t="s">
        <v>25</v>
      </c>
      <c r="C20" s="4" t="s">
        <v>17</v>
      </c>
      <c r="D20" s="5">
        <f>B_Splits!D20</f>
        <v>5.64</v>
      </c>
      <c r="E20" s="5">
        <f>SUM(B_Splits!$D20:E20)</f>
        <v>9.37</v>
      </c>
      <c r="F20" s="5">
        <f>SUM(B_Splits!$D20:F20)</f>
        <v>12.81</v>
      </c>
      <c r="G20" s="5">
        <f>SUM(B_Splits!$D20:G20)</f>
        <v>16.42</v>
      </c>
      <c r="H20" s="5">
        <f>SUM(B_Splits!$D20:H20)</f>
        <v>20.29</v>
      </c>
      <c r="I20" s="5">
        <f>SUM(B_Splits!$D20:I20)</f>
        <v>24.26</v>
      </c>
      <c r="J20" s="5">
        <f>SUM(B_Splits!$D20:J20)</f>
        <v>28.31</v>
      </c>
      <c r="K20" s="5">
        <f>SUM(B_Splits!$D20:K20)</f>
        <v>32.59</v>
      </c>
      <c r="L20" s="5">
        <f>SUM(B_Splits!$D20:L20)</f>
        <v>37.13</v>
      </c>
      <c r="M20" s="5">
        <f>SUM(B_Splits!$D20:M20)</f>
        <v>41.98</v>
      </c>
      <c r="N20" s="5">
        <f>SUM(B_Splits!$D20:N20)</f>
        <v>47.56</v>
      </c>
      <c r="O20" s="6">
        <f t="shared" si="1"/>
        <v>47.56</v>
      </c>
      <c r="P20" s="4" t="s">
        <v>52</v>
      </c>
    </row>
    <row r="21">
      <c r="A21" s="2">
        <v>2019.0</v>
      </c>
      <c r="B21" s="2" t="s">
        <v>31</v>
      </c>
      <c r="C21" s="4" t="s">
        <v>17</v>
      </c>
      <c r="D21" s="5">
        <f>B_Splits!D21</f>
        <v>5.66</v>
      </c>
      <c r="E21" s="5">
        <f>SUM(B_Splits!$D21:E21)</f>
        <v>9.26</v>
      </c>
      <c r="F21" s="5">
        <f>SUM(B_Splits!$D21:F21)</f>
        <v>12.99</v>
      </c>
      <c r="G21" s="5">
        <f>SUM(B_Splits!$D21:G21)</f>
        <v>16.91</v>
      </c>
      <c r="H21" s="5">
        <f>SUM(B_Splits!$D21:H21)</f>
        <v>20.91</v>
      </c>
      <c r="I21" s="5">
        <f>SUM(B_Splits!$D21:I21)</f>
        <v>24.85</v>
      </c>
      <c r="J21" s="5">
        <f>SUM(B_Splits!$D21:J21)</f>
        <v>28.91</v>
      </c>
      <c r="K21" s="5">
        <f>SUM(B_Splits!$D21:K21)</f>
        <v>33.13</v>
      </c>
      <c r="L21" s="5">
        <f>SUM(B_Splits!$D21:L21)</f>
        <v>37.59</v>
      </c>
      <c r="M21" s="5">
        <f>SUM(B_Splits!$D21:M21)</f>
        <v>42.26</v>
      </c>
      <c r="N21" s="5">
        <f>SUM(B_Splits!$D21:N21)</f>
        <v>47.58</v>
      </c>
      <c r="O21" s="6">
        <f t="shared" si="1"/>
        <v>47.58</v>
      </c>
      <c r="P21" s="4" t="s">
        <v>35</v>
      </c>
    </row>
    <row r="22">
      <c r="A22" s="10">
        <v>2019.0</v>
      </c>
      <c r="B22" s="10" t="s">
        <v>39</v>
      </c>
      <c r="C22" s="4" t="s">
        <v>17</v>
      </c>
      <c r="D22" s="5">
        <f>B_Splits!D22</f>
        <v>5.78</v>
      </c>
      <c r="E22" s="5">
        <f>SUM(B_Splits!$D22:E22)</f>
        <v>9.35</v>
      </c>
      <c r="F22" s="5">
        <f>SUM(B_Splits!$D22:F22)</f>
        <v>13.03</v>
      </c>
      <c r="G22" s="5">
        <f>SUM(B_Splits!$D22:G22)</f>
        <v>16.83</v>
      </c>
      <c r="H22" s="5">
        <f>SUM(B_Splits!$D22:H22)</f>
        <v>20.8</v>
      </c>
      <c r="I22" s="5">
        <f>SUM(B_Splits!$D22:I22)</f>
        <v>24.84</v>
      </c>
      <c r="J22" s="5">
        <f>SUM(B_Splits!$D22:J22)</f>
        <v>29.01</v>
      </c>
      <c r="K22" s="5">
        <f>SUM(B_Splits!$D22:K22)</f>
        <v>33.24</v>
      </c>
      <c r="L22" s="5">
        <f>SUM(B_Splits!$D22:L22)</f>
        <v>37.57</v>
      </c>
      <c r="M22" s="5">
        <f>SUM(B_Splits!$D22:M22)</f>
        <v>42.15</v>
      </c>
      <c r="N22" s="5">
        <f>SUM(B_Splits!$D22:N22)</f>
        <v>47.66</v>
      </c>
      <c r="O22" s="6">
        <f t="shared" si="1"/>
        <v>47.66</v>
      </c>
      <c r="P22" s="4" t="s">
        <v>22</v>
      </c>
    </row>
    <row r="23">
      <c r="A23" s="2">
        <v>2023.0</v>
      </c>
      <c r="B23" s="2" t="s">
        <v>39</v>
      </c>
      <c r="C23" s="4" t="s">
        <v>17</v>
      </c>
      <c r="D23" s="5">
        <f>B_Splits!D23</f>
        <v>5.63</v>
      </c>
      <c r="E23" s="5">
        <f>SUM(B_Splits!$D23:E23)</f>
        <v>9.27</v>
      </c>
      <c r="F23" s="5">
        <f>SUM(B_Splits!$D23:F23)</f>
        <v>12.97</v>
      </c>
      <c r="G23" s="5">
        <f>SUM(B_Splits!$D23:G23)</f>
        <v>16.86</v>
      </c>
      <c r="H23" s="5">
        <f>SUM(B_Splits!$D23:H23)</f>
        <v>20.8</v>
      </c>
      <c r="I23" s="5">
        <f>SUM(B_Splits!$D23:I23)</f>
        <v>24.81</v>
      </c>
      <c r="J23" s="5">
        <f>SUM(B_Splits!$D23:J23)</f>
        <v>28.99</v>
      </c>
      <c r="K23" s="5">
        <f>SUM(B_Splits!$D23:K23)</f>
        <v>33.29</v>
      </c>
      <c r="L23" s="5">
        <f>SUM(B_Splits!$D23:L23)</f>
        <v>37.8</v>
      </c>
      <c r="M23" s="5">
        <f>SUM(B_Splits!$D23:M23)</f>
        <v>42.42</v>
      </c>
      <c r="N23" s="5">
        <f>SUM(B_Splits!$D23:N23)</f>
        <v>47.78</v>
      </c>
      <c r="O23" s="6">
        <f t="shared" si="1"/>
        <v>47.78</v>
      </c>
      <c r="P23" s="4" t="s">
        <v>22</v>
      </c>
    </row>
    <row r="24">
      <c r="A24" s="10">
        <v>2019.0</v>
      </c>
      <c r="B24" s="10" t="s">
        <v>53</v>
      </c>
      <c r="C24" s="4" t="s">
        <v>17</v>
      </c>
      <c r="D24" s="5">
        <f>B_Splits!D24</f>
        <v>5.73</v>
      </c>
      <c r="E24" s="5">
        <f>SUM(B_Splits!$D24:E24)</f>
        <v>9.36</v>
      </c>
      <c r="F24" s="5">
        <f>SUM(B_Splits!$D24:F24)</f>
        <v>13.16</v>
      </c>
      <c r="G24" s="5">
        <f>SUM(B_Splits!$D24:G24)</f>
        <v>17.03</v>
      </c>
      <c r="H24" s="5">
        <f>SUM(B_Splits!$D24:H24)</f>
        <v>21.16</v>
      </c>
      <c r="I24" s="5">
        <f>SUM(B_Splits!$D24:I24)</f>
        <v>25.26</v>
      </c>
      <c r="J24" s="5">
        <f>SUM(B_Splits!$D24:J24)</f>
        <v>29.4</v>
      </c>
      <c r="K24" s="5">
        <f>SUM(B_Splits!$D24:K24)</f>
        <v>33.5</v>
      </c>
      <c r="L24" s="5">
        <f>SUM(B_Splits!$D24:L24)</f>
        <v>37.73</v>
      </c>
      <c r="M24" s="5">
        <f>SUM(B_Splits!$D24:M24)</f>
        <v>42.33</v>
      </c>
      <c r="N24" s="5">
        <f>SUM(B_Splits!$D24:N24)</f>
        <v>47.8</v>
      </c>
      <c r="O24" s="6">
        <f t="shared" si="1"/>
        <v>47.8</v>
      </c>
      <c r="P24" s="4" t="s">
        <v>35</v>
      </c>
    </row>
    <row r="25">
      <c r="A25" s="10">
        <v>2024.0</v>
      </c>
      <c r="B25" s="10" t="s">
        <v>30</v>
      </c>
      <c r="C25" s="4" t="s">
        <v>33</v>
      </c>
      <c r="D25" s="5">
        <f>B_Splits!D25</f>
        <v>5.68</v>
      </c>
      <c r="E25" s="5">
        <f>SUM(B_Splits!$D25:E25)</f>
        <v>9.31</v>
      </c>
      <c r="F25" s="5">
        <f>SUM(B_Splits!$D25:F25)</f>
        <v>12.97</v>
      </c>
      <c r="G25" s="5">
        <f>SUM(B_Splits!$D25:G25)</f>
        <v>16.64</v>
      </c>
      <c r="H25" s="5">
        <f>SUM(B_Splits!$D25:H25)</f>
        <v>20.48</v>
      </c>
      <c r="I25" s="5">
        <f>SUM(B_Splits!$D25:I25)</f>
        <v>24.42</v>
      </c>
      <c r="J25" s="5">
        <f>SUM(B_Splits!$D25:J25)</f>
        <v>28.46</v>
      </c>
      <c r="K25" s="5">
        <f>SUM(B_Splits!$D25:K25)</f>
        <v>32.67</v>
      </c>
      <c r="L25" s="5">
        <f>SUM(B_Splits!$D25:L25)</f>
        <v>37.23</v>
      </c>
      <c r="M25" s="5">
        <f>SUM(B_Splits!$D25:M25)</f>
        <v>42.08</v>
      </c>
      <c r="N25" s="5">
        <f>SUM(B_Splits!$D25:N25)</f>
        <v>47.85</v>
      </c>
      <c r="O25" s="6">
        <f t="shared" si="1"/>
        <v>47.85</v>
      </c>
      <c r="P25" s="4" t="s">
        <v>35</v>
      </c>
    </row>
    <row r="26">
      <c r="A26" s="2">
        <v>2024.0</v>
      </c>
      <c r="B26" s="2" t="s">
        <v>21</v>
      </c>
      <c r="C26" s="4" t="s">
        <v>33</v>
      </c>
      <c r="D26" s="5">
        <f>B_Splits!D26</f>
        <v>5.74</v>
      </c>
      <c r="E26" s="5">
        <f>SUM(B_Splits!$D26:E26)</f>
        <v>9.26</v>
      </c>
      <c r="F26" s="5">
        <f>SUM(B_Splits!$D26:F26)</f>
        <v>12.9</v>
      </c>
      <c r="G26" s="5">
        <f>SUM(B_Splits!$D26:G26)</f>
        <v>16.79</v>
      </c>
      <c r="H26" s="5">
        <f>SUM(B_Splits!$D26:H26)</f>
        <v>20.74</v>
      </c>
      <c r="I26" s="5">
        <f>SUM(B_Splits!$D26:I26)</f>
        <v>24.76</v>
      </c>
      <c r="J26" s="5">
        <f>SUM(B_Splits!$D26:J26)</f>
        <v>28.86</v>
      </c>
      <c r="K26" s="5">
        <f>SUM(B_Splits!$D26:K26)</f>
        <v>33.15</v>
      </c>
      <c r="L26" s="5">
        <f>SUM(B_Splits!$D26:L26)</f>
        <v>37.62</v>
      </c>
      <c r="M26" s="5">
        <f>SUM(B_Splits!$D26:M26)</f>
        <v>42.24</v>
      </c>
      <c r="N26" s="5">
        <f>SUM(B_Splits!$D26:N26)</f>
        <v>47.97</v>
      </c>
      <c r="O26" s="6">
        <f t="shared" si="1"/>
        <v>47.97</v>
      </c>
      <c r="P26" s="4" t="s">
        <v>22</v>
      </c>
    </row>
    <row r="27">
      <c r="A27" s="2">
        <v>2023.0</v>
      </c>
      <c r="B27" s="2" t="s">
        <v>25</v>
      </c>
      <c r="C27" s="4" t="s">
        <v>41</v>
      </c>
      <c r="D27" s="5">
        <f>B_Splits!D27</f>
        <v>5.83</v>
      </c>
      <c r="E27" s="5">
        <f>SUM(B_Splits!$D27:E27)</f>
        <v>9.6</v>
      </c>
      <c r="F27" s="5">
        <f>SUM(B_Splits!$D27:F27)</f>
        <v>13.46</v>
      </c>
      <c r="G27" s="5">
        <f>SUM(B_Splits!$D27:G27)</f>
        <v>17.37</v>
      </c>
      <c r="H27" s="5">
        <f>SUM(B_Splits!$D27:H27)</f>
        <v>21.23</v>
      </c>
      <c r="I27" s="5">
        <f>SUM(B_Splits!$D27:I27)</f>
        <v>25.33</v>
      </c>
      <c r="J27" s="5">
        <f>SUM(B_Splits!$D27:J27)</f>
        <v>29.4</v>
      </c>
      <c r="K27" s="5">
        <f>SUM(B_Splits!$D27:K27)</f>
        <v>33.66</v>
      </c>
      <c r="L27" s="5">
        <f>SUM(B_Splits!$D27:L27)</f>
        <v>38.23</v>
      </c>
      <c r="M27" s="5">
        <f>SUM(B_Splits!$D27:M27)</f>
        <v>42.96</v>
      </c>
      <c r="N27" s="5">
        <f>SUM(B_Splits!$D27:N27)</f>
        <v>48.35</v>
      </c>
      <c r="O27" s="6">
        <f t="shared" si="1"/>
        <v>48.35</v>
      </c>
      <c r="P27" s="4" t="s">
        <v>22</v>
      </c>
    </row>
    <row r="28">
      <c r="A28" s="2">
        <v>2022.0</v>
      </c>
      <c r="B28" s="2" t="s">
        <v>21</v>
      </c>
      <c r="C28" s="4" t="s">
        <v>33</v>
      </c>
      <c r="D28" s="5">
        <f>B_Splits!D28</f>
        <v>5.73</v>
      </c>
      <c r="E28" s="5">
        <f>SUM(B_Splits!$D28:E28)</f>
        <v>9.4</v>
      </c>
      <c r="F28" s="5">
        <f>SUM(B_Splits!$D28:F28)</f>
        <v>13.35</v>
      </c>
      <c r="G28" s="5">
        <f>SUM(B_Splits!$D28:G28)</f>
        <v>17.33</v>
      </c>
      <c r="H28" s="5">
        <f>SUM(B_Splits!$D28:H28)</f>
        <v>21.47</v>
      </c>
      <c r="I28" s="5">
        <f>SUM(B_Splits!$D28:I28)</f>
        <v>25.56</v>
      </c>
      <c r="J28" s="5">
        <f>SUM(B_Splits!$D28:J28)</f>
        <v>29.73</v>
      </c>
      <c r="K28" s="5">
        <f>SUM(B_Splits!$D28:K28)</f>
        <v>33.97</v>
      </c>
      <c r="L28" s="5">
        <f>SUM(B_Splits!$D28:L28)</f>
        <v>38.33</v>
      </c>
      <c r="M28" s="5">
        <f>SUM(B_Splits!$D28:M28)</f>
        <v>42.87</v>
      </c>
      <c r="N28" s="5">
        <f>SUM(B_Splits!$D28:N28)</f>
        <v>48.44</v>
      </c>
      <c r="O28" s="6">
        <f t="shared" si="1"/>
        <v>48.44</v>
      </c>
      <c r="P28" s="4" t="s">
        <v>22</v>
      </c>
    </row>
    <row r="29">
      <c r="A29" s="10">
        <v>2019.0</v>
      </c>
      <c r="B29" s="10" t="s">
        <v>54</v>
      </c>
      <c r="C29" s="4" t="s">
        <v>33</v>
      </c>
      <c r="D29" s="5">
        <f>B_Splits!D29</f>
        <v>5.82</v>
      </c>
      <c r="E29" s="5">
        <f>SUM(B_Splits!$D29:E29)</f>
        <v>9.47</v>
      </c>
      <c r="F29" s="5">
        <f>SUM(B_Splits!$D29:F29)</f>
        <v>13.24</v>
      </c>
      <c r="G29" s="5">
        <f>SUM(B_Splits!$D29:G29)</f>
        <v>17.17</v>
      </c>
      <c r="H29" s="5">
        <f>SUM(B_Splits!$D29:H29)</f>
        <v>21.24</v>
      </c>
      <c r="I29" s="5">
        <f>SUM(B_Splits!$D29:I29)</f>
        <v>25.38</v>
      </c>
      <c r="J29" s="5">
        <f>SUM(B_Splits!$D29:J29)</f>
        <v>29.56</v>
      </c>
      <c r="K29" s="5">
        <f>SUM(B_Splits!$D29:K29)</f>
        <v>33.88</v>
      </c>
      <c r="L29" s="5">
        <f>SUM(B_Splits!$D29:L29)</f>
        <v>38.32</v>
      </c>
      <c r="M29" s="5">
        <f>SUM(B_Splits!$D29:M29)</f>
        <v>42.93</v>
      </c>
      <c r="N29" s="5">
        <f>SUM(B_Splits!$D29:N29)</f>
        <v>48.52</v>
      </c>
      <c r="O29" s="6">
        <f t="shared" si="1"/>
        <v>48.52</v>
      </c>
      <c r="P29" s="4" t="s">
        <v>22</v>
      </c>
    </row>
    <row r="30">
      <c r="A30" s="2">
        <v>2022.0</v>
      </c>
      <c r="B30" s="2" t="s">
        <v>16</v>
      </c>
      <c r="C30" s="4" t="s">
        <v>55</v>
      </c>
      <c r="D30" s="5">
        <f>B_Splits!D30</f>
        <v>5.89</v>
      </c>
      <c r="E30" s="5">
        <f>SUM(B_Splits!$D30:E30)</f>
        <v>9.56</v>
      </c>
      <c r="F30" s="5">
        <f>SUM(B_Splits!$D30:F30)</f>
        <v>13.25</v>
      </c>
      <c r="G30" s="5">
        <f>SUM(B_Splits!$D30:G30)</f>
        <v>17.02</v>
      </c>
      <c r="H30" s="5">
        <f>SUM(B_Splits!$D30:H30)</f>
        <v>20.89</v>
      </c>
      <c r="I30" s="5">
        <f>SUM(B_Splits!$D30:I30)</f>
        <v>24.91</v>
      </c>
      <c r="J30" s="5">
        <f>SUM(B_Splits!$D30:J30)</f>
        <v>29.08</v>
      </c>
      <c r="K30" s="5">
        <f>SUM(B_Splits!$D30:K30)</f>
        <v>33.63</v>
      </c>
      <c r="L30" s="5">
        <f>SUM(B_Splits!$D30:L30)</f>
        <v>38.39</v>
      </c>
      <c r="M30" s="5">
        <f>SUM(B_Splits!$D30:M30)</f>
        <v>43.23</v>
      </c>
      <c r="N30" s="5">
        <f>SUM(B_Splits!$D30:N30)</f>
        <v>48.6</v>
      </c>
      <c r="O30" s="6">
        <f t="shared" si="1"/>
        <v>48.6</v>
      </c>
      <c r="P30" s="4" t="s">
        <v>23</v>
      </c>
    </row>
    <row r="31">
      <c r="A31" s="2">
        <v>2021.0</v>
      </c>
      <c r="B31" s="2" t="s">
        <v>16</v>
      </c>
      <c r="C31" s="4" t="s">
        <v>41</v>
      </c>
      <c r="D31" s="5">
        <f>B_Splits!D31</f>
        <v>5.76</v>
      </c>
      <c r="E31" s="5">
        <f>SUM(B_Splits!$D31:E31)</f>
        <v>9.5</v>
      </c>
      <c r="F31" s="5">
        <f>SUM(B_Splits!$D31:F31)</f>
        <v>13.3</v>
      </c>
      <c r="G31" s="5">
        <f>SUM(B_Splits!$D31:G31)</f>
        <v>17.4</v>
      </c>
      <c r="H31" s="5">
        <f>SUM(B_Splits!$D31:H31)</f>
        <v>21.57</v>
      </c>
      <c r="I31" s="5">
        <f>SUM(B_Splits!$D31:I31)</f>
        <v>25.8</v>
      </c>
      <c r="J31" s="5">
        <f>SUM(B_Splits!$D31:J31)</f>
        <v>30.23</v>
      </c>
      <c r="K31" s="5">
        <f>SUM(B_Splits!$D31:K31)</f>
        <v>34.63</v>
      </c>
      <c r="L31" s="5">
        <f>SUM(B_Splits!$D31:L31)</f>
        <v>39.03</v>
      </c>
      <c r="M31" s="5">
        <f>SUM(B_Splits!$D31:M31)</f>
        <v>43.4</v>
      </c>
      <c r="N31" s="5">
        <f>SUM(B_Splits!$D31:N31)</f>
        <v>48.6</v>
      </c>
      <c r="O31" s="6">
        <f t="shared" si="1"/>
        <v>48.6</v>
      </c>
      <c r="P31" s="4" t="s">
        <v>22</v>
      </c>
    </row>
    <row r="32">
      <c r="A32" s="10">
        <v>2021.0</v>
      </c>
      <c r="B32" s="10" t="s">
        <v>56</v>
      </c>
      <c r="C32" s="4" t="s">
        <v>33</v>
      </c>
      <c r="D32" s="5">
        <f>B_Splits!D32</f>
        <v>5.8</v>
      </c>
      <c r="E32" s="5">
        <f>SUM(B_Splits!$D32:E32)</f>
        <v>9.46</v>
      </c>
      <c r="F32" s="5">
        <f>SUM(B_Splits!$D32:F32)</f>
        <v>13.2</v>
      </c>
      <c r="G32" s="5">
        <f>SUM(B_Splits!$D32:G32)</f>
        <v>17.02</v>
      </c>
      <c r="H32" s="5">
        <f>SUM(B_Splits!$D32:H32)</f>
        <v>20.98</v>
      </c>
      <c r="I32" s="5">
        <f>SUM(B_Splits!$D32:I32)</f>
        <v>25.02</v>
      </c>
      <c r="J32" s="5">
        <f>SUM(B_Splits!$D32:J32)</f>
        <v>29.25</v>
      </c>
      <c r="K32" s="5">
        <f>SUM(B_Splits!$D32:K32)</f>
        <v>33.56</v>
      </c>
      <c r="L32" s="5">
        <f>SUM(B_Splits!$D32:L32)</f>
        <v>38.04</v>
      </c>
      <c r="M32" s="5">
        <f>SUM(B_Splits!$D32:M32)</f>
        <v>43.01</v>
      </c>
      <c r="N32" s="5">
        <f>SUM(B_Splits!$D32:N32)</f>
        <v>48.61</v>
      </c>
      <c r="O32" s="6">
        <f t="shared" si="1"/>
        <v>48.61</v>
      </c>
      <c r="P32" s="4" t="s">
        <v>35</v>
      </c>
    </row>
    <row r="33">
      <c r="A33" s="2">
        <v>2024.0</v>
      </c>
      <c r="B33" s="2" t="s">
        <v>30</v>
      </c>
      <c r="C33" s="4" t="s">
        <v>41</v>
      </c>
      <c r="D33" s="5">
        <f>B_Splits!D33</f>
        <v>5.88</v>
      </c>
      <c r="E33" s="5">
        <f>SUM(B_Splits!$D33:E33)</f>
        <v>9.62</v>
      </c>
      <c r="F33" s="5">
        <f>SUM(B_Splits!$D33:F33)</f>
        <v>13.37</v>
      </c>
      <c r="G33" s="5">
        <f>SUM(B_Splits!$D33:G33)</f>
        <v>17.25</v>
      </c>
      <c r="H33" s="5">
        <f>SUM(B_Splits!$D33:H33)</f>
        <v>21.31</v>
      </c>
      <c r="I33" s="5">
        <f>SUM(B_Splits!$D33:I33)</f>
        <v>25.44</v>
      </c>
      <c r="J33" s="5">
        <f>SUM(B_Splits!$D33:J33)</f>
        <v>29.51</v>
      </c>
      <c r="K33" s="5">
        <f>SUM(B_Splits!$D33:K33)</f>
        <v>33.73</v>
      </c>
      <c r="L33" s="5">
        <f>SUM(B_Splits!$D33:L33)</f>
        <v>38.22</v>
      </c>
      <c r="M33" s="5">
        <f>SUM(B_Splits!$D33:M33)</f>
        <v>42.97</v>
      </c>
      <c r="N33" s="5">
        <f>SUM(B_Splits!$D33:N33)</f>
        <v>48.82</v>
      </c>
      <c r="O33" s="6">
        <f t="shared" si="1"/>
        <v>48.82</v>
      </c>
      <c r="P33" s="4" t="s">
        <v>23</v>
      </c>
    </row>
    <row r="34">
      <c r="A34" s="2">
        <v>2022.0</v>
      </c>
      <c r="B34" s="2" t="s">
        <v>21</v>
      </c>
      <c r="C34" s="4" t="s">
        <v>41</v>
      </c>
      <c r="D34" s="5">
        <f>B_Splits!D34</f>
        <v>6</v>
      </c>
      <c r="E34" s="5">
        <f>SUM(B_Splits!$D34:E34)</f>
        <v>9.77</v>
      </c>
      <c r="F34" s="5">
        <f>SUM(B_Splits!$D34:F34)</f>
        <v>13.66</v>
      </c>
      <c r="G34" s="5">
        <f>SUM(B_Splits!$D34:G34)</f>
        <v>17.6</v>
      </c>
      <c r="H34" s="5">
        <f>SUM(B_Splits!$D34:H34)</f>
        <v>21.67</v>
      </c>
      <c r="I34" s="5">
        <f>SUM(B_Splits!$D34:I34)</f>
        <v>25.77</v>
      </c>
      <c r="J34" s="5">
        <f>SUM(B_Splits!$D34:J34)</f>
        <v>29.87</v>
      </c>
      <c r="K34" s="5">
        <f>SUM(B_Splits!$D34:K34)</f>
        <v>34.17</v>
      </c>
      <c r="L34" s="5">
        <f>SUM(B_Splits!$D34:L34)</f>
        <v>38.63</v>
      </c>
      <c r="M34" s="5">
        <f>SUM(B_Splits!$D34:M34)</f>
        <v>43.33</v>
      </c>
      <c r="N34" s="5">
        <f>SUM(B_Splits!$D34:N34)</f>
        <v>49.06</v>
      </c>
      <c r="O34" s="6">
        <f t="shared" si="1"/>
        <v>49.06</v>
      </c>
      <c r="P34" s="4" t="s">
        <v>22</v>
      </c>
    </row>
    <row r="35">
      <c r="A35" s="10">
        <v>2021.0</v>
      </c>
      <c r="B35" s="10" t="s">
        <v>21</v>
      </c>
      <c r="C35" s="4" t="s">
        <v>41</v>
      </c>
      <c r="D35" s="5">
        <f>B_Splits!D35</f>
        <v>5.8</v>
      </c>
      <c r="E35" s="5">
        <f>SUM(B_Splits!$D35:E35)</f>
        <v>9.51</v>
      </c>
      <c r="F35" s="5">
        <f>SUM(B_Splits!$D35:F35)</f>
        <v>13.31</v>
      </c>
      <c r="G35" s="5">
        <f>SUM(B_Splits!$D35:G35)</f>
        <v>17.38</v>
      </c>
      <c r="H35" s="5">
        <f>SUM(B_Splits!$D35:H35)</f>
        <v>21.45</v>
      </c>
      <c r="I35" s="5">
        <f>SUM(B_Splits!$D35:I35)</f>
        <v>25.69</v>
      </c>
      <c r="J35" s="5">
        <f>SUM(B_Splits!$D35:J35)</f>
        <v>30.03</v>
      </c>
      <c r="K35" s="5">
        <f>SUM(B_Splits!$D35:K35)</f>
        <v>34.37</v>
      </c>
      <c r="L35" s="5">
        <f>SUM(B_Splits!$D35:L35)</f>
        <v>38.8</v>
      </c>
      <c r="M35" s="5">
        <f>SUM(B_Splits!$D35:M35)</f>
        <v>43.61</v>
      </c>
      <c r="N35" s="5">
        <f>SUM(B_Splits!$D35:N35)</f>
        <v>49.12</v>
      </c>
      <c r="O35" s="6">
        <f t="shared" si="1"/>
        <v>49.12</v>
      </c>
      <c r="P35" s="4" t="s">
        <v>35</v>
      </c>
    </row>
    <row r="36">
      <c r="A36" s="2">
        <v>2024.0</v>
      </c>
      <c r="B36" s="2" t="s">
        <v>21</v>
      </c>
      <c r="C36" s="4" t="s">
        <v>41</v>
      </c>
      <c r="D36" s="5">
        <f>B_Splits!D36</f>
        <v>5.86</v>
      </c>
      <c r="E36" s="5">
        <f>SUM(B_Splits!$D36:E36)</f>
        <v>9.62</v>
      </c>
      <c r="F36" s="5">
        <f>SUM(B_Splits!$D36:F36)</f>
        <v>13.48</v>
      </c>
      <c r="G36" s="5">
        <f>SUM(B_Splits!$D36:G36)</f>
        <v>17.56</v>
      </c>
      <c r="H36" s="5">
        <f>SUM(B_Splits!$D36:H36)</f>
        <v>21.57</v>
      </c>
      <c r="I36" s="5">
        <f>SUM(B_Splits!$D36:I36)</f>
        <v>25.64</v>
      </c>
      <c r="J36" s="5">
        <f>SUM(B_Splits!$D36:J36)</f>
        <v>29.71</v>
      </c>
      <c r="K36" s="5">
        <f>SUM(B_Splits!$D36:K36)</f>
        <v>34.03</v>
      </c>
      <c r="L36" s="5">
        <f>SUM(B_Splits!$D36:L36)</f>
        <v>38.57</v>
      </c>
      <c r="M36" s="5">
        <f>SUM(B_Splits!$D36:M36)</f>
        <v>43.38</v>
      </c>
      <c r="N36" s="5">
        <f>SUM(B_Splits!$D36:N36)</f>
        <v>49.56</v>
      </c>
      <c r="O36" s="6">
        <f t="shared" si="1"/>
        <v>49.56</v>
      </c>
      <c r="P36" s="4" t="s">
        <v>35</v>
      </c>
    </row>
    <row r="37">
      <c r="A37" s="10">
        <v>2019.0</v>
      </c>
      <c r="B37" s="10" t="s">
        <v>39</v>
      </c>
      <c r="C37" s="4" t="s">
        <v>41</v>
      </c>
      <c r="D37" s="5">
        <f>B_Splits!D37</f>
        <v>5.92</v>
      </c>
      <c r="E37" s="5">
        <f>SUM(B_Splits!$D37:E37)</f>
        <v>9.64</v>
      </c>
      <c r="F37" s="5">
        <f>SUM(B_Splits!$D37:F37)</f>
        <v>13.4</v>
      </c>
      <c r="G37" s="5">
        <f>SUM(B_Splits!$D37:G37)</f>
        <v>17.4</v>
      </c>
      <c r="H37" s="5">
        <f>SUM(B_Splits!$D37:H37)</f>
        <v>21.4</v>
      </c>
      <c r="I37" s="5">
        <f>SUM(B_Splits!$D37:I37)</f>
        <v>25.56</v>
      </c>
      <c r="J37" s="5">
        <f>SUM(B_Splits!$D37:J37)</f>
        <v>29.92</v>
      </c>
      <c r="K37" s="5">
        <f>SUM(B_Splits!$D37:K37)</f>
        <v>34.48</v>
      </c>
      <c r="L37" s="5">
        <f>SUM(B_Splits!$D37:L37)</f>
        <v>39.32</v>
      </c>
      <c r="M37" s="5">
        <f>SUM(B_Splits!$D37:M37)</f>
        <v>44.28</v>
      </c>
      <c r="N37" s="5">
        <f>SUM(B_Splits!$D37:N37)</f>
        <v>49.62</v>
      </c>
      <c r="O37" s="6">
        <f t="shared" si="1"/>
        <v>49.62</v>
      </c>
      <c r="P37" s="4" t="s">
        <v>57</v>
      </c>
    </row>
    <row r="38">
      <c r="A38" s="7"/>
      <c r="B38" s="7"/>
      <c r="D38" s="5" t="str">
        <f>B_Splits!D38</f>
        <v/>
      </c>
    </row>
    <row r="39">
      <c r="A39" s="7"/>
      <c r="B39" s="7"/>
    </row>
    <row r="40">
      <c r="A40" s="7"/>
      <c r="B40" s="7"/>
    </row>
    <row r="41">
      <c r="A41" s="7"/>
      <c r="B41" s="7"/>
    </row>
    <row r="42">
      <c r="A42" s="7"/>
      <c r="B42" s="7"/>
    </row>
    <row r="43">
      <c r="A43" s="7"/>
      <c r="B43" s="7"/>
    </row>
    <row r="45">
      <c r="A45" s="7"/>
      <c r="B45" s="7"/>
    </row>
  </sheetData>
  <conditionalFormatting sqref="P22 P29">
    <cfRule type="notContainsText" dxfId="0" priority="1" operator="notContains" text="13 to 9 15 to 10">
      <formula>ISERROR(SEARCH(("13 to 9 15 to 10"),(P22)))</formula>
    </cfRule>
  </conditionalFormatting>
  <conditionalFormatting sqref="P2:P37">
    <cfRule type="notContainsText" dxfId="1" priority="2" operator="notContains" text="13 to 10">
      <formula>ISERROR(SEARCH(("13 to 10"),(P2)))</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3" max="14" width="9.25"/>
    <col customWidth="1" min="16" max="16" width="18.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2022.0</v>
      </c>
      <c r="B2" s="2" t="s">
        <v>21</v>
      </c>
      <c r="C2" s="4" t="s">
        <v>17</v>
      </c>
      <c r="D2" s="5">
        <v>5.71</v>
      </c>
      <c r="E2" s="5">
        <v>3.55</v>
      </c>
      <c r="F2" s="5">
        <v>3.55</v>
      </c>
      <c r="G2" s="5">
        <v>3.57</v>
      </c>
      <c r="H2" s="5">
        <v>3.74</v>
      </c>
      <c r="I2" s="5">
        <v>3.89</v>
      </c>
      <c r="J2" s="5">
        <v>4.1</v>
      </c>
      <c r="K2" s="5">
        <v>4.22</v>
      </c>
      <c r="L2" s="5">
        <v>4.36</v>
      </c>
      <c r="M2" s="5">
        <v>4.38</v>
      </c>
      <c r="N2" s="5">
        <v>5.22</v>
      </c>
      <c r="O2" s="6">
        <f t="shared" ref="O2:O43" si="1">SUM(D2:N2)</f>
        <v>46.29</v>
      </c>
      <c r="P2" s="4" t="s">
        <v>58</v>
      </c>
    </row>
    <row r="3">
      <c r="A3" s="2">
        <v>2024.0</v>
      </c>
      <c r="B3" s="2" t="s">
        <v>20</v>
      </c>
      <c r="C3" s="4" t="s">
        <v>17</v>
      </c>
      <c r="D3" s="5">
        <v>5.77</v>
      </c>
      <c r="E3" s="5">
        <v>3.6</v>
      </c>
      <c r="F3" s="5">
        <v>3.61</v>
      </c>
      <c r="G3" s="5">
        <v>3.6</v>
      </c>
      <c r="H3" s="5">
        <v>3.8</v>
      </c>
      <c r="I3" s="5">
        <v>4.01</v>
      </c>
      <c r="J3" s="5">
        <v>4.03</v>
      </c>
      <c r="K3" s="5">
        <v>4.21</v>
      </c>
      <c r="L3" s="5">
        <v>4.27</v>
      </c>
      <c r="M3" s="5">
        <v>4.47</v>
      </c>
      <c r="N3" s="5">
        <v>5.26</v>
      </c>
      <c r="O3" s="6">
        <f t="shared" si="1"/>
        <v>46.63</v>
      </c>
      <c r="P3" s="4" t="s">
        <v>58</v>
      </c>
    </row>
    <row r="4">
      <c r="A4" s="2">
        <v>2021.0</v>
      </c>
      <c r="B4" s="2" t="s">
        <v>16</v>
      </c>
      <c r="C4" s="4" t="s">
        <v>17</v>
      </c>
      <c r="D4" s="5">
        <v>5.76</v>
      </c>
      <c r="E4" s="5">
        <v>3.6</v>
      </c>
      <c r="F4" s="5">
        <v>3.72</v>
      </c>
      <c r="G4" s="5">
        <v>3.68</v>
      </c>
      <c r="H4" s="5">
        <v>3.84</v>
      </c>
      <c r="I4" s="5">
        <v>4.04</v>
      </c>
      <c r="J4" s="5">
        <v>4.16</v>
      </c>
      <c r="K4" s="5">
        <v>4.2</v>
      </c>
      <c r="L4" s="5">
        <v>4.26</v>
      </c>
      <c r="M4" s="5">
        <v>4.32</v>
      </c>
      <c r="N4" s="5">
        <v>5.14</v>
      </c>
      <c r="O4" s="6">
        <f t="shared" si="1"/>
        <v>46.72</v>
      </c>
      <c r="P4" s="4" t="s">
        <v>59</v>
      </c>
    </row>
    <row r="5">
      <c r="A5" s="2">
        <v>2022.0</v>
      </c>
      <c r="B5" s="2" t="s">
        <v>24</v>
      </c>
      <c r="C5" s="4" t="s">
        <v>17</v>
      </c>
      <c r="D5" s="5">
        <v>5.66</v>
      </c>
      <c r="E5" s="5">
        <v>3.58</v>
      </c>
      <c r="F5" s="5">
        <v>3.56</v>
      </c>
      <c r="G5" s="5">
        <v>3.62</v>
      </c>
      <c r="H5" s="5">
        <v>3.76</v>
      </c>
      <c r="I5" s="5">
        <v>3.9</v>
      </c>
      <c r="J5" s="5">
        <v>4.14</v>
      </c>
      <c r="K5" s="5">
        <v>4.26</v>
      </c>
      <c r="L5" s="5">
        <v>4.36</v>
      </c>
      <c r="M5" s="5">
        <v>4.56</v>
      </c>
      <c r="N5" s="5">
        <v>5.4</v>
      </c>
      <c r="O5" s="6">
        <f t="shared" si="1"/>
        <v>46.8</v>
      </c>
      <c r="P5" s="4" t="s">
        <v>58</v>
      </c>
    </row>
    <row r="6">
      <c r="A6" s="2">
        <v>2024.0</v>
      </c>
      <c r="B6" s="2" t="s">
        <v>39</v>
      </c>
      <c r="C6" s="4" t="s">
        <v>17</v>
      </c>
      <c r="D6" s="5">
        <v>5.67</v>
      </c>
      <c r="E6" s="5">
        <v>3.57</v>
      </c>
      <c r="F6" s="5">
        <v>3.65</v>
      </c>
      <c r="G6" s="5">
        <v>3.72</v>
      </c>
      <c r="H6" s="5">
        <v>3.92</v>
      </c>
      <c r="I6" s="5">
        <v>4.05</v>
      </c>
      <c r="J6" s="5">
        <v>4.08</v>
      </c>
      <c r="K6" s="5">
        <v>4.22</v>
      </c>
      <c r="L6" s="5">
        <v>4.3</v>
      </c>
      <c r="M6" s="5">
        <v>4.43</v>
      </c>
      <c r="N6" s="5">
        <v>5.25</v>
      </c>
      <c r="O6" s="6">
        <f t="shared" si="1"/>
        <v>46.86</v>
      </c>
      <c r="P6" s="4" t="s">
        <v>60</v>
      </c>
    </row>
    <row r="7">
      <c r="A7" s="2">
        <v>2022.0</v>
      </c>
      <c r="B7" s="2" t="s">
        <v>26</v>
      </c>
      <c r="C7" s="4" t="s">
        <v>17</v>
      </c>
      <c r="D7" s="5">
        <v>5.7</v>
      </c>
      <c r="E7" s="5">
        <v>3.57</v>
      </c>
      <c r="F7" s="5">
        <v>3.64</v>
      </c>
      <c r="G7" s="5">
        <v>3.67</v>
      </c>
      <c r="H7" s="5">
        <v>3.87</v>
      </c>
      <c r="I7" s="5">
        <v>3.91</v>
      </c>
      <c r="J7" s="5">
        <v>4.14</v>
      </c>
      <c r="K7" s="5">
        <v>4.2</v>
      </c>
      <c r="L7" s="5">
        <v>4.4</v>
      </c>
      <c r="M7" s="5">
        <v>4.57</v>
      </c>
      <c r="N7" s="5">
        <v>5.31</v>
      </c>
      <c r="O7" s="6">
        <f t="shared" si="1"/>
        <v>46.98</v>
      </c>
      <c r="P7" s="4" t="s">
        <v>58</v>
      </c>
    </row>
    <row r="8">
      <c r="A8" s="2">
        <v>2024.0</v>
      </c>
      <c r="B8" s="2" t="s">
        <v>24</v>
      </c>
      <c r="C8" s="4" t="s">
        <v>17</v>
      </c>
      <c r="D8" s="5">
        <v>5.8</v>
      </c>
      <c r="E8" s="5">
        <v>3.7</v>
      </c>
      <c r="F8" s="5">
        <v>3.56</v>
      </c>
      <c r="G8" s="5">
        <v>3.64</v>
      </c>
      <c r="H8" s="5">
        <v>3.83</v>
      </c>
      <c r="I8" s="5">
        <v>3.94</v>
      </c>
      <c r="J8" s="5">
        <v>4.13</v>
      </c>
      <c r="K8" s="5">
        <v>4.27</v>
      </c>
      <c r="L8" s="5">
        <v>4.4</v>
      </c>
      <c r="M8" s="5">
        <v>4.53</v>
      </c>
      <c r="N8" s="5">
        <v>5.21</v>
      </c>
      <c r="O8" s="6">
        <f t="shared" si="1"/>
        <v>47.01</v>
      </c>
      <c r="P8" s="4" t="s">
        <v>58</v>
      </c>
    </row>
    <row r="9">
      <c r="A9" s="2">
        <v>2024.0</v>
      </c>
      <c r="B9" s="2" t="s">
        <v>19</v>
      </c>
      <c r="C9" s="4" t="s">
        <v>17</v>
      </c>
      <c r="D9" s="5">
        <v>5.72</v>
      </c>
      <c r="E9" s="5">
        <v>3.51</v>
      </c>
      <c r="F9" s="5">
        <v>3.55</v>
      </c>
      <c r="G9" s="5">
        <v>3.66</v>
      </c>
      <c r="H9" s="5">
        <v>3.78</v>
      </c>
      <c r="I9" s="5">
        <v>4.03</v>
      </c>
      <c r="J9" s="5">
        <v>4.16</v>
      </c>
      <c r="K9" s="5">
        <v>4.28</v>
      </c>
      <c r="L9" s="5">
        <v>4.39</v>
      </c>
      <c r="M9" s="5">
        <v>4.55</v>
      </c>
      <c r="N9" s="5">
        <v>5.55</v>
      </c>
      <c r="O9" s="6">
        <f t="shared" si="1"/>
        <v>47.18</v>
      </c>
      <c r="P9" s="4" t="s">
        <v>61</v>
      </c>
    </row>
    <row r="10">
      <c r="A10" s="2">
        <v>2024.0</v>
      </c>
      <c r="B10" s="2" t="s">
        <v>34</v>
      </c>
      <c r="C10" s="4" t="s">
        <v>17</v>
      </c>
      <c r="D10" s="5">
        <v>5.82</v>
      </c>
      <c r="E10" s="5">
        <v>3.6</v>
      </c>
      <c r="F10" s="5">
        <v>3.62</v>
      </c>
      <c r="G10" s="5">
        <v>3.65</v>
      </c>
      <c r="H10" s="5">
        <v>3.81</v>
      </c>
      <c r="I10" s="5">
        <v>4.01</v>
      </c>
      <c r="J10" s="5">
        <v>4.17</v>
      </c>
      <c r="K10" s="5">
        <v>4.24</v>
      </c>
      <c r="L10" s="5">
        <v>4.38</v>
      </c>
      <c r="M10" s="5">
        <v>4.5</v>
      </c>
      <c r="N10" s="5">
        <v>5.38</v>
      </c>
      <c r="O10" s="6">
        <f t="shared" si="1"/>
        <v>47.18</v>
      </c>
      <c r="P10" s="4" t="s">
        <v>58</v>
      </c>
    </row>
    <row r="11">
      <c r="A11" s="2">
        <v>2022.0</v>
      </c>
      <c r="B11" s="2" t="s">
        <v>21</v>
      </c>
      <c r="C11" s="4" t="s">
        <v>17</v>
      </c>
      <c r="D11" s="5">
        <v>5.75</v>
      </c>
      <c r="E11" s="5">
        <v>3.61</v>
      </c>
      <c r="F11" s="5">
        <v>3.64</v>
      </c>
      <c r="G11" s="5">
        <v>3.73</v>
      </c>
      <c r="H11" s="5">
        <v>3.83</v>
      </c>
      <c r="I11" s="5">
        <v>3.98</v>
      </c>
      <c r="J11" s="5">
        <v>4.16</v>
      </c>
      <c r="K11" s="5">
        <v>4.23</v>
      </c>
      <c r="L11" s="5">
        <v>4.6</v>
      </c>
      <c r="M11" s="5">
        <v>4.47</v>
      </c>
      <c r="N11" s="5">
        <v>5.23</v>
      </c>
      <c r="O11" s="6">
        <f t="shared" si="1"/>
        <v>47.23</v>
      </c>
      <c r="P11" s="4" t="s">
        <v>62</v>
      </c>
    </row>
    <row r="12">
      <c r="A12" s="2">
        <v>2022.0</v>
      </c>
      <c r="B12" s="2" t="s">
        <v>39</v>
      </c>
      <c r="C12" s="4" t="s">
        <v>17</v>
      </c>
      <c r="D12" s="5">
        <v>5.7</v>
      </c>
      <c r="E12" s="5">
        <v>3.67</v>
      </c>
      <c r="F12" s="5">
        <v>3.74</v>
      </c>
      <c r="G12" s="5">
        <v>4.01</v>
      </c>
      <c r="H12" s="5">
        <v>4.08</v>
      </c>
      <c r="I12" s="5">
        <v>4.16</v>
      </c>
      <c r="J12" s="5">
        <v>4.08</v>
      </c>
      <c r="K12" s="5">
        <v>4.19</v>
      </c>
      <c r="L12" s="5">
        <v>4.2</v>
      </c>
      <c r="M12" s="5">
        <v>4.31</v>
      </c>
      <c r="N12" s="5">
        <v>5.1</v>
      </c>
      <c r="O12" s="6">
        <f t="shared" si="1"/>
        <v>47.24</v>
      </c>
      <c r="P12" s="4" t="s">
        <v>63</v>
      </c>
    </row>
    <row r="13">
      <c r="A13" s="2">
        <v>2022.0</v>
      </c>
      <c r="B13" s="2" t="s">
        <v>20</v>
      </c>
      <c r="C13" s="4" t="s">
        <v>17</v>
      </c>
      <c r="D13" s="5">
        <v>5.74</v>
      </c>
      <c r="E13" s="5">
        <v>3.68</v>
      </c>
      <c r="F13" s="5">
        <v>3.74</v>
      </c>
      <c r="G13" s="5">
        <v>3.76</v>
      </c>
      <c r="H13" s="5">
        <v>3.9</v>
      </c>
      <c r="I13" s="5">
        <v>4.14</v>
      </c>
      <c r="J13" s="5">
        <v>4.24</v>
      </c>
      <c r="K13" s="5">
        <v>4.22</v>
      </c>
      <c r="L13" s="5">
        <v>4.34</v>
      </c>
      <c r="M13" s="5">
        <v>4.4</v>
      </c>
      <c r="N13" s="5">
        <v>5.1</v>
      </c>
      <c r="O13" s="6">
        <f t="shared" si="1"/>
        <v>47.26</v>
      </c>
      <c r="P13" s="4" t="s">
        <v>58</v>
      </c>
    </row>
    <row r="14">
      <c r="A14" s="2">
        <v>2024.0</v>
      </c>
      <c r="B14" s="2" t="s">
        <v>30</v>
      </c>
      <c r="C14" s="4" t="s">
        <v>17</v>
      </c>
      <c r="D14" s="5">
        <v>5.72</v>
      </c>
      <c r="E14" s="5">
        <v>3.58</v>
      </c>
      <c r="F14" s="5">
        <v>3.66</v>
      </c>
      <c r="G14" s="5">
        <v>3.7</v>
      </c>
      <c r="H14" s="5">
        <v>3.78</v>
      </c>
      <c r="I14" s="5">
        <v>3.91</v>
      </c>
      <c r="J14" s="5">
        <v>4.07</v>
      </c>
      <c r="K14" s="5">
        <v>4.23</v>
      </c>
      <c r="L14" s="5">
        <v>4.44</v>
      </c>
      <c r="M14" s="5">
        <v>4.59</v>
      </c>
      <c r="N14" s="5">
        <v>5.58</v>
      </c>
      <c r="O14" s="6">
        <f t="shared" si="1"/>
        <v>47.26</v>
      </c>
      <c r="P14" s="4" t="s">
        <v>58</v>
      </c>
    </row>
    <row r="15">
      <c r="A15" s="2">
        <v>2021.0</v>
      </c>
      <c r="B15" s="2" t="s">
        <v>16</v>
      </c>
      <c r="C15" s="4" t="s">
        <v>33</v>
      </c>
      <c r="D15" s="9">
        <v>5.8</v>
      </c>
      <c r="E15" s="5">
        <v>3.63</v>
      </c>
      <c r="F15" s="5">
        <v>3.7</v>
      </c>
      <c r="G15" s="5">
        <v>3.8</v>
      </c>
      <c r="H15" s="5">
        <v>3.83</v>
      </c>
      <c r="I15" s="5">
        <v>4.14</v>
      </c>
      <c r="J15" s="5">
        <v>4.1</v>
      </c>
      <c r="K15" s="5">
        <v>4.28</v>
      </c>
      <c r="L15" s="5">
        <v>4.42</v>
      </c>
      <c r="M15" s="5">
        <v>4.5</v>
      </c>
      <c r="N15" s="5">
        <v>5.11</v>
      </c>
      <c r="O15" s="6">
        <f t="shared" si="1"/>
        <v>47.31</v>
      </c>
      <c r="P15" s="4" t="s">
        <v>64</v>
      </c>
    </row>
    <row r="16">
      <c r="A16" s="2">
        <v>2021.0</v>
      </c>
      <c r="B16" s="2" t="s">
        <v>24</v>
      </c>
      <c r="C16" s="4" t="s">
        <v>17</v>
      </c>
      <c r="D16" s="5">
        <v>5.74</v>
      </c>
      <c r="E16" s="5">
        <v>3.66</v>
      </c>
      <c r="F16" s="5">
        <v>3.76</v>
      </c>
      <c r="G16" s="5">
        <v>3.7</v>
      </c>
      <c r="H16" s="5">
        <v>3.84</v>
      </c>
      <c r="I16" s="5">
        <v>4.06</v>
      </c>
      <c r="J16" s="5">
        <v>4.04</v>
      </c>
      <c r="K16" s="5">
        <v>4.14</v>
      </c>
      <c r="L16" s="5">
        <v>4.36</v>
      </c>
      <c r="M16" s="5">
        <v>4.62</v>
      </c>
      <c r="N16" s="5">
        <v>5.42</v>
      </c>
      <c r="O16" s="6">
        <f t="shared" si="1"/>
        <v>47.34</v>
      </c>
      <c r="P16" s="4" t="s">
        <v>64</v>
      </c>
    </row>
    <row r="17">
      <c r="A17" s="10">
        <v>2021.0</v>
      </c>
      <c r="B17" s="10" t="s">
        <v>20</v>
      </c>
      <c r="C17" s="4" t="s">
        <v>17</v>
      </c>
      <c r="D17" s="5">
        <v>5.74</v>
      </c>
      <c r="E17" s="5">
        <v>3.62</v>
      </c>
      <c r="F17" s="5">
        <v>3.76</v>
      </c>
      <c r="G17" s="5">
        <v>3.8</v>
      </c>
      <c r="H17" s="5">
        <v>3.86</v>
      </c>
      <c r="I17" s="5">
        <v>4.08</v>
      </c>
      <c r="J17" s="5">
        <v>4.12</v>
      </c>
      <c r="K17" s="5">
        <v>4.22</v>
      </c>
      <c r="L17" s="5">
        <v>4.36</v>
      </c>
      <c r="M17" s="5">
        <v>4.5</v>
      </c>
      <c r="N17" s="5">
        <v>5.32</v>
      </c>
      <c r="O17" s="6">
        <f t="shared" si="1"/>
        <v>47.38</v>
      </c>
      <c r="P17" s="4" t="s">
        <v>64</v>
      </c>
    </row>
    <row r="18">
      <c r="A18" s="2">
        <v>2023.0</v>
      </c>
      <c r="B18" s="2" t="s">
        <v>25</v>
      </c>
      <c r="C18" s="4" t="s">
        <v>33</v>
      </c>
      <c r="D18" s="5">
        <v>5.87</v>
      </c>
      <c r="E18" s="5">
        <v>3.74</v>
      </c>
      <c r="F18" s="5">
        <v>3.63</v>
      </c>
      <c r="G18" s="5">
        <v>3.54</v>
      </c>
      <c r="H18" s="5">
        <v>3.87</v>
      </c>
      <c r="I18" s="5">
        <v>4.11</v>
      </c>
      <c r="J18" s="5">
        <v>4.24</v>
      </c>
      <c r="K18" s="5">
        <v>4.28</v>
      </c>
      <c r="L18" s="5">
        <v>4.37</v>
      </c>
      <c r="M18" s="5">
        <v>4.52</v>
      </c>
      <c r="N18" s="5">
        <v>5.21</v>
      </c>
      <c r="O18" s="6">
        <f t="shared" si="1"/>
        <v>47.38</v>
      </c>
      <c r="P18" s="4" t="s">
        <v>61</v>
      </c>
    </row>
    <row r="19">
      <c r="A19" s="2">
        <v>2023.0</v>
      </c>
      <c r="B19" s="2" t="s">
        <v>21</v>
      </c>
      <c r="C19" s="4" t="s">
        <v>17</v>
      </c>
      <c r="D19" s="5">
        <v>5.79</v>
      </c>
      <c r="E19" s="5">
        <v>3.7</v>
      </c>
      <c r="F19" s="5">
        <v>3.71</v>
      </c>
      <c r="G19" s="5">
        <v>3.74</v>
      </c>
      <c r="H19" s="5">
        <v>3.9</v>
      </c>
      <c r="I19" s="5">
        <v>4.01</v>
      </c>
      <c r="J19" s="5">
        <v>4.13</v>
      </c>
      <c r="K19" s="5">
        <v>4.28</v>
      </c>
      <c r="L19" s="5">
        <v>4.39</v>
      </c>
      <c r="M19" s="5">
        <v>4.47</v>
      </c>
      <c r="N19" s="5">
        <v>5.32</v>
      </c>
      <c r="O19" s="6">
        <f t="shared" si="1"/>
        <v>47.44</v>
      </c>
      <c r="P19" s="4" t="s">
        <v>58</v>
      </c>
    </row>
    <row r="20">
      <c r="A20" s="2">
        <v>2021.0</v>
      </c>
      <c r="B20" s="2" t="s">
        <v>19</v>
      </c>
      <c r="C20" s="4" t="s">
        <v>17</v>
      </c>
      <c r="D20" s="5">
        <v>5.7</v>
      </c>
      <c r="E20" s="5">
        <v>3.61</v>
      </c>
      <c r="F20" s="11">
        <v>3.71</v>
      </c>
      <c r="G20" s="11">
        <v>3.74</v>
      </c>
      <c r="H20" s="5">
        <v>3.88</v>
      </c>
      <c r="I20" s="5">
        <v>4.1</v>
      </c>
      <c r="J20" s="5">
        <v>4.19</v>
      </c>
      <c r="K20" s="5">
        <v>4.23</v>
      </c>
      <c r="L20" s="5">
        <v>4.44</v>
      </c>
      <c r="M20" s="5">
        <v>4.71</v>
      </c>
      <c r="N20" s="5">
        <v>5.2</v>
      </c>
      <c r="O20" s="6">
        <f t="shared" si="1"/>
        <v>47.51</v>
      </c>
      <c r="P20" s="4" t="s">
        <v>65</v>
      </c>
    </row>
    <row r="21">
      <c r="A21" s="2">
        <v>2022.0</v>
      </c>
      <c r="B21" s="2" t="s">
        <v>66</v>
      </c>
      <c r="C21" s="4" t="s">
        <v>17</v>
      </c>
      <c r="D21" s="5">
        <v>5.8</v>
      </c>
      <c r="E21" s="5">
        <v>3.61</v>
      </c>
      <c r="F21" s="5">
        <v>3.7</v>
      </c>
      <c r="G21" s="5">
        <v>3.77</v>
      </c>
      <c r="H21" s="5">
        <v>3.91</v>
      </c>
      <c r="I21" s="11">
        <v>4.0</v>
      </c>
      <c r="J21" s="5">
        <v>4.24</v>
      </c>
      <c r="K21" s="5">
        <v>4.37</v>
      </c>
      <c r="L21" s="5">
        <v>4.47</v>
      </c>
      <c r="M21" s="5">
        <v>4.47</v>
      </c>
      <c r="N21" s="5">
        <v>5.2</v>
      </c>
      <c r="O21" s="6">
        <f t="shared" si="1"/>
        <v>47.54</v>
      </c>
      <c r="P21" s="4" t="s">
        <v>58</v>
      </c>
    </row>
    <row r="22">
      <c r="A22" s="10">
        <v>2021.0</v>
      </c>
      <c r="B22" s="10" t="s">
        <v>39</v>
      </c>
      <c r="C22" s="4" t="s">
        <v>17</v>
      </c>
      <c r="D22" s="5">
        <v>5.7</v>
      </c>
      <c r="E22" s="6">
        <v>3.67</v>
      </c>
      <c r="F22" s="6">
        <v>3.81</v>
      </c>
      <c r="G22" s="6">
        <v>3.87</v>
      </c>
      <c r="H22" s="6">
        <v>3.9</v>
      </c>
      <c r="I22" s="6">
        <v>4.17</v>
      </c>
      <c r="J22" s="6">
        <v>4.21</v>
      </c>
      <c r="K22" s="6">
        <v>4.27</v>
      </c>
      <c r="L22" s="6">
        <v>4.34</v>
      </c>
      <c r="M22" s="6">
        <v>4.4</v>
      </c>
      <c r="N22" s="6">
        <v>5.23</v>
      </c>
      <c r="O22" s="6">
        <f t="shared" si="1"/>
        <v>47.57</v>
      </c>
      <c r="P22" s="4" t="s">
        <v>64</v>
      </c>
    </row>
    <row r="23">
      <c r="A23" s="2">
        <v>2025.0</v>
      </c>
      <c r="B23" s="2" t="s">
        <v>67</v>
      </c>
      <c r="C23" s="4" t="s">
        <v>17</v>
      </c>
      <c r="D23" s="5">
        <v>5.86</v>
      </c>
      <c r="E23" s="6">
        <v>3.66</v>
      </c>
      <c r="F23" s="6">
        <v>3.48</v>
      </c>
      <c r="G23" s="6">
        <v>3.72</v>
      </c>
      <c r="H23" s="6">
        <v>3.88</v>
      </c>
      <c r="I23" s="6">
        <v>4.02</v>
      </c>
      <c r="J23" s="6">
        <v>4.2</v>
      </c>
      <c r="K23" s="6">
        <v>4.26</v>
      </c>
      <c r="L23" s="6">
        <v>4.52</v>
      </c>
      <c r="M23" s="6">
        <v>4.56</v>
      </c>
      <c r="N23" s="6">
        <v>5.45</v>
      </c>
      <c r="O23" s="6">
        <f t="shared" si="1"/>
        <v>47.61</v>
      </c>
      <c r="P23" s="4" t="s">
        <v>58</v>
      </c>
    </row>
    <row r="24">
      <c r="A24" s="2">
        <v>2023.0</v>
      </c>
      <c r="B24" s="2" t="s">
        <v>26</v>
      </c>
      <c r="C24" s="4" t="s">
        <v>17</v>
      </c>
      <c r="D24" s="5">
        <v>5.8</v>
      </c>
      <c r="E24" s="6">
        <v>3.59</v>
      </c>
      <c r="F24" s="6">
        <v>3.65</v>
      </c>
      <c r="G24" s="6">
        <v>3.73</v>
      </c>
      <c r="H24" s="6">
        <v>3.89</v>
      </c>
      <c r="I24" s="6">
        <v>4.0</v>
      </c>
      <c r="J24" s="6">
        <v>4.18</v>
      </c>
      <c r="K24" s="6">
        <v>4.34</v>
      </c>
      <c r="L24" s="6">
        <v>4.48</v>
      </c>
      <c r="M24" s="6">
        <v>4.56</v>
      </c>
      <c r="N24" s="6">
        <v>5.4</v>
      </c>
      <c r="O24" s="6">
        <f t="shared" si="1"/>
        <v>47.62</v>
      </c>
      <c r="P24" s="4" t="s">
        <v>58</v>
      </c>
    </row>
    <row r="25">
      <c r="A25" s="2">
        <v>2023.0</v>
      </c>
      <c r="B25" s="2" t="s">
        <v>19</v>
      </c>
      <c r="C25" s="4" t="s">
        <v>17</v>
      </c>
      <c r="D25" s="5">
        <v>5.71</v>
      </c>
      <c r="E25" s="6">
        <v>3.55</v>
      </c>
      <c r="F25" s="6">
        <v>3.62</v>
      </c>
      <c r="G25" s="6">
        <v>3.64</v>
      </c>
      <c r="H25" s="6">
        <v>3.82</v>
      </c>
      <c r="I25" s="6">
        <v>3.96</v>
      </c>
      <c r="J25" s="6">
        <v>4.13</v>
      </c>
      <c r="K25" s="6">
        <v>4.28</v>
      </c>
      <c r="L25" s="6">
        <v>4.44</v>
      </c>
      <c r="M25" s="6">
        <v>4.84</v>
      </c>
      <c r="N25" s="6">
        <v>5.67</v>
      </c>
      <c r="O25" s="6">
        <f t="shared" si="1"/>
        <v>47.66</v>
      </c>
      <c r="P25" s="4" t="s">
        <v>68</v>
      </c>
    </row>
    <row r="26">
      <c r="A26" s="10">
        <v>2021.0</v>
      </c>
      <c r="B26" s="10" t="s">
        <v>50</v>
      </c>
      <c r="C26" s="4" t="s">
        <v>17</v>
      </c>
      <c r="D26" s="5">
        <v>6.04</v>
      </c>
      <c r="E26" s="6">
        <v>3.67</v>
      </c>
      <c r="F26" s="6">
        <v>3.8</v>
      </c>
      <c r="G26" s="6">
        <v>3.94</v>
      </c>
      <c r="H26" s="6">
        <v>3.97</v>
      </c>
      <c r="I26" s="6">
        <v>4.14</v>
      </c>
      <c r="J26" s="6">
        <v>4.17</v>
      </c>
      <c r="K26" s="6">
        <v>4.3</v>
      </c>
      <c r="L26" s="6">
        <v>4.37</v>
      </c>
      <c r="M26" s="6">
        <v>4.37</v>
      </c>
      <c r="N26" s="6">
        <v>4.91</v>
      </c>
      <c r="O26" s="6">
        <f t="shared" si="1"/>
        <v>47.68</v>
      </c>
      <c r="P26" s="4" t="s">
        <v>64</v>
      </c>
    </row>
    <row r="27">
      <c r="A27" s="2">
        <v>2024.0</v>
      </c>
      <c r="B27" s="2" t="s">
        <v>30</v>
      </c>
      <c r="C27" s="4" t="s">
        <v>17</v>
      </c>
      <c r="D27" s="5">
        <v>5.7</v>
      </c>
      <c r="E27" s="6">
        <v>3.63</v>
      </c>
      <c r="F27" s="6">
        <v>3.66</v>
      </c>
      <c r="G27" s="6">
        <v>3.76</v>
      </c>
      <c r="H27" s="6">
        <v>3.88</v>
      </c>
      <c r="I27" s="6">
        <v>4.0</v>
      </c>
      <c r="J27" s="6">
        <v>4.15</v>
      </c>
      <c r="K27" s="6">
        <v>4.29</v>
      </c>
      <c r="L27" s="6">
        <v>4.46</v>
      </c>
      <c r="M27" s="6">
        <v>4.69</v>
      </c>
      <c r="N27" s="6">
        <v>5.56</v>
      </c>
      <c r="O27" s="6">
        <f t="shared" si="1"/>
        <v>47.78</v>
      </c>
      <c r="P27" s="4" t="s">
        <v>58</v>
      </c>
    </row>
    <row r="28">
      <c r="A28" s="2">
        <v>2022.0</v>
      </c>
      <c r="B28" s="10" t="s">
        <v>69</v>
      </c>
      <c r="C28" s="4" t="s">
        <v>17</v>
      </c>
      <c r="D28" s="5">
        <v>5.83</v>
      </c>
      <c r="E28" s="6">
        <v>3.67</v>
      </c>
      <c r="F28" s="6">
        <v>3.76</v>
      </c>
      <c r="G28" s="6">
        <v>3.84</v>
      </c>
      <c r="H28" s="6">
        <v>3.93</v>
      </c>
      <c r="I28" s="6">
        <v>4.14</v>
      </c>
      <c r="J28" s="6">
        <v>4.33</v>
      </c>
      <c r="K28" s="6">
        <v>4.4</v>
      </c>
      <c r="L28" s="6">
        <v>4.33</v>
      </c>
      <c r="M28" s="6">
        <v>4.4</v>
      </c>
      <c r="N28" s="6">
        <v>5.17</v>
      </c>
      <c r="O28" s="6">
        <f t="shared" si="1"/>
        <v>47.8</v>
      </c>
      <c r="P28" s="4" t="s">
        <v>58</v>
      </c>
    </row>
    <row r="29">
      <c r="A29" s="10">
        <v>2021.0</v>
      </c>
      <c r="B29" s="10" t="s">
        <v>26</v>
      </c>
      <c r="C29" s="4" t="s">
        <v>17</v>
      </c>
      <c r="D29" s="5">
        <v>5.8</v>
      </c>
      <c r="E29" s="11">
        <v>3.65</v>
      </c>
      <c r="F29" s="11">
        <v>3.79</v>
      </c>
      <c r="G29" s="6">
        <v>3.8</v>
      </c>
      <c r="H29" s="6">
        <v>3.88</v>
      </c>
      <c r="I29" s="6">
        <v>4.08</v>
      </c>
      <c r="J29" s="6">
        <v>4.12</v>
      </c>
      <c r="K29" s="6">
        <v>4.24</v>
      </c>
      <c r="L29" s="6">
        <v>4.44</v>
      </c>
      <c r="M29" s="6">
        <v>4.64</v>
      </c>
      <c r="N29" s="6">
        <v>5.37</v>
      </c>
      <c r="O29" s="6">
        <f t="shared" si="1"/>
        <v>47.81</v>
      </c>
      <c r="P29" s="4" t="s">
        <v>68</v>
      </c>
    </row>
    <row r="30">
      <c r="A30" s="10">
        <v>2022.0</v>
      </c>
      <c r="B30" s="10" t="s">
        <v>21</v>
      </c>
      <c r="C30" s="4" t="s">
        <v>33</v>
      </c>
      <c r="D30" s="5">
        <v>5.73</v>
      </c>
      <c r="E30" s="6">
        <v>3.7</v>
      </c>
      <c r="F30" s="6">
        <v>3.71</v>
      </c>
      <c r="G30" s="6">
        <v>3.72</v>
      </c>
      <c r="H30" s="6">
        <v>3.9</v>
      </c>
      <c r="I30" s="6">
        <v>4.1</v>
      </c>
      <c r="J30" s="6">
        <v>4.3</v>
      </c>
      <c r="K30" s="6">
        <v>4.37</v>
      </c>
      <c r="L30" s="6">
        <v>4.5</v>
      </c>
      <c r="M30" s="6">
        <v>4.53</v>
      </c>
      <c r="N30" s="6">
        <v>5.29</v>
      </c>
      <c r="O30" s="6">
        <f t="shared" si="1"/>
        <v>47.85</v>
      </c>
      <c r="P30" s="4" t="s">
        <v>58</v>
      </c>
    </row>
    <row r="31">
      <c r="A31" s="2">
        <v>2024.0</v>
      </c>
      <c r="B31" s="2" t="s">
        <v>66</v>
      </c>
      <c r="C31" s="4" t="s">
        <v>17</v>
      </c>
      <c r="D31" s="5">
        <v>5.72</v>
      </c>
      <c r="E31" s="6">
        <v>3.66</v>
      </c>
      <c r="F31" s="6">
        <v>3.76</v>
      </c>
      <c r="G31" s="6">
        <v>3.72</v>
      </c>
      <c r="H31" s="6">
        <v>3.98</v>
      </c>
      <c r="I31" s="6">
        <v>4.08</v>
      </c>
      <c r="J31" s="6">
        <v>4.22</v>
      </c>
      <c r="K31" s="6">
        <v>4.28</v>
      </c>
      <c r="L31" s="6">
        <v>4.41</v>
      </c>
      <c r="M31" s="6">
        <v>4.61</v>
      </c>
      <c r="N31" s="6">
        <v>5.49</v>
      </c>
      <c r="O31" s="6">
        <f t="shared" si="1"/>
        <v>47.93</v>
      </c>
      <c r="P31" s="4" t="s">
        <v>58</v>
      </c>
    </row>
    <row r="32">
      <c r="A32" s="2">
        <v>2024.0</v>
      </c>
      <c r="B32" s="2" t="s">
        <v>30</v>
      </c>
      <c r="C32" s="4" t="s">
        <v>33</v>
      </c>
      <c r="D32" s="5">
        <v>5.76</v>
      </c>
      <c r="E32" s="6">
        <v>3.61</v>
      </c>
      <c r="F32" s="6">
        <v>3.61</v>
      </c>
      <c r="G32" s="6">
        <v>3.71</v>
      </c>
      <c r="H32" s="6">
        <v>3.92</v>
      </c>
      <c r="I32" s="6">
        <v>4.05</v>
      </c>
      <c r="J32" s="6">
        <v>4.15</v>
      </c>
      <c r="K32" s="6">
        <v>4.3</v>
      </c>
      <c r="L32" s="6">
        <v>4.5</v>
      </c>
      <c r="M32" s="6">
        <v>4.69</v>
      </c>
      <c r="N32" s="6">
        <v>5.65</v>
      </c>
      <c r="O32" s="6">
        <f t="shared" si="1"/>
        <v>47.95</v>
      </c>
      <c r="P32" s="4" t="s">
        <v>58</v>
      </c>
    </row>
    <row r="33">
      <c r="A33" s="2">
        <v>2025.0</v>
      </c>
      <c r="B33" s="2" t="s">
        <v>70</v>
      </c>
      <c r="C33" s="4" t="s">
        <v>17</v>
      </c>
      <c r="D33" s="5">
        <v>5.77</v>
      </c>
      <c r="E33" s="6">
        <v>3.57</v>
      </c>
      <c r="F33" s="6">
        <v>3.87</v>
      </c>
      <c r="G33" s="6">
        <v>3.84</v>
      </c>
      <c r="H33" s="6">
        <v>4.02</v>
      </c>
      <c r="I33" s="6">
        <v>4.07</v>
      </c>
      <c r="J33" s="6">
        <v>4.18</v>
      </c>
      <c r="K33" s="6">
        <v>4.33</v>
      </c>
      <c r="L33" s="6">
        <v>4.43</v>
      </c>
      <c r="M33" s="6">
        <v>4.54</v>
      </c>
      <c r="N33" s="6">
        <v>5.35</v>
      </c>
      <c r="O33" s="6">
        <f t="shared" si="1"/>
        <v>47.97</v>
      </c>
      <c r="P33" s="4" t="s">
        <v>64</v>
      </c>
    </row>
    <row r="34">
      <c r="A34" s="2">
        <v>2023.0</v>
      </c>
      <c r="B34" s="2" t="s">
        <v>25</v>
      </c>
      <c r="C34" s="4" t="s">
        <v>17</v>
      </c>
      <c r="D34" s="5">
        <v>5.81</v>
      </c>
      <c r="E34" s="6">
        <v>3.75</v>
      </c>
      <c r="F34" s="6">
        <v>3.4</v>
      </c>
      <c r="G34" s="6">
        <v>3.66</v>
      </c>
      <c r="H34" s="6">
        <v>3.87</v>
      </c>
      <c r="I34" s="6">
        <v>3.99</v>
      </c>
      <c r="J34" s="6">
        <v>4.12</v>
      </c>
      <c r="K34" s="6">
        <v>4.3</v>
      </c>
      <c r="L34" s="6">
        <v>4.65</v>
      </c>
      <c r="M34" s="6">
        <v>4.66</v>
      </c>
      <c r="N34" s="6">
        <v>5.89</v>
      </c>
      <c r="O34" s="6">
        <f t="shared" si="1"/>
        <v>48.1</v>
      </c>
      <c r="P34" s="4" t="s">
        <v>71</v>
      </c>
    </row>
    <row r="35">
      <c r="A35" s="2">
        <v>2023.0</v>
      </c>
      <c r="B35" s="2" t="s">
        <v>25</v>
      </c>
      <c r="C35" s="4" t="s">
        <v>41</v>
      </c>
      <c r="D35" s="5">
        <v>5.93</v>
      </c>
      <c r="E35" s="6">
        <v>3.84</v>
      </c>
      <c r="F35" s="6">
        <v>3.7</v>
      </c>
      <c r="G35" s="12">
        <v>3.65</v>
      </c>
      <c r="H35" s="11">
        <v>3.81</v>
      </c>
      <c r="I35" s="6">
        <v>4.0</v>
      </c>
      <c r="J35" s="6">
        <v>4.23</v>
      </c>
      <c r="K35" s="6">
        <v>4.37</v>
      </c>
      <c r="L35" s="6">
        <v>4.5</v>
      </c>
      <c r="M35" s="6">
        <v>4.83</v>
      </c>
      <c r="N35" s="6">
        <v>5.26</v>
      </c>
      <c r="O35" s="6">
        <f t="shared" si="1"/>
        <v>48.12</v>
      </c>
      <c r="P35" s="4" t="s">
        <v>68</v>
      </c>
    </row>
    <row r="36">
      <c r="A36" s="10">
        <v>2021.0</v>
      </c>
      <c r="B36" s="10" t="s">
        <v>66</v>
      </c>
      <c r="C36" s="4" t="s">
        <v>17</v>
      </c>
      <c r="D36" s="5">
        <v>5.84</v>
      </c>
      <c r="E36" s="6">
        <v>3.68</v>
      </c>
      <c r="F36" s="6">
        <v>3.8</v>
      </c>
      <c r="G36" s="6">
        <v>3.84</v>
      </c>
      <c r="H36" s="6">
        <v>4.08</v>
      </c>
      <c r="I36" s="6">
        <v>4.2</v>
      </c>
      <c r="J36" s="6">
        <v>4.16</v>
      </c>
      <c r="K36" s="6">
        <v>4.2</v>
      </c>
      <c r="L36" s="6">
        <v>4.48</v>
      </c>
      <c r="M36" s="6">
        <v>4.64</v>
      </c>
      <c r="N36" s="6">
        <v>5.31</v>
      </c>
      <c r="O36" s="6">
        <f t="shared" si="1"/>
        <v>48.23</v>
      </c>
      <c r="P36" s="4" t="s">
        <v>64</v>
      </c>
    </row>
    <row r="37">
      <c r="A37" s="10">
        <v>2019.0</v>
      </c>
      <c r="B37" s="10" t="s">
        <v>39</v>
      </c>
      <c r="C37" s="4" t="s">
        <v>17</v>
      </c>
      <c r="D37" s="5">
        <v>6.07</v>
      </c>
      <c r="E37" s="6">
        <v>3.82</v>
      </c>
      <c r="F37" s="6">
        <v>3.88</v>
      </c>
      <c r="G37" s="6">
        <v>3.83</v>
      </c>
      <c r="H37" s="6">
        <v>3.94</v>
      </c>
      <c r="I37" s="6">
        <v>4.01</v>
      </c>
      <c r="J37" s="6">
        <v>4.18</v>
      </c>
      <c r="K37" s="6">
        <v>4.23</v>
      </c>
      <c r="L37" s="6">
        <v>4.43</v>
      </c>
      <c r="M37" s="6">
        <v>4.6</v>
      </c>
      <c r="N37" s="6">
        <v>5.29</v>
      </c>
      <c r="O37" s="6">
        <f t="shared" si="1"/>
        <v>48.28</v>
      </c>
      <c r="P37" s="4" t="s">
        <v>72</v>
      </c>
    </row>
    <row r="38">
      <c r="A38" s="10">
        <v>2019.0</v>
      </c>
      <c r="B38" s="10" t="s">
        <v>39</v>
      </c>
      <c r="C38" s="4" t="s">
        <v>33</v>
      </c>
      <c r="D38" s="5">
        <v>6.12</v>
      </c>
      <c r="E38" s="6">
        <v>3.72</v>
      </c>
      <c r="F38" s="6">
        <v>3.84</v>
      </c>
      <c r="G38" s="6">
        <v>3.83</v>
      </c>
      <c r="H38" s="6">
        <v>3.98</v>
      </c>
      <c r="I38" s="6">
        <v>4.07</v>
      </c>
      <c r="J38" s="6">
        <v>4.2</v>
      </c>
      <c r="K38" s="6">
        <v>4.37</v>
      </c>
      <c r="L38" s="6">
        <v>4.52</v>
      </c>
      <c r="M38" s="6">
        <v>4.6</v>
      </c>
      <c r="N38" s="6">
        <v>5.1</v>
      </c>
      <c r="O38" s="6">
        <f t="shared" si="1"/>
        <v>48.35</v>
      </c>
      <c r="P38" s="4" t="s">
        <v>73</v>
      </c>
    </row>
    <row r="39">
      <c r="A39" s="10">
        <v>2021.0</v>
      </c>
      <c r="B39" s="10" t="s">
        <v>16</v>
      </c>
      <c r="C39" s="4" t="s">
        <v>41</v>
      </c>
      <c r="D39" s="5">
        <v>5.82</v>
      </c>
      <c r="E39" s="6">
        <v>3.68</v>
      </c>
      <c r="F39" s="6">
        <v>3.9</v>
      </c>
      <c r="G39" s="6">
        <v>3.98</v>
      </c>
      <c r="H39" s="6">
        <v>4.04</v>
      </c>
      <c r="I39" s="6">
        <v>4.18</v>
      </c>
      <c r="J39" s="6">
        <v>4.3</v>
      </c>
      <c r="K39" s="6">
        <v>4.36</v>
      </c>
      <c r="L39" s="6">
        <v>4.49</v>
      </c>
      <c r="M39" s="6">
        <v>4.51</v>
      </c>
      <c r="N39" s="6">
        <v>5.16</v>
      </c>
      <c r="O39" s="6">
        <f t="shared" si="1"/>
        <v>48.42</v>
      </c>
      <c r="P39" s="4" t="s">
        <v>64</v>
      </c>
    </row>
    <row r="40">
      <c r="A40" s="10">
        <v>2019.0</v>
      </c>
      <c r="B40" s="10" t="s">
        <v>74</v>
      </c>
      <c r="C40" s="4" t="s">
        <v>17</v>
      </c>
      <c r="D40" s="5">
        <v>5.9</v>
      </c>
      <c r="E40" s="6">
        <v>3.77</v>
      </c>
      <c r="F40" s="6">
        <v>3.84</v>
      </c>
      <c r="G40" s="6">
        <v>3.94</v>
      </c>
      <c r="H40" s="5">
        <v>3.93</v>
      </c>
      <c r="I40" s="5">
        <v>3.98</v>
      </c>
      <c r="J40" s="6">
        <v>4.16</v>
      </c>
      <c r="K40" s="6">
        <v>4.3</v>
      </c>
      <c r="L40" s="6">
        <v>4.41</v>
      </c>
      <c r="M40" s="6">
        <v>4.74</v>
      </c>
      <c r="N40" s="6">
        <v>5.48</v>
      </c>
      <c r="O40" s="6">
        <f t="shared" si="1"/>
        <v>48.45</v>
      </c>
      <c r="P40" s="4" t="s">
        <v>35</v>
      </c>
    </row>
    <row r="41">
      <c r="A41" s="2">
        <v>2024.0</v>
      </c>
      <c r="B41" s="2" t="s">
        <v>30</v>
      </c>
      <c r="C41" s="4" t="s">
        <v>41</v>
      </c>
      <c r="D41" s="5">
        <v>5.82</v>
      </c>
      <c r="E41" s="6">
        <v>3.72</v>
      </c>
      <c r="F41" s="6">
        <v>3.73</v>
      </c>
      <c r="G41" s="6">
        <v>3.77</v>
      </c>
      <c r="H41" s="6">
        <v>3.92</v>
      </c>
      <c r="I41" s="6">
        <v>4.07</v>
      </c>
      <c r="J41" s="6">
        <v>4.24</v>
      </c>
      <c r="K41" s="6">
        <v>4.38</v>
      </c>
      <c r="L41" s="6">
        <v>4.58</v>
      </c>
      <c r="M41" s="6">
        <v>4.74</v>
      </c>
      <c r="N41" s="6">
        <v>5.78</v>
      </c>
      <c r="O41" s="6">
        <f t="shared" si="1"/>
        <v>48.75</v>
      </c>
      <c r="P41" s="4" t="s">
        <v>58</v>
      </c>
    </row>
    <row r="42">
      <c r="A42" s="10">
        <v>2019.0</v>
      </c>
      <c r="B42" s="10" t="s">
        <v>75</v>
      </c>
      <c r="C42" s="4" t="s">
        <v>17</v>
      </c>
      <c r="D42" s="5">
        <v>5.96</v>
      </c>
      <c r="E42" s="6">
        <v>3.96</v>
      </c>
      <c r="F42" s="6">
        <v>3.88</v>
      </c>
      <c r="G42" s="6">
        <v>4.0</v>
      </c>
      <c r="H42" s="6">
        <v>4.0</v>
      </c>
      <c r="I42" s="6">
        <v>4.12</v>
      </c>
      <c r="J42" s="6">
        <v>4.32</v>
      </c>
      <c r="K42" s="6">
        <v>4.48</v>
      </c>
      <c r="L42" s="6">
        <v>4.64</v>
      </c>
      <c r="M42" s="6">
        <v>4.52</v>
      </c>
      <c r="N42" s="6">
        <v>5.32</v>
      </c>
      <c r="O42" s="6">
        <f t="shared" si="1"/>
        <v>49.2</v>
      </c>
      <c r="P42" s="4" t="s">
        <v>76</v>
      </c>
    </row>
    <row r="43">
      <c r="A43" s="10">
        <v>2022.0</v>
      </c>
      <c r="B43" s="10" t="s">
        <v>21</v>
      </c>
      <c r="C43" s="4" t="s">
        <v>41</v>
      </c>
      <c r="D43" s="5">
        <v>5.7</v>
      </c>
      <c r="E43" s="6">
        <v>3.67</v>
      </c>
      <c r="F43" s="6">
        <v>3.76</v>
      </c>
      <c r="G43" s="6">
        <v>3.8</v>
      </c>
      <c r="H43" s="6">
        <v>4.03</v>
      </c>
      <c r="I43" s="6">
        <v>4.11</v>
      </c>
      <c r="J43" s="6">
        <v>4.43</v>
      </c>
      <c r="K43" s="6">
        <v>4.6</v>
      </c>
      <c r="L43" s="6">
        <v>4.83</v>
      </c>
      <c r="M43" s="6">
        <v>4.97</v>
      </c>
      <c r="N43" s="6">
        <v>5.51</v>
      </c>
      <c r="O43" s="6">
        <f t="shared" si="1"/>
        <v>49.41</v>
      </c>
      <c r="P43" s="4" t="s">
        <v>71</v>
      </c>
    </row>
    <row r="44">
      <c r="A44" s="3"/>
      <c r="B44" s="3"/>
    </row>
    <row r="45">
      <c r="A45" s="10"/>
      <c r="B45" s="10"/>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conditionalFormatting sqref="P2:P43">
    <cfRule type="notContainsText" dxfId="1" priority="1" operator="notContains" text="13 to 2 12 to 6 13 to 10">
      <formula>ISERROR(SEARCH(("13 to 2 12 to 6 13 to 10"),(P2)))</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3" max="14" width="9.25"/>
    <col customWidth="1" min="16" max="16" width="18.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f>DS_Splits!A2</f>
        <v>2022</v>
      </c>
      <c r="B2" s="2" t="str">
        <f>DS_Splits!B2</f>
        <v>Eugene</v>
      </c>
      <c r="C2" s="4" t="s">
        <v>17</v>
      </c>
      <c r="D2" s="5">
        <v>5.71</v>
      </c>
      <c r="E2" s="5">
        <f>SUM(DS_Splits!$D2:E2)</f>
        <v>9.26</v>
      </c>
      <c r="F2" s="5">
        <f>SUM(DS_Splits!$D2:F2)</f>
        <v>12.81</v>
      </c>
      <c r="G2" s="5">
        <f>SUM(DS_Splits!$D2:G2)</f>
        <v>16.38</v>
      </c>
      <c r="H2" s="5">
        <f>SUM(DS_Splits!$D2:H2)</f>
        <v>20.12</v>
      </c>
      <c r="I2" s="5">
        <f>SUM(DS_Splits!$D2:I2)</f>
        <v>24.01</v>
      </c>
      <c r="J2" s="5">
        <f>SUM(DS_Splits!$D2:J2)</f>
        <v>28.11</v>
      </c>
      <c r="K2" s="5">
        <f>SUM(DS_Splits!$D2:K2)</f>
        <v>32.33</v>
      </c>
      <c r="L2" s="5">
        <f>SUM(DS_Splits!$D2:L2)</f>
        <v>36.69</v>
      </c>
      <c r="M2" s="5">
        <f>SUM(DS_Splits!$D2:M2)</f>
        <v>41.07</v>
      </c>
      <c r="N2" s="5">
        <f>SUM(DS_Splits!$D2:N2)</f>
        <v>46.29</v>
      </c>
      <c r="O2" s="6">
        <f t="shared" ref="O2:O43" si="1">N2</f>
        <v>46.29</v>
      </c>
      <c r="P2" s="4" t="s">
        <v>58</v>
      </c>
    </row>
    <row r="3">
      <c r="A3" s="2">
        <f>DS_Splits!A3</f>
        <v>2024</v>
      </c>
      <c r="B3" s="2" t="str">
        <f>DS_Splits!B3</f>
        <v>Oslo</v>
      </c>
      <c r="C3" s="4" t="s">
        <v>17</v>
      </c>
      <c r="D3" s="5">
        <v>5.77</v>
      </c>
      <c r="E3" s="5">
        <f>SUM(DS_Splits!$D3:E3)</f>
        <v>9.37</v>
      </c>
      <c r="F3" s="5">
        <f>SUM(DS_Splits!$D3:F3)</f>
        <v>12.98</v>
      </c>
      <c r="G3" s="5">
        <f>SUM(DS_Splits!$D3:G3)</f>
        <v>16.58</v>
      </c>
      <c r="H3" s="5">
        <f>SUM(DS_Splits!$D3:H3)</f>
        <v>20.38</v>
      </c>
      <c r="I3" s="5">
        <f>SUM(DS_Splits!$D3:I3)</f>
        <v>24.39</v>
      </c>
      <c r="J3" s="5">
        <f>SUM(DS_Splits!$D3:J3)</f>
        <v>28.42</v>
      </c>
      <c r="K3" s="5">
        <f>SUM(DS_Splits!$D3:K3)</f>
        <v>32.63</v>
      </c>
      <c r="L3" s="5">
        <f>SUM(DS_Splits!$D3:L3)</f>
        <v>36.9</v>
      </c>
      <c r="M3" s="5">
        <f>SUM(DS_Splits!$D3:M3)</f>
        <v>41.37</v>
      </c>
      <c r="N3" s="5">
        <f>SUM(DS_Splits!$D3:N3)</f>
        <v>46.63</v>
      </c>
      <c r="O3" s="6">
        <f t="shared" si="1"/>
        <v>46.63</v>
      </c>
      <c r="P3" s="4" t="s">
        <v>58</v>
      </c>
    </row>
    <row r="4">
      <c r="A4" s="2">
        <f>DS_Splits!A4</f>
        <v>2021</v>
      </c>
      <c r="B4" s="2" t="str">
        <f>DS_Splits!B4</f>
        <v>Tokyo</v>
      </c>
      <c r="C4" s="4" t="s">
        <v>17</v>
      </c>
      <c r="D4" s="5">
        <v>5.76</v>
      </c>
      <c r="E4" s="5">
        <f>SUM(DS_Splits!$D4:E4)</f>
        <v>9.36</v>
      </c>
      <c r="F4" s="5">
        <f>SUM(DS_Splits!$D4:F4)</f>
        <v>13.08</v>
      </c>
      <c r="G4" s="5">
        <f>SUM(DS_Splits!$D4:G4)</f>
        <v>16.76</v>
      </c>
      <c r="H4" s="5">
        <f>SUM(DS_Splits!$D4:H4)</f>
        <v>20.6</v>
      </c>
      <c r="I4" s="5">
        <f>SUM(DS_Splits!$D4:I4)</f>
        <v>24.64</v>
      </c>
      <c r="J4" s="5">
        <f>SUM(DS_Splits!$D4:J4)</f>
        <v>28.8</v>
      </c>
      <c r="K4" s="5">
        <f>SUM(DS_Splits!$D4:K4)</f>
        <v>33</v>
      </c>
      <c r="L4" s="5">
        <f>SUM(DS_Splits!$D4:L4)</f>
        <v>37.26</v>
      </c>
      <c r="M4" s="5">
        <f>SUM(DS_Splits!$D4:M4)</f>
        <v>41.58</v>
      </c>
      <c r="N4" s="5">
        <f>SUM(DS_Splits!$D4:N4)</f>
        <v>46.72</v>
      </c>
      <c r="O4" s="6">
        <f t="shared" si="1"/>
        <v>46.72</v>
      </c>
      <c r="P4" s="4" t="s">
        <v>59</v>
      </c>
    </row>
    <row r="5">
      <c r="A5" s="2">
        <f>DS_Splits!A5</f>
        <v>2022</v>
      </c>
      <c r="B5" s="2" t="str">
        <f>DS_Splits!B5</f>
        <v>Stockholm</v>
      </c>
      <c r="C5" s="4" t="s">
        <v>17</v>
      </c>
      <c r="D5" s="5">
        <v>5.66</v>
      </c>
      <c r="E5" s="5">
        <f>SUM(DS_Splits!$D5:E5)</f>
        <v>9.24</v>
      </c>
      <c r="F5" s="5">
        <f>SUM(DS_Splits!$D5:F5)</f>
        <v>12.8</v>
      </c>
      <c r="G5" s="5">
        <f>SUM(DS_Splits!$D5:G5)</f>
        <v>16.42</v>
      </c>
      <c r="H5" s="5">
        <f>SUM(DS_Splits!$D5:H5)</f>
        <v>20.18</v>
      </c>
      <c r="I5" s="5">
        <f>SUM(DS_Splits!$D5:I5)</f>
        <v>24.08</v>
      </c>
      <c r="J5" s="5">
        <f>SUM(DS_Splits!$D5:J5)</f>
        <v>28.22</v>
      </c>
      <c r="K5" s="5">
        <f>SUM(DS_Splits!$D5:K5)</f>
        <v>32.48</v>
      </c>
      <c r="L5" s="5">
        <f>SUM(DS_Splits!$D5:L5)</f>
        <v>36.84</v>
      </c>
      <c r="M5" s="5">
        <f>SUM(DS_Splits!$D5:M5)</f>
        <v>41.4</v>
      </c>
      <c r="N5" s="5">
        <f>SUM(DS_Splits!$D5:N5)</f>
        <v>46.8</v>
      </c>
      <c r="O5" s="6">
        <f t="shared" si="1"/>
        <v>46.8</v>
      </c>
      <c r="P5" s="4" t="s">
        <v>58</v>
      </c>
    </row>
    <row r="6">
      <c r="A6" s="2">
        <f>DS_Splits!A6</f>
        <v>2024</v>
      </c>
      <c r="B6" s="2" t="str">
        <f>DS_Splits!B6</f>
        <v>Doha</v>
      </c>
      <c r="C6" s="4" t="s">
        <v>17</v>
      </c>
      <c r="D6" s="5">
        <v>5.67</v>
      </c>
      <c r="E6" s="5">
        <f>SUM(DS_Splits!$D6:E6)</f>
        <v>9.24</v>
      </c>
      <c r="F6" s="5">
        <f>SUM(DS_Splits!$D6:F6)</f>
        <v>12.89</v>
      </c>
      <c r="G6" s="5">
        <f>SUM(DS_Splits!$D6:G6)</f>
        <v>16.61</v>
      </c>
      <c r="H6" s="5">
        <f>SUM(DS_Splits!$D6:H6)</f>
        <v>20.53</v>
      </c>
      <c r="I6" s="5">
        <f>SUM(DS_Splits!$D6:I6)</f>
        <v>24.58</v>
      </c>
      <c r="J6" s="5">
        <f>SUM(DS_Splits!$D6:J6)</f>
        <v>28.66</v>
      </c>
      <c r="K6" s="5">
        <f>SUM(DS_Splits!$D6:K6)</f>
        <v>32.88</v>
      </c>
      <c r="L6" s="5">
        <f>SUM(DS_Splits!$D6:L6)</f>
        <v>37.18</v>
      </c>
      <c r="M6" s="5">
        <f>SUM(DS_Splits!$D6:M6)</f>
        <v>41.61</v>
      </c>
      <c r="N6" s="5">
        <f>SUM(DS_Splits!$D6:N6)</f>
        <v>46.86</v>
      </c>
      <c r="O6" s="6">
        <f t="shared" si="1"/>
        <v>46.86</v>
      </c>
      <c r="P6" s="4" t="s">
        <v>60</v>
      </c>
    </row>
    <row r="7">
      <c r="A7" s="2">
        <f>DS_Splits!A7</f>
        <v>2022</v>
      </c>
      <c r="B7" s="2" t="str">
        <f>DS_Splits!B7</f>
        <v>Zurich</v>
      </c>
      <c r="C7" s="4" t="s">
        <v>17</v>
      </c>
      <c r="D7" s="5">
        <v>5.7</v>
      </c>
      <c r="E7" s="5">
        <f>SUM(DS_Splits!$D7:E7)</f>
        <v>9.27</v>
      </c>
      <c r="F7" s="5">
        <f>SUM(DS_Splits!$D7:F7)</f>
        <v>12.91</v>
      </c>
      <c r="G7" s="5">
        <f>SUM(DS_Splits!$D7:G7)</f>
        <v>16.58</v>
      </c>
      <c r="H7" s="5">
        <f>SUM(DS_Splits!$D7:H7)</f>
        <v>20.45</v>
      </c>
      <c r="I7" s="5">
        <f>SUM(DS_Splits!$D7:I7)</f>
        <v>24.36</v>
      </c>
      <c r="J7" s="5">
        <f>SUM(DS_Splits!$D7:J7)</f>
        <v>28.5</v>
      </c>
      <c r="K7" s="5">
        <f>SUM(DS_Splits!$D7:K7)</f>
        <v>32.7</v>
      </c>
      <c r="L7" s="5">
        <f>SUM(DS_Splits!$D7:L7)</f>
        <v>37.1</v>
      </c>
      <c r="M7" s="5">
        <f>SUM(DS_Splits!$D7:M7)</f>
        <v>41.67</v>
      </c>
      <c r="N7" s="5">
        <f>SUM(DS_Splits!$D7:N7)</f>
        <v>46.98</v>
      </c>
      <c r="O7" s="6">
        <f t="shared" si="1"/>
        <v>46.98</v>
      </c>
      <c r="P7" s="4" t="s">
        <v>58</v>
      </c>
    </row>
    <row r="8">
      <c r="A8" s="2">
        <f>DS_Splits!A8</f>
        <v>2024</v>
      </c>
      <c r="B8" s="2" t="str">
        <f>DS_Splits!B8</f>
        <v>Stockholm</v>
      </c>
      <c r="C8" s="4" t="s">
        <v>17</v>
      </c>
      <c r="D8" s="5">
        <v>5.8</v>
      </c>
      <c r="E8" s="5">
        <f>SUM(DS_Splits!$D8:E8)</f>
        <v>9.5</v>
      </c>
      <c r="F8" s="5">
        <f>SUM(DS_Splits!$D8:F8)</f>
        <v>13.06</v>
      </c>
      <c r="G8" s="5">
        <f>SUM(DS_Splits!$D8:G8)</f>
        <v>16.7</v>
      </c>
      <c r="H8" s="5">
        <f>SUM(DS_Splits!$D8:H8)</f>
        <v>20.53</v>
      </c>
      <c r="I8" s="5">
        <f>SUM(DS_Splits!$D8:I8)</f>
        <v>24.47</v>
      </c>
      <c r="J8" s="5">
        <f>SUM(DS_Splits!$D8:J8)</f>
        <v>28.6</v>
      </c>
      <c r="K8" s="5">
        <f>SUM(DS_Splits!$D8:K8)</f>
        <v>32.87</v>
      </c>
      <c r="L8" s="5">
        <f>SUM(DS_Splits!$D8:L8)</f>
        <v>37.27</v>
      </c>
      <c r="M8" s="5">
        <f>SUM(DS_Splits!$D8:M8)</f>
        <v>41.8</v>
      </c>
      <c r="N8" s="5">
        <f>SUM(DS_Splits!$D8:N8)</f>
        <v>47.01</v>
      </c>
      <c r="O8" s="6">
        <f t="shared" si="1"/>
        <v>47.01</v>
      </c>
      <c r="P8" s="4" t="s">
        <v>58</v>
      </c>
    </row>
    <row r="9">
      <c r="A9" s="2">
        <f>DS_Splits!A9</f>
        <v>2024</v>
      </c>
      <c r="B9" s="2" t="str">
        <f>DS_Splits!B9</f>
        <v>Monaco</v>
      </c>
      <c r="C9" s="4" t="s">
        <v>17</v>
      </c>
      <c r="D9" s="5">
        <v>5.72</v>
      </c>
      <c r="E9" s="5">
        <f>SUM(DS_Splits!$D9:E9)</f>
        <v>9.23</v>
      </c>
      <c r="F9" s="5">
        <f>SUM(DS_Splits!$D9:F9)</f>
        <v>12.78</v>
      </c>
      <c r="G9" s="5">
        <f>SUM(DS_Splits!$D9:G9)</f>
        <v>16.44</v>
      </c>
      <c r="H9" s="5">
        <f>SUM(DS_Splits!$D9:H9)</f>
        <v>20.22</v>
      </c>
      <c r="I9" s="5">
        <f>SUM(DS_Splits!$D9:I9)</f>
        <v>24.25</v>
      </c>
      <c r="J9" s="5">
        <f>SUM(DS_Splits!$D9:J9)</f>
        <v>28.41</v>
      </c>
      <c r="K9" s="5">
        <f>SUM(DS_Splits!$D9:K9)</f>
        <v>32.69</v>
      </c>
      <c r="L9" s="5">
        <f>SUM(DS_Splits!$D9:L9)</f>
        <v>37.08</v>
      </c>
      <c r="M9" s="5">
        <f>SUM(DS_Splits!$D9:M9)</f>
        <v>41.63</v>
      </c>
      <c r="N9" s="5">
        <f>SUM(DS_Splits!$D9:N9)</f>
        <v>47.18</v>
      </c>
      <c r="O9" s="6">
        <f t="shared" si="1"/>
        <v>47.18</v>
      </c>
      <c r="P9" s="4" t="s">
        <v>61</v>
      </c>
    </row>
    <row r="10">
      <c r="A10" s="2">
        <f>DS_Splits!A10</f>
        <v>2024</v>
      </c>
      <c r="B10" s="2" t="str">
        <f>DS_Splits!B10</f>
        <v>London</v>
      </c>
      <c r="C10" s="4" t="s">
        <v>17</v>
      </c>
      <c r="D10" s="5">
        <v>5.82</v>
      </c>
      <c r="E10" s="5">
        <f>SUM(DS_Splits!$D10:E10)</f>
        <v>9.42</v>
      </c>
      <c r="F10" s="5">
        <f>SUM(DS_Splits!$D10:F10)</f>
        <v>13.04</v>
      </c>
      <c r="G10" s="5">
        <f>SUM(DS_Splits!$D10:G10)</f>
        <v>16.69</v>
      </c>
      <c r="H10" s="5">
        <f>SUM(DS_Splits!$D10:H10)</f>
        <v>20.5</v>
      </c>
      <c r="I10" s="5">
        <f>SUM(DS_Splits!$D10:I10)</f>
        <v>24.51</v>
      </c>
      <c r="J10" s="5">
        <f>SUM(DS_Splits!$D10:J10)</f>
        <v>28.68</v>
      </c>
      <c r="K10" s="5">
        <f>SUM(DS_Splits!$D10:K10)</f>
        <v>32.92</v>
      </c>
      <c r="L10" s="5">
        <f>SUM(DS_Splits!$D10:L10)</f>
        <v>37.3</v>
      </c>
      <c r="M10" s="5">
        <f>SUM(DS_Splits!$D10:M10)</f>
        <v>41.8</v>
      </c>
      <c r="N10" s="5">
        <f>SUM(DS_Splits!$D10:N10)</f>
        <v>47.18</v>
      </c>
      <c r="O10" s="6">
        <f t="shared" si="1"/>
        <v>47.18</v>
      </c>
      <c r="P10" s="4" t="s">
        <v>58</v>
      </c>
    </row>
    <row r="11">
      <c r="A11" s="2">
        <f>DS_Splits!A11</f>
        <v>2022</v>
      </c>
      <c r="B11" s="2" t="str">
        <f>DS_Splits!B11</f>
        <v>Eugene</v>
      </c>
      <c r="C11" s="4" t="s">
        <v>17</v>
      </c>
      <c r="D11" s="5">
        <v>5.75</v>
      </c>
      <c r="E11" s="5">
        <f>SUM(DS_Splits!$D11:E11)</f>
        <v>9.36</v>
      </c>
      <c r="F11" s="5">
        <f>SUM(DS_Splits!$D11:F11)</f>
        <v>13</v>
      </c>
      <c r="G11" s="5">
        <f>SUM(DS_Splits!$D11:G11)</f>
        <v>16.73</v>
      </c>
      <c r="H11" s="5">
        <f>SUM(DS_Splits!$D11:H11)</f>
        <v>20.56</v>
      </c>
      <c r="I11" s="5">
        <f>SUM(DS_Splits!$D11:I11)</f>
        <v>24.54</v>
      </c>
      <c r="J11" s="5">
        <f>SUM(DS_Splits!$D11:J11)</f>
        <v>28.7</v>
      </c>
      <c r="K11" s="5">
        <f>SUM(DS_Splits!$D11:K11)</f>
        <v>32.93</v>
      </c>
      <c r="L11" s="5">
        <f>SUM(DS_Splits!$D11:L11)</f>
        <v>37.53</v>
      </c>
      <c r="M11" s="5">
        <f>SUM(DS_Splits!$D11:M11)</f>
        <v>42</v>
      </c>
      <c r="N11" s="5">
        <f>SUM(DS_Splits!$D11:N11)</f>
        <v>47.23</v>
      </c>
      <c r="O11" s="6">
        <f t="shared" si="1"/>
        <v>47.23</v>
      </c>
      <c r="P11" s="4" t="s">
        <v>62</v>
      </c>
    </row>
    <row r="12">
      <c r="A12" s="2">
        <f>DS_Splits!A12</f>
        <v>2022</v>
      </c>
      <c r="B12" s="2" t="str">
        <f>DS_Splits!B12</f>
        <v>Doha</v>
      </c>
      <c r="C12" s="4" t="s">
        <v>17</v>
      </c>
      <c r="D12" s="5">
        <v>5.7</v>
      </c>
      <c r="E12" s="5">
        <f>SUM(DS_Splits!$D12:E12)</f>
        <v>9.37</v>
      </c>
      <c r="F12" s="5">
        <f>SUM(DS_Splits!$D12:F12)</f>
        <v>13.11</v>
      </c>
      <c r="G12" s="5">
        <f>SUM(DS_Splits!$D12:G12)</f>
        <v>17.12</v>
      </c>
      <c r="H12" s="5">
        <f>SUM(DS_Splits!$D12:H12)</f>
        <v>21.2</v>
      </c>
      <c r="I12" s="5">
        <f>SUM(DS_Splits!$D12:I12)</f>
        <v>25.36</v>
      </c>
      <c r="J12" s="5">
        <f>SUM(DS_Splits!$D12:J12)</f>
        <v>29.44</v>
      </c>
      <c r="K12" s="5">
        <f>SUM(DS_Splits!$D12:K12)</f>
        <v>33.63</v>
      </c>
      <c r="L12" s="5">
        <f>SUM(DS_Splits!$D12:L12)</f>
        <v>37.83</v>
      </c>
      <c r="M12" s="5">
        <f>SUM(DS_Splits!$D12:M12)</f>
        <v>42.14</v>
      </c>
      <c r="N12" s="5">
        <f>SUM(DS_Splits!$D12:N12)</f>
        <v>47.24</v>
      </c>
      <c r="O12" s="6">
        <f t="shared" si="1"/>
        <v>47.24</v>
      </c>
      <c r="P12" s="4" t="s">
        <v>63</v>
      </c>
    </row>
    <row r="13">
      <c r="A13" s="2">
        <f>DS_Splits!A13</f>
        <v>2022</v>
      </c>
      <c r="B13" s="2" t="str">
        <f>DS_Splits!B13</f>
        <v>Oslo</v>
      </c>
      <c r="C13" s="4" t="s">
        <v>17</v>
      </c>
      <c r="D13" s="5">
        <v>5.74</v>
      </c>
      <c r="E13" s="5">
        <f>SUM(DS_Splits!$D13:E13)</f>
        <v>9.42</v>
      </c>
      <c r="F13" s="5">
        <f>SUM(DS_Splits!$D13:F13)</f>
        <v>13.16</v>
      </c>
      <c r="G13" s="5">
        <f>SUM(DS_Splits!$D13:G13)</f>
        <v>16.92</v>
      </c>
      <c r="H13" s="5">
        <f>SUM(DS_Splits!$D13:H13)</f>
        <v>20.82</v>
      </c>
      <c r="I13" s="5">
        <f>SUM(DS_Splits!$D13:I13)</f>
        <v>24.96</v>
      </c>
      <c r="J13" s="5">
        <f>SUM(DS_Splits!$D13:J13)</f>
        <v>29.2</v>
      </c>
      <c r="K13" s="5">
        <f>SUM(DS_Splits!$D13:K13)</f>
        <v>33.42</v>
      </c>
      <c r="L13" s="5">
        <f>SUM(DS_Splits!$D13:L13)</f>
        <v>37.76</v>
      </c>
      <c r="M13" s="5">
        <f>SUM(DS_Splits!$D13:M13)</f>
        <v>42.16</v>
      </c>
      <c r="N13" s="5">
        <f>SUM(DS_Splits!$D13:N13)</f>
        <v>47.26</v>
      </c>
      <c r="O13" s="6">
        <f t="shared" si="1"/>
        <v>47.26</v>
      </c>
      <c r="P13" s="4" t="s">
        <v>58</v>
      </c>
    </row>
    <row r="14">
      <c r="A14" s="2">
        <f>DS_Splits!A14</f>
        <v>2024</v>
      </c>
      <c r="B14" s="2" t="str">
        <f>DS_Splits!B14</f>
        <v>Paris</v>
      </c>
      <c r="C14" s="4" t="s">
        <v>17</v>
      </c>
      <c r="D14" s="5">
        <v>5.72</v>
      </c>
      <c r="E14" s="5">
        <f>SUM(DS_Splits!$D14:E14)</f>
        <v>9.3</v>
      </c>
      <c r="F14" s="5">
        <f>SUM(DS_Splits!$D14:F14)</f>
        <v>12.96</v>
      </c>
      <c r="G14" s="5">
        <f>SUM(DS_Splits!$D14:G14)</f>
        <v>16.66</v>
      </c>
      <c r="H14" s="5">
        <f>SUM(DS_Splits!$D14:H14)</f>
        <v>20.44</v>
      </c>
      <c r="I14" s="5">
        <f>SUM(DS_Splits!$D14:I14)</f>
        <v>24.35</v>
      </c>
      <c r="J14" s="5">
        <f>SUM(DS_Splits!$D14:J14)</f>
        <v>28.42</v>
      </c>
      <c r="K14" s="5">
        <f>SUM(DS_Splits!$D14:K14)</f>
        <v>32.65</v>
      </c>
      <c r="L14" s="5">
        <f>SUM(DS_Splits!$D14:L14)</f>
        <v>37.09</v>
      </c>
      <c r="M14" s="5">
        <f>SUM(DS_Splits!$D14:M14)</f>
        <v>41.68</v>
      </c>
      <c r="N14" s="5">
        <f>SUM(DS_Splits!$D14:N14)</f>
        <v>47.26</v>
      </c>
      <c r="O14" s="6">
        <f t="shared" si="1"/>
        <v>47.26</v>
      </c>
      <c r="P14" s="4" t="s">
        <v>58</v>
      </c>
    </row>
    <row r="15">
      <c r="A15" s="2">
        <f>DS_Splits!A15</f>
        <v>2021</v>
      </c>
      <c r="B15" s="2" t="str">
        <f>DS_Splits!B15</f>
        <v>Tokyo</v>
      </c>
      <c r="C15" s="4" t="s">
        <v>33</v>
      </c>
      <c r="D15" s="9">
        <v>5.8</v>
      </c>
      <c r="E15" s="5">
        <f>SUM(DS_Splits!$D15:E15)</f>
        <v>9.43</v>
      </c>
      <c r="F15" s="5">
        <f>SUM(DS_Splits!$D15:F15)</f>
        <v>13.13</v>
      </c>
      <c r="G15" s="5">
        <f>SUM(DS_Splits!$D15:G15)</f>
        <v>16.93</v>
      </c>
      <c r="H15" s="5">
        <f>SUM(DS_Splits!$D15:H15)</f>
        <v>20.76</v>
      </c>
      <c r="I15" s="5">
        <f>SUM(DS_Splits!$D15:I15)</f>
        <v>24.9</v>
      </c>
      <c r="J15" s="5">
        <f>SUM(DS_Splits!$D15:J15)</f>
        <v>29</v>
      </c>
      <c r="K15" s="5">
        <f>SUM(DS_Splits!$D15:K15)</f>
        <v>33.28</v>
      </c>
      <c r="L15" s="5">
        <f>SUM(DS_Splits!$D15:L15)</f>
        <v>37.7</v>
      </c>
      <c r="M15" s="5">
        <f>SUM(DS_Splits!$D15:M15)</f>
        <v>42.2</v>
      </c>
      <c r="N15" s="5">
        <f>SUM(DS_Splits!$D15:N15)</f>
        <v>47.31</v>
      </c>
      <c r="O15" s="6">
        <f t="shared" si="1"/>
        <v>47.31</v>
      </c>
      <c r="P15" s="4" t="s">
        <v>64</v>
      </c>
    </row>
    <row r="16">
      <c r="A16" s="2">
        <f>DS_Splits!A16</f>
        <v>2021</v>
      </c>
      <c r="B16" s="2" t="str">
        <f>DS_Splits!B16</f>
        <v>Stockholm</v>
      </c>
      <c r="C16" s="4" t="s">
        <v>17</v>
      </c>
      <c r="D16" s="5">
        <v>5.74</v>
      </c>
      <c r="E16" s="5">
        <f>SUM(DS_Splits!$D16:E16)</f>
        <v>9.4</v>
      </c>
      <c r="F16" s="5">
        <f>SUM(DS_Splits!$D16:F16)</f>
        <v>13.16</v>
      </c>
      <c r="G16" s="5">
        <f>SUM(DS_Splits!$D16:G16)</f>
        <v>16.86</v>
      </c>
      <c r="H16" s="5">
        <f>SUM(DS_Splits!$D16:H16)</f>
        <v>20.7</v>
      </c>
      <c r="I16" s="5">
        <f>SUM(DS_Splits!$D16:I16)</f>
        <v>24.76</v>
      </c>
      <c r="J16" s="5">
        <f>SUM(DS_Splits!$D16:J16)</f>
        <v>28.8</v>
      </c>
      <c r="K16" s="5">
        <f>SUM(DS_Splits!$D16:K16)</f>
        <v>32.94</v>
      </c>
      <c r="L16" s="5">
        <f>SUM(DS_Splits!$D16:L16)</f>
        <v>37.3</v>
      </c>
      <c r="M16" s="5">
        <f>SUM(DS_Splits!$D16:M16)</f>
        <v>41.92</v>
      </c>
      <c r="N16" s="5">
        <f>SUM(DS_Splits!$D16:N16)</f>
        <v>47.34</v>
      </c>
      <c r="O16" s="6">
        <f t="shared" si="1"/>
        <v>47.34</v>
      </c>
      <c r="P16" s="4" t="s">
        <v>64</v>
      </c>
    </row>
    <row r="17">
      <c r="A17" s="2">
        <f>DS_Splits!A17</f>
        <v>2021</v>
      </c>
      <c r="B17" s="2" t="str">
        <f>DS_Splits!B17</f>
        <v>Oslo</v>
      </c>
      <c r="C17" s="4" t="s">
        <v>17</v>
      </c>
      <c r="D17" s="5">
        <v>5.74</v>
      </c>
      <c r="E17" s="5">
        <f>SUM(DS_Splits!$D17:E17)</f>
        <v>9.36</v>
      </c>
      <c r="F17" s="5">
        <f>SUM(DS_Splits!$D17:F17)</f>
        <v>13.12</v>
      </c>
      <c r="G17" s="5">
        <f>SUM(DS_Splits!$D17:G17)</f>
        <v>16.92</v>
      </c>
      <c r="H17" s="5">
        <f>SUM(DS_Splits!$D17:H17)</f>
        <v>20.78</v>
      </c>
      <c r="I17" s="5">
        <f>SUM(DS_Splits!$D17:I17)</f>
        <v>24.86</v>
      </c>
      <c r="J17" s="5">
        <f>SUM(DS_Splits!$D17:J17)</f>
        <v>28.98</v>
      </c>
      <c r="K17" s="5">
        <f>SUM(DS_Splits!$D17:K17)</f>
        <v>33.2</v>
      </c>
      <c r="L17" s="5">
        <f>SUM(DS_Splits!$D17:L17)</f>
        <v>37.56</v>
      </c>
      <c r="M17" s="5">
        <f>SUM(DS_Splits!$D17:M17)</f>
        <v>42.06</v>
      </c>
      <c r="N17" s="5">
        <f>SUM(DS_Splits!$D17:N17)</f>
        <v>47.38</v>
      </c>
      <c r="O17" s="6">
        <f t="shared" si="1"/>
        <v>47.38</v>
      </c>
      <c r="P17" s="4" t="s">
        <v>64</v>
      </c>
    </row>
    <row r="18">
      <c r="A18" s="2">
        <f>DS_Splits!A18</f>
        <v>2023</v>
      </c>
      <c r="B18" s="2" t="str">
        <f>DS_Splits!B18</f>
        <v>Budapest</v>
      </c>
      <c r="C18" s="4" t="s">
        <v>33</v>
      </c>
      <c r="D18" s="5">
        <v>5.87</v>
      </c>
      <c r="E18" s="5">
        <f>SUM(DS_Splits!$D18:E18)</f>
        <v>9.61</v>
      </c>
      <c r="F18" s="5">
        <f>SUM(DS_Splits!$D18:F18)</f>
        <v>13.24</v>
      </c>
      <c r="G18" s="5">
        <f>SUM(DS_Splits!$D18:G18)</f>
        <v>16.78</v>
      </c>
      <c r="H18" s="5">
        <f>SUM(DS_Splits!$D18:H18)</f>
        <v>20.65</v>
      </c>
      <c r="I18" s="5">
        <f>SUM(DS_Splits!$D18:I18)</f>
        <v>24.76</v>
      </c>
      <c r="J18" s="5">
        <f>SUM(DS_Splits!$D18:J18)</f>
        <v>29</v>
      </c>
      <c r="K18" s="5">
        <f>SUM(DS_Splits!$D18:K18)</f>
        <v>33.28</v>
      </c>
      <c r="L18" s="5">
        <f>SUM(DS_Splits!$D18:L18)</f>
        <v>37.65</v>
      </c>
      <c r="M18" s="5">
        <f>SUM(DS_Splits!$D18:M18)</f>
        <v>42.17</v>
      </c>
      <c r="N18" s="5">
        <f>SUM(DS_Splits!$D18:N18)</f>
        <v>47.38</v>
      </c>
      <c r="O18" s="6">
        <f t="shared" si="1"/>
        <v>47.38</v>
      </c>
      <c r="P18" s="4" t="s">
        <v>61</v>
      </c>
    </row>
    <row r="19">
      <c r="A19" s="2">
        <f>DS_Splits!A19</f>
        <v>2023</v>
      </c>
      <c r="B19" s="2" t="str">
        <f>DS_Splits!B19</f>
        <v>Eugene</v>
      </c>
      <c r="C19" s="4" t="s">
        <v>17</v>
      </c>
      <c r="D19" s="5">
        <v>5.79</v>
      </c>
      <c r="E19" s="5">
        <f>SUM(DS_Splits!$D19:E19)</f>
        <v>9.49</v>
      </c>
      <c r="F19" s="5">
        <f>SUM(DS_Splits!$D19:F19)</f>
        <v>13.2</v>
      </c>
      <c r="G19" s="5">
        <f>SUM(DS_Splits!$D19:G19)</f>
        <v>16.94</v>
      </c>
      <c r="H19" s="5">
        <f>SUM(DS_Splits!$D19:H19)</f>
        <v>20.84</v>
      </c>
      <c r="I19" s="5">
        <f>SUM(DS_Splits!$D19:I19)</f>
        <v>24.85</v>
      </c>
      <c r="J19" s="5">
        <f>SUM(DS_Splits!$D19:J19)</f>
        <v>28.98</v>
      </c>
      <c r="K19" s="5">
        <f>SUM(DS_Splits!$D19:K19)</f>
        <v>33.26</v>
      </c>
      <c r="L19" s="5">
        <f>SUM(DS_Splits!$D19:L19)</f>
        <v>37.65</v>
      </c>
      <c r="M19" s="5">
        <f>SUM(DS_Splits!$D19:M19)</f>
        <v>42.12</v>
      </c>
      <c r="N19" s="5">
        <f>SUM(DS_Splits!$D19:N19)</f>
        <v>47.44</v>
      </c>
      <c r="O19" s="6">
        <f t="shared" si="1"/>
        <v>47.44</v>
      </c>
      <c r="P19" s="4" t="s">
        <v>58</v>
      </c>
    </row>
    <row r="20">
      <c r="A20" s="2">
        <f>DS_Splits!A20</f>
        <v>2021</v>
      </c>
      <c r="B20" s="2" t="str">
        <f>DS_Splits!B20</f>
        <v>Monaco</v>
      </c>
      <c r="C20" s="4" t="s">
        <v>17</v>
      </c>
      <c r="D20" s="5">
        <v>5.7</v>
      </c>
      <c r="E20" s="5">
        <f>SUM(DS_Splits!$D20:E20)</f>
        <v>9.31</v>
      </c>
      <c r="F20" s="5">
        <f>SUM(DS_Splits!$D20:F20)</f>
        <v>13.02</v>
      </c>
      <c r="G20" s="5">
        <f>SUM(DS_Splits!$D20:G20)</f>
        <v>16.76</v>
      </c>
      <c r="H20" s="5">
        <f>SUM(DS_Splits!$D20:H20)</f>
        <v>20.64</v>
      </c>
      <c r="I20" s="5">
        <f>SUM(DS_Splits!$D20:I20)</f>
        <v>24.74</v>
      </c>
      <c r="J20" s="5">
        <f>SUM(DS_Splits!$D20:J20)</f>
        <v>28.93</v>
      </c>
      <c r="K20" s="5">
        <f>SUM(DS_Splits!$D20:K20)</f>
        <v>33.16</v>
      </c>
      <c r="L20" s="5">
        <f>SUM(DS_Splits!$D20:L20)</f>
        <v>37.6</v>
      </c>
      <c r="M20" s="5">
        <f>SUM(DS_Splits!$D20:M20)</f>
        <v>42.31</v>
      </c>
      <c r="N20" s="5">
        <f>SUM(DS_Splits!$D20:N20)</f>
        <v>47.51</v>
      </c>
      <c r="O20" s="6">
        <f t="shared" si="1"/>
        <v>47.51</v>
      </c>
      <c r="P20" s="4" t="s">
        <v>65</v>
      </c>
    </row>
    <row r="21">
      <c r="A21" s="2">
        <f>DS_Splits!A21</f>
        <v>2022</v>
      </c>
      <c r="B21" s="2" t="str">
        <f>DS_Splits!B21</f>
        <v>Brussels</v>
      </c>
      <c r="C21" s="4" t="s">
        <v>17</v>
      </c>
      <c r="D21" s="5">
        <v>5.8</v>
      </c>
      <c r="E21" s="5">
        <f>SUM(DS_Splits!$D21:E21)</f>
        <v>9.41</v>
      </c>
      <c r="F21" s="5">
        <f>SUM(DS_Splits!$D21:F21)</f>
        <v>13.11</v>
      </c>
      <c r="G21" s="5">
        <f>SUM(DS_Splits!$D21:G21)</f>
        <v>16.88</v>
      </c>
      <c r="H21" s="5">
        <f>SUM(DS_Splits!$D21:H21)</f>
        <v>20.79</v>
      </c>
      <c r="I21" s="5">
        <f>SUM(DS_Splits!$D21:I21)</f>
        <v>24.79</v>
      </c>
      <c r="J21" s="5">
        <f>SUM(DS_Splits!$D21:J21)</f>
        <v>29.03</v>
      </c>
      <c r="K21" s="5">
        <f>SUM(DS_Splits!$D21:K21)</f>
        <v>33.4</v>
      </c>
      <c r="L21" s="5">
        <f>SUM(DS_Splits!$D21:L21)</f>
        <v>37.87</v>
      </c>
      <c r="M21" s="5">
        <f>SUM(DS_Splits!$D21:M21)</f>
        <v>42.34</v>
      </c>
      <c r="N21" s="5">
        <f>SUM(DS_Splits!$D21:N21)</f>
        <v>47.54</v>
      </c>
      <c r="O21" s="6">
        <f t="shared" si="1"/>
        <v>47.54</v>
      </c>
      <c r="P21" s="4" t="s">
        <v>58</v>
      </c>
    </row>
    <row r="22">
      <c r="A22" s="2">
        <f>DS_Splits!A22</f>
        <v>2021</v>
      </c>
      <c r="B22" s="2" t="str">
        <f>DS_Splits!B22</f>
        <v>Doha</v>
      </c>
      <c r="C22" s="4" t="s">
        <v>17</v>
      </c>
      <c r="D22" s="5">
        <v>5.7</v>
      </c>
      <c r="E22" s="5">
        <f>SUM(DS_Splits!$D22:E22)</f>
        <v>9.37</v>
      </c>
      <c r="F22" s="5">
        <f>SUM(DS_Splits!$D22:F22)</f>
        <v>13.18</v>
      </c>
      <c r="G22" s="5">
        <f>SUM(DS_Splits!$D22:G22)</f>
        <v>17.05</v>
      </c>
      <c r="H22" s="5">
        <f>SUM(DS_Splits!$D22:H22)</f>
        <v>20.95</v>
      </c>
      <c r="I22" s="5">
        <f>SUM(DS_Splits!$D22:I22)</f>
        <v>25.12</v>
      </c>
      <c r="J22" s="5">
        <f>SUM(DS_Splits!$D22:J22)</f>
        <v>29.33</v>
      </c>
      <c r="K22" s="5">
        <f>SUM(DS_Splits!$D22:K22)</f>
        <v>33.6</v>
      </c>
      <c r="L22" s="5">
        <f>SUM(DS_Splits!$D22:L22)</f>
        <v>37.94</v>
      </c>
      <c r="M22" s="5">
        <f>SUM(DS_Splits!$D22:M22)</f>
        <v>42.34</v>
      </c>
      <c r="N22" s="5">
        <f>SUM(DS_Splits!$D22:N22)</f>
        <v>47.57</v>
      </c>
      <c r="O22" s="6">
        <f t="shared" si="1"/>
        <v>47.57</v>
      </c>
      <c r="P22" s="4" t="s">
        <v>64</v>
      </c>
    </row>
    <row r="23">
      <c r="A23" s="2">
        <f>DS_Splits!A23</f>
        <v>2025</v>
      </c>
      <c r="B23" s="2" t="str">
        <f>DS_Splits!B23</f>
        <v>Kingston</v>
      </c>
      <c r="C23" s="4" t="s">
        <v>17</v>
      </c>
      <c r="D23" s="5">
        <v>5.86</v>
      </c>
      <c r="E23" s="5">
        <f>SUM(DS_Splits!$D23:E23)</f>
        <v>9.52</v>
      </c>
      <c r="F23" s="5">
        <f>SUM(DS_Splits!$D23:F23)</f>
        <v>13</v>
      </c>
      <c r="G23" s="5">
        <f>SUM(DS_Splits!$D23:G23)</f>
        <v>16.72</v>
      </c>
      <c r="H23" s="5">
        <f>SUM(DS_Splits!$D23:H23)</f>
        <v>20.6</v>
      </c>
      <c r="I23" s="5">
        <f>SUM(DS_Splits!$D23:I23)</f>
        <v>24.62</v>
      </c>
      <c r="J23" s="5">
        <f>SUM(DS_Splits!$D23:J23)</f>
        <v>28.82</v>
      </c>
      <c r="K23" s="5">
        <f>SUM(DS_Splits!$D23:K23)</f>
        <v>33.08</v>
      </c>
      <c r="L23" s="5">
        <f>SUM(DS_Splits!$D23:L23)</f>
        <v>37.6</v>
      </c>
      <c r="M23" s="5">
        <f>SUM(DS_Splits!$D23:M23)</f>
        <v>42.16</v>
      </c>
      <c r="N23" s="5">
        <f>SUM(DS_Splits!$D23:N23)</f>
        <v>47.61</v>
      </c>
      <c r="O23" s="6">
        <f t="shared" si="1"/>
        <v>47.61</v>
      </c>
      <c r="P23" s="4" t="s">
        <v>58</v>
      </c>
    </row>
    <row r="24">
      <c r="A24" s="2">
        <f>DS_Splits!A24</f>
        <v>2023</v>
      </c>
      <c r="B24" s="2" t="str">
        <f>DS_Splits!B24</f>
        <v>Zurich</v>
      </c>
      <c r="C24" s="4" t="s">
        <v>17</v>
      </c>
      <c r="D24" s="5">
        <v>5.8</v>
      </c>
      <c r="E24" s="5">
        <f>SUM(DS_Splits!$D24:E24)</f>
        <v>9.39</v>
      </c>
      <c r="F24" s="5">
        <f>SUM(DS_Splits!$D24:F24)</f>
        <v>13.04</v>
      </c>
      <c r="G24" s="5">
        <f>SUM(DS_Splits!$D24:G24)</f>
        <v>16.77</v>
      </c>
      <c r="H24" s="5">
        <f>SUM(DS_Splits!$D24:H24)</f>
        <v>20.66</v>
      </c>
      <c r="I24" s="5">
        <f>SUM(DS_Splits!$D24:I24)</f>
        <v>24.66</v>
      </c>
      <c r="J24" s="5">
        <f>SUM(DS_Splits!$D24:J24)</f>
        <v>28.84</v>
      </c>
      <c r="K24" s="5">
        <f>SUM(DS_Splits!$D24:K24)</f>
        <v>33.18</v>
      </c>
      <c r="L24" s="5">
        <f>SUM(DS_Splits!$D24:L24)</f>
        <v>37.66</v>
      </c>
      <c r="M24" s="5">
        <f>SUM(DS_Splits!$D24:M24)</f>
        <v>42.22</v>
      </c>
      <c r="N24" s="5">
        <f>SUM(DS_Splits!$D24:N24)</f>
        <v>47.62</v>
      </c>
      <c r="O24" s="6">
        <f t="shared" si="1"/>
        <v>47.62</v>
      </c>
      <c r="P24" s="4" t="s">
        <v>58</v>
      </c>
    </row>
    <row r="25">
      <c r="A25" s="2">
        <f>DS_Splits!A25</f>
        <v>2023</v>
      </c>
      <c r="B25" s="2" t="str">
        <f>DS_Splits!B25</f>
        <v>Monaco</v>
      </c>
      <c r="C25" s="4" t="s">
        <v>17</v>
      </c>
      <c r="D25" s="5">
        <v>5.71</v>
      </c>
      <c r="E25" s="5">
        <f>SUM(DS_Splits!$D25:E25)</f>
        <v>9.26</v>
      </c>
      <c r="F25" s="5">
        <f>SUM(DS_Splits!$D25:F25)</f>
        <v>12.88</v>
      </c>
      <c r="G25" s="5">
        <f>SUM(DS_Splits!$D25:G25)</f>
        <v>16.52</v>
      </c>
      <c r="H25" s="5">
        <f>SUM(DS_Splits!$D25:H25)</f>
        <v>20.34</v>
      </c>
      <c r="I25" s="5">
        <f>SUM(DS_Splits!$D25:I25)</f>
        <v>24.3</v>
      </c>
      <c r="J25" s="5">
        <f>SUM(DS_Splits!$D25:J25)</f>
        <v>28.43</v>
      </c>
      <c r="K25" s="5">
        <f>SUM(DS_Splits!$D25:K25)</f>
        <v>32.71</v>
      </c>
      <c r="L25" s="5">
        <f>SUM(DS_Splits!$D25:L25)</f>
        <v>37.15</v>
      </c>
      <c r="M25" s="5">
        <f>SUM(DS_Splits!$D25:M25)</f>
        <v>41.99</v>
      </c>
      <c r="N25" s="5">
        <f>SUM(DS_Splits!$D25:N25)</f>
        <v>47.66</v>
      </c>
      <c r="O25" s="6">
        <f t="shared" si="1"/>
        <v>47.66</v>
      </c>
      <c r="P25" s="4" t="s">
        <v>68</v>
      </c>
    </row>
    <row r="26">
      <c r="A26" s="2">
        <f>DS_Splits!A26</f>
        <v>2021</v>
      </c>
      <c r="B26" s="2" t="str">
        <f>DS_Splits!B26</f>
        <v>Walnut</v>
      </c>
      <c r="C26" s="4" t="s">
        <v>17</v>
      </c>
      <c r="D26" s="5">
        <v>6.04</v>
      </c>
      <c r="E26" s="5">
        <f>SUM(DS_Splits!$D26:E26)</f>
        <v>9.71</v>
      </c>
      <c r="F26" s="5">
        <f>SUM(DS_Splits!$D26:F26)</f>
        <v>13.51</v>
      </c>
      <c r="G26" s="5">
        <f>SUM(DS_Splits!$D26:G26)</f>
        <v>17.45</v>
      </c>
      <c r="H26" s="5">
        <f>SUM(DS_Splits!$D26:H26)</f>
        <v>21.42</v>
      </c>
      <c r="I26" s="5">
        <f>SUM(DS_Splits!$D26:I26)</f>
        <v>25.56</v>
      </c>
      <c r="J26" s="5">
        <f>SUM(DS_Splits!$D26:J26)</f>
        <v>29.73</v>
      </c>
      <c r="K26" s="5">
        <f>SUM(DS_Splits!$D26:K26)</f>
        <v>34.03</v>
      </c>
      <c r="L26" s="5">
        <f>SUM(DS_Splits!$D26:L26)</f>
        <v>38.4</v>
      </c>
      <c r="M26" s="5">
        <f>SUM(DS_Splits!$D26:M26)</f>
        <v>42.77</v>
      </c>
      <c r="N26" s="5">
        <f>SUM(DS_Splits!$D26:N26)</f>
        <v>47.68</v>
      </c>
      <c r="O26" s="6">
        <f t="shared" si="1"/>
        <v>47.68</v>
      </c>
      <c r="P26" s="4" t="s">
        <v>64</v>
      </c>
    </row>
    <row r="27">
      <c r="A27" s="2">
        <f>DS_Splits!A27</f>
        <v>2024</v>
      </c>
      <c r="B27" s="2" t="str">
        <f>DS_Splits!B27</f>
        <v>Paris</v>
      </c>
      <c r="C27" s="4" t="s">
        <v>17</v>
      </c>
      <c r="D27" s="5">
        <v>5.7</v>
      </c>
      <c r="E27" s="5">
        <f>SUM(DS_Splits!$D27:E27)</f>
        <v>9.33</v>
      </c>
      <c r="F27" s="5">
        <f>SUM(DS_Splits!$D27:F27)</f>
        <v>12.99</v>
      </c>
      <c r="G27" s="5">
        <f>SUM(DS_Splits!$D27:G27)</f>
        <v>16.75</v>
      </c>
      <c r="H27" s="5">
        <f>SUM(DS_Splits!$D27:H27)</f>
        <v>20.63</v>
      </c>
      <c r="I27" s="5">
        <f>SUM(DS_Splits!$D27:I27)</f>
        <v>24.63</v>
      </c>
      <c r="J27" s="5">
        <f>SUM(DS_Splits!$D27:J27)</f>
        <v>28.78</v>
      </c>
      <c r="K27" s="5">
        <f>SUM(DS_Splits!$D27:K27)</f>
        <v>33.07</v>
      </c>
      <c r="L27" s="5">
        <f>SUM(DS_Splits!$D27:L27)</f>
        <v>37.53</v>
      </c>
      <c r="M27" s="5">
        <f>SUM(DS_Splits!$D27:M27)</f>
        <v>42.22</v>
      </c>
      <c r="N27" s="5">
        <f>SUM(DS_Splits!$D27:N27)</f>
        <v>47.78</v>
      </c>
      <c r="O27" s="6">
        <f t="shared" si="1"/>
        <v>47.78</v>
      </c>
      <c r="P27" s="4" t="s">
        <v>58</v>
      </c>
    </row>
    <row r="28">
      <c r="A28" s="2">
        <f>DS_Splits!A28</f>
        <v>2022</v>
      </c>
      <c r="B28" s="2" t="str">
        <f>DS_Splits!B28</f>
        <v>Chorzow</v>
      </c>
      <c r="C28" s="4" t="s">
        <v>17</v>
      </c>
      <c r="D28" s="5">
        <v>5.83</v>
      </c>
      <c r="E28" s="5">
        <f>SUM(DS_Splits!$D28:E28)</f>
        <v>9.5</v>
      </c>
      <c r="F28" s="5">
        <f>SUM(DS_Splits!$D28:F28)</f>
        <v>13.26</v>
      </c>
      <c r="G28" s="5">
        <f>SUM(DS_Splits!$D28:G28)</f>
        <v>17.1</v>
      </c>
      <c r="H28" s="5">
        <f>SUM(DS_Splits!$D28:H28)</f>
        <v>21.03</v>
      </c>
      <c r="I28" s="5">
        <f>SUM(DS_Splits!$D28:I28)</f>
        <v>25.17</v>
      </c>
      <c r="J28" s="5">
        <f>SUM(DS_Splits!$D28:J28)</f>
        <v>29.5</v>
      </c>
      <c r="K28" s="5">
        <f>SUM(DS_Splits!$D28:K28)</f>
        <v>33.9</v>
      </c>
      <c r="L28" s="5">
        <f>SUM(DS_Splits!$D28:L28)</f>
        <v>38.23</v>
      </c>
      <c r="M28" s="5">
        <f>SUM(DS_Splits!$D28:M28)</f>
        <v>42.63</v>
      </c>
      <c r="N28" s="5">
        <f>SUM(DS_Splits!$D28:N28)</f>
        <v>47.8</v>
      </c>
      <c r="O28" s="6">
        <f t="shared" si="1"/>
        <v>47.8</v>
      </c>
      <c r="P28" s="4" t="s">
        <v>58</v>
      </c>
    </row>
    <row r="29">
      <c r="A29" s="2">
        <f>DS_Splits!A29</f>
        <v>2021</v>
      </c>
      <c r="B29" s="2" t="str">
        <f>DS_Splits!B29</f>
        <v>Zurich</v>
      </c>
      <c r="C29" s="4" t="s">
        <v>17</v>
      </c>
      <c r="D29" s="5">
        <v>5.8</v>
      </c>
      <c r="E29" s="5">
        <f>SUM(DS_Splits!$D29:E29)</f>
        <v>9.45</v>
      </c>
      <c r="F29" s="5">
        <f>SUM(DS_Splits!$D29:F29)</f>
        <v>13.24</v>
      </c>
      <c r="G29" s="5">
        <f>SUM(DS_Splits!$D29:G29)</f>
        <v>17.04</v>
      </c>
      <c r="H29" s="5">
        <f>SUM(DS_Splits!$D29:H29)</f>
        <v>20.92</v>
      </c>
      <c r="I29" s="5">
        <f>SUM(DS_Splits!$D29:I29)</f>
        <v>25</v>
      </c>
      <c r="J29" s="5">
        <f>SUM(DS_Splits!$D29:J29)</f>
        <v>29.12</v>
      </c>
      <c r="K29" s="5">
        <f>SUM(DS_Splits!$D29:K29)</f>
        <v>33.36</v>
      </c>
      <c r="L29" s="5">
        <f>SUM(DS_Splits!$D29:L29)</f>
        <v>37.8</v>
      </c>
      <c r="M29" s="5">
        <f>SUM(DS_Splits!$D29:M29)</f>
        <v>42.44</v>
      </c>
      <c r="N29" s="5">
        <f>SUM(DS_Splits!$D29:N29)</f>
        <v>47.81</v>
      </c>
      <c r="O29" s="6">
        <f t="shared" si="1"/>
        <v>47.81</v>
      </c>
      <c r="P29" s="4" t="s">
        <v>68</v>
      </c>
    </row>
    <row r="30">
      <c r="A30" s="2">
        <f>DS_Splits!A30</f>
        <v>2022</v>
      </c>
      <c r="B30" s="2" t="str">
        <f>DS_Splits!B30</f>
        <v>Eugene</v>
      </c>
      <c r="C30" s="4" t="s">
        <v>33</v>
      </c>
      <c r="D30" s="5">
        <v>5.73</v>
      </c>
      <c r="E30" s="5">
        <f>SUM(DS_Splits!$D30:E30)</f>
        <v>9.43</v>
      </c>
      <c r="F30" s="5">
        <f>SUM(DS_Splits!$D30:F30)</f>
        <v>13.14</v>
      </c>
      <c r="G30" s="5">
        <f>SUM(DS_Splits!$D30:G30)</f>
        <v>16.86</v>
      </c>
      <c r="H30" s="5">
        <f>SUM(DS_Splits!$D30:H30)</f>
        <v>20.76</v>
      </c>
      <c r="I30" s="5">
        <f>SUM(DS_Splits!$D30:I30)</f>
        <v>24.86</v>
      </c>
      <c r="J30" s="5">
        <f>SUM(DS_Splits!$D30:J30)</f>
        <v>29.16</v>
      </c>
      <c r="K30" s="5">
        <f>SUM(DS_Splits!$D30:K30)</f>
        <v>33.53</v>
      </c>
      <c r="L30" s="5">
        <f>SUM(DS_Splits!$D30:L30)</f>
        <v>38.03</v>
      </c>
      <c r="M30" s="5">
        <f>SUM(DS_Splits!$D30:M30)</f>
        <v>42.56</v>
      </c>
      <c r="N30" s="5">
        <f>SUM(DS_Splits!$D30:N30)</f>
        <v>47.85</v>
      </c>
      <c r="O30" s="6">
        <f t="shared" si="1"/>
        <v>47.85</v>
      </c>
      <c r="P30" s="4" t="s">
        <v>58</v>
      </c>
    </row>
    <row r="31">
      <c r="A31" s="2">
        <f>DS_Splits!A31</f>
        <v>2024</v>
      </c>
      <c r="B31" s="2" t="str">
        <f>DS_Splits!B31</f>
        <v>Brussels</v>
      </c>
      <c r="C31" s="4" t="s">
        <v>17</v>
      </c>
      <c r="D31" s="5">
        <v>5.72</v>
      </c>
      <c r="E31" s="5">
        <f>SUM(DS_Splits!$D31:E31)</f>
        <v>9.38</v>
      </c>
      <c r="F31" s="5">
        <f>SUM(DS_Splits!$D31:F31)</f>
        <v>13.14</v>
      </c>
      <c r="G31" s="5">
        <f>SUM(DS_Splits!$D31:G31)</f>
        <v>16.86</v>
      </c>
      <c r="H31" s="5">
        <f>SUM(DS_Splits!$D31:H31)</f>
        <v>20.84</v>
      </c>
      <c r="I31" s="5">
        <f>SUM(DS_Splits!$D31:I31)</f>
        <v>24.92</v>
      </c>
      <c r="J31" s="5">
        <f>SUM(DS_Splits!$D31:J31)</f>
        <v>29.14</v>
      </c>
      <c r="K31" s="5">
        <f>SUM(DS_Splits!$D31:K31)</f>
        <v>33.42</v>
      </c>
      <c r="L31" s="5">
        <f>SUM(DS_Splits!$D31:L31)</f>
        <v>37.83</v>
      </c>
      <c r="M31" s="5">
        <f>SUM(DS_Splits!$D31:M31)</f>
        <v>42.44</v>
      </c>
      <c r="N31" s="5">
        <f>SUM(DS_Splits!$D31:N31)</f>
        <v>47.93</v>
      </c>
      <c r="O31" s="6">
        <f t="shared" si="1"/>
        <v>47.93</v>
      </c>
      <c r="P31" s="4" t="s">
        <v>58</v>
      </c>
    </row>
    <row r="32">
      <c r="A32" s="2">
        <f>DS_Splits!A32</f>
        <v>2024</v>
      </c>
      <c r="B32" s="2" t="str">
        <f>DS_Splits!B32</f>
        <v>Paris</v>
      </c>
      <c r="C32" s="4" t="s">
        <v>33</v>
      </c>
      <c r="D32" s="5">
        <v>5.76</v>
      </c>
      <c r="E32" s="5">
        <f>SUM(DS_Splits!$D32:E32)</f>
        <v>9.37</v>
      </c>
      <c r="F32" s="5">
        <f>SUM(DS_Splits!$D32:F32)</f>
        <v>12.98</v>
      </c>
      <c r="G32" s="5">
        <f>SUM(DS_Splits!$D32:G32)</f>
        <v>16.69</v>
      </c>
      <c r="H32" s="5">
        <f>SUM(DS_Splits!$D32:H32)</f>
        <v>20.61</v>
      </c>
      <c r="I32" s="5">
        <f>SUM(DS_Splits!$D32:I32)</f>
        <v>24.66</v>
      </c>
      <c r="J32" s="5">
        <f>SUM(DS_Splits!$D32:J32)</f>
        <v>28.81</v>
      </c>
      <c r="K32" s="5">
        <f>SUM(DS_Splits!$D32:K32)</f>
        <v>33.11</v>
      </c>
      <c r="L32" s="5">
        <f>SUM(DS_Splits!$D32:L32)</f>
        <v>37.61</v>
      </c>
      <c r="M32" s="5">
        <f>SUM(DS_Splits!$D32:M32)</f>
        <v>42.3</v>
      </c>
      <c r="N32" s="5">
        <f>SUM(DS_Splits!$D32:N32)</f>
        <v>47.95</v>
      </c>
      <c r="O32" s="6">
        <f t="shared" si="1"/>
        <v>47.95</v>
      </c>
      <c r="P32" s="4" t="s">
        <v>58</v>
      </c>
    </row>
    <row r="33">
      <c r="A33" s="2">
        <f>DS_Splits!A33</f>
        <v>2025</v>
      </c>
      <c r="B33" s="2" t="str">
        <f>DS_Splits!B33</f>
        <v>Miramar</v>
      </c>
      <c r="C33" s="4" t="s">
        <v>17</v>
      </c>
      <c r="D33" s="5">
        <v>5.77</v>
      </c>
      <c r="E33" s="5">
        <f>SUM(DS_Splits!$D33:E33)</f>
        <v>9.34</v>
      </c>
      <c r="F33" s="5">
        <f>SUM(DS_Splits!$D33:F33)</f>
        <v>13.21</v>
      </c>
      <c r="G33" s="5">
        <f>SUM(DS_Splits!$D33:G33)</f>
        <v>17.05</v>
      </c>
      <c r="H33" s="5">
        <f>SUM(DS_Splits!$D33:H33)</f>
        <v>21.07</v>
      </c>
      <c r="I33" s="5">
        <f>SUM(DS_Splits!$D33:I33)</f>
        <v>25.14</v>
      </c>
      <c r="J33" s="5">
        <f>SUM(DS_Splits!$D33:J33)</f>
        <v>29.32</v>
      </c>
      <c r="K33" s="5">
        <f>SUM(DS_Splits!$D33:K33)</f>
        <v>33.65</v>
      </c>
      <c r="L33" s="5">
        <f>SUM(DS_Splits!$D33:L33)</f>
        <v>38.08</v>
      </c>
      <c r="M33" s="5">
        <f>SUM(DS_Splits!$D33:M33)</f>
        <v>42.62</v>
      </c>
      <c r="N33" s="5">
        <f>SUM(DS_Splits!$D33:N33)</f>
        <v>47.97</v>
      </c>
      <c r="O33" s="6">
        <f t="shared" si="1"/>
        <v>47.97</v>
      </c>
      <c r="P33" s="4" t="s">
        <v>64</v>
      </c>
    </row>
    <row r="34">
      <c r="A34" s="2">
        <f>DS_Splits!A34</f>
        <v>2023</v>
      </c>
      <c r="B34" s="2" t="str">
        <f>DS_Splits!B34</f>
        <v>Budapest</v>
      </c>
      <c r="C34" s="4" t="s">
        <v>17</v>
      </c>
      <c r="D34" s="5">
        <v>5.81</v>
      </c>
      <c r="E34" s="5">
        <f>SUM(DS_Splits!$D34:E34)</f>
        <v>9.56</v>
      </c>
      <c r="F34" s="5">
        <f>SUM(DS_Splits!$D34:F34)</f>
        <v>12.96</v>
      </c>
      <c r="G34" s="5">
        <f>SUM(DS_Splits!$D34:G34)</f>
        <v>16.62</v>
      </c>
      <c r="H34" s="5">
        <f>SUM(DS_Splits!$D34:H34)</f>
        <v>20.49</v>
      </c>
      <c r="I34" s="5">
        <f>SUM(DS_Splits!$D34:I34)</f>
        <v>24.48</v>
      </c>
      <c r="J34" s="5">
        <f>SUM(DS_Splits!$D34:J34)</f>
        <v>28.6</v>
      </c>
      <c r="K34" s="5">
        <f>SUM(DS_Splits!$D34:K34)</f>
        <v>32.9</v>
      </c>
      <c r="L34" s="5">
        <f>SUM(DS_Splits!$D34:L34)</f>
        <v>37.55</v>
      </c>
      <c r="M34" s="5">
        <f>SUM(DS_Splits!$D34:M34)</f>
        <v>42.21</v>
      </c>
      <c r="N34" s="5">
        <f>SUM(DS_Splits!$D34:N34)</f>
        <v>48.1</v>
      </c>
      <c r="O34" s="6">
        <f t="shared" si="1"/>
        <v>48.1</v>
      </c>
      <c r="P34" s="4" t="s">
        <v>71</v>
      </c>
    </row>
    <row r="35">
      <c r="A35" s="2">
        <f>DS_Splits!A35</f>
        <v>2023</v>
      </c>
      <c r="B35" s="2" t="str">
        <f>DS_Splits!B35</f>
        <v>Budapest</v>
      </c>
      <c r="C35" s="4" t="s">
        <v>41</v>
      </c>
      <c r="D35" s="5">
        <v>5.93</v>
      </c>
      <c r="E35" s="5">
        <f>SUM(DS_Splits!$D35:E35)</f>
        <v>9.77</v>
      </c>
      <c r="F35" s="5">
        <f>SUM(DS_Splits!$D35:F35)</f>
        <v>13.47</v>
      </c>
      <c r="G35" s="5">
        <f>SUM(DS_Splits!$D35:H35)</f>
        <v>20.93</v>
      </c>
      <c r="H35" s="5">
        <f>SUM(DS_Splits!$D35:I35)</f>
        <v>24.93</v>
      </c>
      <c r="I35" s="5">
        <f>SUM(DS_Splits!$D35:J35)</f>
        <v>29.16</v>
      </c>
      <c r="J35" s="5">
        <f>SUM(DS_Splits!$D35:K35)</f>
        <v>33.53</v>
      </c>
      <c r="K35" s="5">
        <f>SUM(DS_Splits!$D35:L35)</f>
        <v>38.03</v>
      </c>
      <c r="L35" s="5">
        <f>SUM(DS_Splits!$D35:M35)</f>
        <v>42.86</v>
      </c>
      <c r="M35" s="5">
        <f>SUM(DS_Splits!$D35:N35)</f>
        <v>48.12</v>
      </c>
      <c r="N35" s="5">
        <f>SUM(DS_Splits!$D35:N35)</f>
        <v>48.12</v>
      </c>
      <c r="O35" s="6">
        <f t="shared" si="1"/>
        <v>48.12</v>
      </c>
      <c r="P35" s="4" t="s">
        <v>68</v>
      </c>
    </row>
    <row r="36">
      <c r="A36" s="2">
        <f>DS_Splits!A36</f>
        <v>2021</v>
      </c>
      <c r="B36" s="2" t="str">
        <f>DS_Splits!B36</f>
        <v>Brussels</v>
      </c>
      <c r="C36" s="4" t="s">
        <v>17</v>
      </c>
      <c r="D36" s="5">
        <v>5.84</v>
      </c>
      <c r="E36" s="5">
        <f>SUM(DS_Splits!$D36:E36)</f>
        <v>9.52</v>
      </c>
      <c r="F36" s="5">
        <f>SUM(DS_Splits!$D36:F36)</f>
        <v>13.32</v>
      </c>
      <c r="G36" s="5">
        <f>SUM(DS_Splits!$D36:G36)</f>
        <v>17.16</v>
      </c>
      <c r="H36" s="5">
        <f>SUM(DS_Splits!$D36:H36)</f>
        <v>21.24</v>
      </c>
      <c r="I36" s="5">
        <f>SUM(DS_Splits!$D36:I36)</f>
        <v>25.44</v>
      </c>
      <c r="J36" s="5">
        <f>SUM(DS_Splits!$D36:J36)</f>
        <v>29.6</v>
      </c>
      <c r="K36" s="5">
        <f>SUM(DS_Splits!$D36:K36)</f>
        <v>33.8</v>
      </c>
      <c r="L36" s="5">
        <f>SUM(DS_Splits!$D36:L36)</f>
        <v>38.28</v>
      </c>
      <c r="M36" s="5">
        <f>SUM(DS_Splits!$D36:M36)</f>
        <v>42.92</v>
      </c>
      <c r="N36" s="5">
        <f>SUM(DS_Splits!$D36:N36)</f>
        <v>48.23</v>
      </c>
      <c r="O36" s="6">
        <f t="shared" si="1"/>
        <v>48.23</v>
      </c>
      <c r="P36" s="4" t="s">
        <v>64</v>
      </c>
    </row>
    <row r="37">
      <c r="A37" s="2">
        <f>DS_Splits!A37</f>
        <v>2019</v>
      </c>
      <c r="B37" s="2" t="str">
        <f>DS_Splits!B37</f>
        <v>Doha</v>
      </c>
      <c r="C37" s="4" t="s">
        <v>17</v>
      </c>
      <c r="D37" s="5">
        <v>6.07</v>
      </c>
      <c r="E37" s="5">
        <f>SUM(DS_Splits!$D37:E37)</f>
        <v>9.89</v>
      </c>
      <c r="F37" s="5">
        <f>SUM(DS_Splits!$D37:F37)</f>
        <v>13.77</v>
      </c>
      <c r="G37" s="5">
        <f>SUM(DS_Splits!$D37:G37)</f>
        <v>17.6</v>
      </c>
      <c r="H37" s="5">
        <f>SUM(DS_Splits!$D37:H37)</f>
        <v>21.54</v>
      </c>
      <c r="I37" s="5">
        <f>SUM(DS_Splits!$D37:I37)</f>
        <v>25.55</v>
      </c>
      <c r="J37" s="5">
        <f>SUM(DS_Splits!$D37:J37)</f>
        <v>29.73</v>
      </c>
      <c r="K37" s="5">
        <f>SUM(DS_Splits!$D37:K37)</f>
        <v>33.96</v>
      </c>
      <c r="L37" s="5">
        <f>SUM(DS_Splits!$D37:L37)</f>
        <v>38.39</v>
      </c>
      <c r="M37" s="5">
        <f>SUM(DS_Splits!$D37:M37)</f>
        <v>42.99</v>
      </c>
      <c r="N37" s="5">
        <f>SUM(DS_Splits!$D37:N37)</f>
        <v>48.28</v>
      </c>
      <c r="O37" s="6">
        <f t="shared" si="1"/>
        <v>48.28</v>
      </c>
      <c r="P37" s="4" t="s">
        <v>72</v>
      </c>
    </row>
    <row r="38">
      <c r="A38" s="2">
        <f>DS_Splits!A38</f>
        <v>2019</v>
      </c>
      <c r="B38" s="2" t="str">
        <f>DS_Splits!B38</f>
        <v>Doha</v>
      </c>
      <c r="C38" s="4" t="s">
        <v>33</v>
      </c>
      <c r="D38" s="5">
        <v>6.12</v>
      </c>
      <c r="E38" s="5">
        <f>SUM(DS_Splits!$D38:E38)</f>
        <v>9.84</v>
      </c>
      <c r="F38" s="5">
        <f>SUM(DS_Splits!$D38:F38)</f>
        <v>13.68</v>
      </c>
      <c r="G38" s="5">
        <f>SUM(DS_Splits!$D38:G38)</f>
        <v>17.51</v>
      </c>
      <c r="H38" s="5">
        <f>SUM(DS_Splits!$D38:H38)</f>
        <v>21.49</v>
      </c>
      <c r="I38" s="5">
        <f>SUM(DS_Splits!$D38:I38)</f>
        <v>25.56</v>
      </c>
      <c r="J38" s="5">
        <f>SUM(DS_Splits!$D38:J38)</f>
        <v>29.76</v>
      </c>
      <c r="K38" s="5">
        <f>SUM(DS_Splits!$D38:K38)</f>
        <v>34.13</v>
      </c>
      <c r="L38" s="5">
        <f>SUM(DS_Splits!$D38:L38)</f>
        <v>38.65</v>
      </c>
      <c r="M38" s="5">
        <f>SUM(DS_Splits!$D38:M38)</f>
        <v>43.25</v>
      </c>
      <c r="N38" s="5">
        <f>SUM(DS_Splits!$D38:N38)</f>
        <v>48.35</v>
      </c>
      <c r="O38" s="6">
        <f t="shared" si="1"/>
        <v>48.35</v>
      </c>
      <c r="P38" s="4" t="s">
        <v>73</v>
      </c>
    </row>
    <row r="39">
      <c r="A39" s="2">
        <f>DS_Splits!A39</f>
        <v>2021</v>
      </c>
      <c r="B39" s="2" t="str">
        <f>DS_Splits!B39</f>
        <v>Tokyo</v>
      </c>
      <c r="C39" s="4" t="s">
        <v>41</v>
      </c>
      <c r="D39" s="5">
        <v>5.82</v>
      </c>
      <c r="E39" s="5">
        <f>SUM(DS_Splits!$D39:E39)</f>
        <v>9.5</v>
      </c>
      <c r="F39" s="5">
        <f>SUM(DS_Splits!$D39:F39)</f>
        <v>13.4</v>
      </c>
      <c r="G39" s="5">
        <f>SUM(DS_Splits!$D39:G39)</f>
        <v>17.38</v>
      </c>
      <c r="H39" s="5">
        <f>SUM(DS_Splits!$D39:H39)</f>
        <v>21.42</v>
      </c>
      <c r="I39" s="5">
        <f>SUM(DS_Splits!$D39:I39)</f>
        <v>25.6</v>
      </c>
      <c r="J39" s="5">
        <f>SUM(DS_Splits!$D39:J39)</f>
        <v>29.9</v>
      </c>
      <c r="K39" s="5">
        <f>SUM(DS_Splits!$D39:K39)</f>
        <v>34.26</v>
      </c>
      <c r="L39" s="5">
        <f>SUM(DS_Splits!$D39:L39)</f>
        <v>38.75</v>
      </c>
      <c r="M39" s="5">
        <f>SUM(DS_Splits!$D39:M39)</f>
        <v>43.26</v>
      </c>
      <c r="N39" s="5">
        <f>SUM(DS_Splits!$D39:N39)</f>
        <v>48.42</v>
      </c>
      <c r="O39" s="6">
        <f t="shared" si="1"/>
        <v>48.42</v>
      </c>
      <c r="P39" s="4" t="s">
        <v>64</v>
      </c>
    </row>
    <row r="40">
      <c r="A40" s="2">
        <f>DS_Splits!A40</f>
        <v>2019</v>
      </c>
      <c r="B40" s="2" t="str">
        <f>DS_Splits!B40</f>
        <v>Lima</v>
      </c>
      <c r="C40" s="4" t="s">
        <v>17</v>
      </c>
      <c r="D40" s="5">
        <v>5.9</v>
      </c>
      <c r="E40" s="5">
        <f>SUM(DS_Splits!$D40:E40)</f>
        <v>9.67</v>
      </c>
      <c r="F40" s="5">
        <f>SUM(DS_Splits!$D40:F40)</f>
        <v>13.51</v>
      </c>
      <c r="G40" s="5">
        <f>SUM(DS_Splits!$D40:G40)</f>
        <v>17.45</v>
      </c>
      <c r="H40" s="5">
        <f>SUM(DS_Splits!$D40:H40)</f>
        <v>21.38</v>
      </c>
      <c r="I40" s="5">
        <f>SUM(DS_Splits!$D40:I40)</f>
        <v>25.36</v>
      </c>
      <c r="J40" s="5">
        <f>SUM(DS_Splits!$D40:J40)</f>
        <v>29.52</v>
      </c>
      <c r="K40" s="5">
        <f>SUM(DS_Splits!$D40:K40)</f>
        <v>33.82</v>
      </c>
      <c r="L40" s="5">
        <f>SUM(DS_Splits!$D40:L40)</f>
        <v>38.23</v>
      </c>
      <c r="M40" s="5">
        <f>SUM(DS_Splits!$D40:M40)</f>
        <v>42.97</v>
      </c>
      <c r="N40" s="5">
        <f>SUM(DS_Splits!$D40:N40)</f>
        <v>48.45</v>
      </c>
      <c r="O40" s="6">
        <f t="shared" si="1"/>
        <v>48.45</v>
      </c>
      <c r="P40" s="4" t="s">
        <v>35</v>
      </c>
    </row>
    <row r="41">
      <c r="A41" s="2">
        <f>DS_Splits!A41</f>
        <v>2024</v>
      </c>
      <c r="B41" s="2" t="str">
        <f>DS_Splits!B41</f>
        <v>Paris</v>
      </c>
      <c r="C41" s="4" t="s">
        <v>41</v>
      </c>
      <c r="D41" s="5">
        <v>5.82</v>
      </c>
      <c r="E41" s="5">
        <f>SUM(DS_Splits!$D41:E41)</f>
        <v>9.54</v>
      </c>
      <c r="F41" s="5">
        <f>SUM(DS_Splits!$D41:F41)</f>
        <v>13.27</v>
      </c>
      <c r="G41" s="5">
        <f>SUM(DS_Splits!$D41:G41)</f>
        <v>17.04</v>
      </c>
      <c r="H41" s="5">
        <f>SUM(DS_Splits!$D41:H41)</f>
        <v>20.96</v>
      </c>
      <c r="I41" s="5">
        <f>SUM(DS_Splits!$D41:I41)</f>
        <v>25.03</v>
      </c>
      <c r="J41" s="5">
        <f>SUM(DS_Splits!$D41:J41)</f>
        <v>29.27</v>
      </c>
      <c r="K41" s="5">
        <f>SUM(DS_Splits!$D41:K41)</f>
        <v>33.65</v>
      </c>
      <c r="L41" s="5">
        <f>SUM(DS_Splits!$D41:L41)</f>
        <v>38.23</v>
      </c>
      <c r="M41" s="5">
        <f>SUM(DS_Splits!$D41:M41)</f>
        <v>42.97</v>
      </c>
      <c r="N41" s="5">
        <f>SUM(DS_Splits!$D41:N41)</f>
        <v>48.75</v>
      </c>
      <c r="O41" s="6">
        <f t="shared" si="1"/>
        <v>48.75</v>
      </c>
      <c r="P41" s="4" t="s">
        <v>58</v>
      </c>
    </row>
    <row r="42">
      <c r="A42" s="2">
        <f>DS_Splits!A42</f>
        <v>2019</v>
      </c>
      <c r="B42" s="2" t="str">
        <f>DS_Splits!B42</f>
        <v>Birmingham</v>
      </c>
      <c r="C42" s="4" t="s">
        <v>17</v>
      </c>
      <c r="D42" s="5">
        <v>5.96</v>
      </c>
      <c r="E42" s="5">
        <f>SUM(DS_Splits!$D42:E42)</f>
        <v>9.92</v>
      </c>
      <c r="F42" s="5">
        <f>SUM(DS_Splits!$D42:F42)</f>
        <v>13.8</v>
      </c>
      <c r="G42" s="5">
        <f>SUM(DS_Splits!$D42:G42)</f>
        <v>17.8</v>
      </c>
      <c r="H42" s="5">
        <f>SUM(DS_Splits!$D42:H42)</f>
        <v>21.8</v>
      </c>
      <c r="I42" s="5">
        <f>SUM(DS_Splits!$D42:I42)</f>
        <v>25.92</v>
      </c>
      <c r="J42" s="5">
        <f>SUM(DS_Splits!$D42:J42)</f>
        <v>30.24</v>
      </c>
      <c r="K42" s="5">
        <f>SUM(DS_Splits!$D42:K42)</f>
        <v>34.72</v>
      </c>
      <c r="L42" s="5">
        <f>SUM(DS_Splits!$D42:L42)</f>
        <v>39.36</v>
      </c>
      <c r="M42" s="5">
        <f>SUM(DS_Splits!$D42:M42)</f>
        <v>43.88</v>
      </c>
      <c r="N42" s="5">
        <f>SUM(DS_Splits!$D42:N42)</f>
        <v>49.2</v>
      </c>
      <c r="O42" s="6">
        <f t="shared" si="1"/>
        <v>49.2</v>
      </c>
      <c r="P42" s="4" t="s">
        <v>76</v>
      </c>
    </row>
    <row r="43">
      <c r="A43" s="2">
        <f>DS_Splits!A43</f>
        <v>2022</v>
      </c>
      <c r="B43" s="2" t="str">
        <f>DS_Splits!B43</f>
        <v>Eugene</v>
      </c>
      <c r="C43" s="4" t="s">
        <v>41</v>
      </c>
      <c r="D43" s="5">
        <v>5.7</v>
      </c>
      <c r="E43" s="5">
        <f>SUM(DS_Splits!$D43:E43)</f>
        <v>9.37</v>
      </c>
      <c r="F43" s="5">
        <f>SUM(DS_Splits!$D43:F43)</f>
        <v>13.13</v>
      </c>
      <c r="G43" s="5">
        <f>SUM(DS_Splits!$D43:G43)</f>
        <v>16.93</v>
      </c>
      <c r="H43" s="5">
        <f>SUM(DS_Splits!$D43:H43)</f>
        <v>20.96</v>
      </c>
      <c r="I43" s="5">
        <f>SUM(DS_Splits!$D43:I43)</f>
        <v>25.07</v>
      </c>
      <c r="J43" s="5">
        <f>SUM(DS_Splits!$D43:J43)</f>
        <v>29.5</v>
      </c>
      <c r="K43" s="5">
        <f>SUM(DS_Splits!$D43:K43)</f>
        <v>34.1</v>
      </c>
      <c r="L43" s="5">
        <f>SUM(DS_Splits!$D43:L43)</f>
        <v>38.93</v>
      </c>
      <c r="M43" s="5">
        <f>SUM(DS_Splits!$D43:M43)</f>
        <v>43.9</v>
      </c>
      <c r="N43" s="5">
        <f>SUM(DS_Splits!$D43:N43)</f>
        <v>49.41</v>
      </c>
      <c r="O43" s="6">
        <f t="shared" si="1"/>
        <v>49.41</v>
      </c>
      <c r="P43" s="4" t="s">
        <v>71</v>
      </c>
    </row>
    <row r="44">
      <c r="A44" s="2" t="str">
        <f>DS_Splits!A44</f>
        <v/>
      </c>
      <c r="B44" s="2" t="str">
        <f>DS_Splits!B44</f>
        <v/>
      </c>
    </row>
    <row r="45">
      <c r="A45" s="2" t="str">
        <f>DS_Splits!A45</f>
        <v/>
      </c>
      <c r="B45" s="2" t="str">
        <f>DS_Splits!B45</f>
        <v/>
      </c>
    </row>
    <row r="46">
      <c r="A46" s="2" t="str">
        <f>DS_Splits!A46</f>
        <v/>
      </c>
      <c r="B46" s="2" t="str">
        <f>DS_Splits!B46</f>
        <v/>
      </c>
    </row>
  </sheetData>
  <conditionalFormatting sqref="P2:P43">
    <cfRule type="notContainsText" dxfId="1" priority="1" operator="notContains" text="13 to 2 12 to 6 13 to 10">
      <formula>ISERROR(SEARCH(("13 to 2 12 to 6 13 to 10"),(P2)))</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77</v>
      </c>
      <c r="B1" s="4"/>
    </row>
    <row r="2">
      <c r="A2" s="4" t="s">
        <v>78</v>
      </c>
      <c r="B2" s="4"/>
      <c r="E2" s="4" t="s">
        <v>79</v>
      </c>
      <c r="G2" s="4" t="s">
        <v>80</v>
      </c>
    </row>
    <row r="3">
      <c r="A3" s="4" t="s">
        <v>81</v>
      </c>
      <c r="B3" s="4"/>
    </row>
    <row r="4">
      <c r="A4" s="4" t="s">
        <v>82</v>
      </c>
      <c r="B4" s="4"/>
    </row>
    <row r="5">
      <c r="A5" s="4" t="s">
        <v>83</v>
      </c>
    </row>
    <row r="6">
      <c r="A6" s="4" t="s">
        <v>84</v>
      </c>
    </row>
    <row r="8">
      <c r="A8" s="14" t="s">
        <v>85</v>
      </c>
    </row>
    <row r="9">
      <c r="A9" s="15"/>
    </row>
    <row r="10">
      <c r="A10" s="14" t="s">
        <v>86</v>
      </c>
    </row>
    <row r="11">
      <c r="A11" s="16" t="s">
        <v>87</v>
      </c>
    </row>
    <row r="12">
      <c r="A12" s="17"/>
    </row>
    <row r="13">
      <c r="A13" s="16" t="s">
        <v>88</v>
      </c>
    </row>
    <row r="14">
      <c r="A14" s="17"/>
    </row>
    <row r="15">
      <c r="A15" s="16" t="s">
        <v>89</v>
      </c>
    </row>
    <row r="16">
      <c r="A16" s="17"/>
    </row>
    <row r="17">
      <c r="A17" s="16" t="s">
        <v>90</v>
      </c>
    </row>
    <row r="18">
      <c r="A18" s="17"/>
    </row>
    <row r="19">
      <c r="A19" s="16" t="s">
        <v>91</v>
      </c>
    </row>
    <row r="20">
      <c r="A20" s="17"/>
    </row>
    <row r="21">
      <c r="A21" s="16" t="s">
        <v>92</v>
      </c>
    </row>
    <row r="22">
      <c r="A22" s="17"/>
    </row>
    <row r="23">
      <c r="A23" s="16" t="s">
        <v>93</v>
      </c>
    </row>
    <row r="24">
      <c r="A24" s="17"/>
    </row>
    <row r="25">
      <c r="A25" s="16" t="s">
        <v>94</v>
      </c>
    </row>
    <row r="26">
      <c r="A26" s="17"/>
    </row>
    <row r="27">
      <c r="A27" s="16" t="s">
        <v>95</v>
      </c>
    </row>
    <row r="28">
      <c r="A28" s="17"/>
    </row>
    <row r="29">
      <c r="A29" s="16" t="s">
        <v>96</v>
      </c>
    </row>
    <row r="30">
      <c r="A30" s="17"/>
    </row>
    <row r="31">
      <c r="A31" s="16" t="s">
        <v>97</v>
      </c>
    </row>
    <row r="32">
      <c r="A32" s="16" t="s">
        <v>98</v>
      </c>
    </row>
    <row r="33">
      <c r="A33" s="17"/>
    </row>
    <row r="34">
      <c r="A34" s="16" t="s">
        <v>99</v>
      </c>
    </row>
    <row r="35">
      <c r="A35" s="17"/>
    </row>
    <row r="36">
      <c r="A36" s="16" t="s">
        <v>100</v>
      </c>
    </row>
    <row r="37">
      <c r="A37" s="14" t="s">
        <v>101</v>
      </c>
    </row>
    <row r="38">
      <c r="A38" s="15"/>
    </row>
    <row r="39">
      <c r="A39" s="14" t="s">
        <v>102</v>
      </c>
    </row>
    <row r="40">
      <c r="A40" s="16" t="s">
        <v>87</v>
      </c>
    </row>
    <row r="41">
      <c r="A41" s="17"/>
    </row>
    <row r="42">
      <c r="A42" s="16" t="s">
        <v>103</v>
      </c>
    </row>
    <row r="43">
      <c r="A43" s="17"/>
    </row>
    <row r="44">
      <c r="A44" s="16" t="s">
        <v>104</v>
      </c>
    </row>
    <row r="45">
      <c r="A45" s="17"/>
    </row>
    <row r="46">
      <c r="A46" s="16" t="s">
        <v>105</v>
      </c>
    </row>
    <row r="47">
      <c r="A47" s="17"/>
    </row>
    <row r="48">
      <c r="A48" s="16" t="s">
        <v>106</v>
      </c>
    </row>
    <row r="49">
      <c r="A49" s="16" t="s">
        <v>98</v>
      </c>
    </row>
    <row r="50">
      <c r="A50" s="17"/>
    </row>
    <row r="51">
      <c r="A51" s="16" t="s">
        <v>107</v>
      </c>
    </row>
    <row r="52">
      <c r="A52" s="17"/>
    </row>
    <row r="53">
      <c r="A53" s="16" t="s">
        <v>108</v>
      </c>
    </row>
    <row r="54">
      <c r="A54" s="14" t="s">
        <v>109</v>
      </c>
    </row>
    <row r="55">
      <c r="A55" s="15"/>
    </row>
    <row r="56">
      <c r="A56" s="14" t="s">
        <v>110</v>
      </c>
    </row>
    <row r="57">
      <c r="A57" s="16" t="s">
        <v>87</v>
      </c>
    </row>
    <row r="58">
      <c r="A58" s="17"/>
    </row>
    <row r="59">
      <c r="A59" s="16" t="s">
        <v>111</v>
      </c>
    </row>
    <row r="60">
      <c r="A60" s="17"/>
    </row>
    <row r="61">
      <c r="A61" s="16" t="s">
        <v>112</v>
      </c>
    </row>
    <row r="62">
      <c r="A62" s="17"/>
    </row>
    <row r="63">
      <c r="A63" s="16" t="s">
        <v>113</v>
      </c>
    </row>
    <row r="64">
      <c r="A64" s="17"/>
    </row>
    <row r="65">
      <c r="A65" s="16" t="s">
        <v>114</v>
      </c>
    </row>
    <row r="66">
      <c r="A66" s="17"/>
    </row>
    <row r="67">
      <c r="A67" s="16" t="s">
        <v>115</v>
      </c>
    </row>
    <row r="68">
      <c r="A68" s="16" t="s">
        <v>98</v>
      </c>
    </row>
    <row r="69">
      <c r="A69" s="17"/>
    </row>
    <row r="70">
      <c r="A70" s="16" t="s">
        <v>116</v>
      </c>
    </row>
    <row r="71">
      <c r="A71" s="17"/>
    </row>
    <row r="72">
      <c r="A72" s="16" t="s">
        <v>117</v>
      </c>
    </row>
    <row r="73">
      <c r="A73" s="14" t="s">
        <v>118</v>
      </c>
    </row>
    <row r="74">
      <c r="A74" s="15"/>
    </row>
    <row r="75">
      <c r="A75" s="14" t="s">
        <v>119</v>
      </c>
    </row>
    <row r="76">
      <c r="A76" s="16" t="s">
        <v>87</v>
      </c>
    </row>
    <row r="77">
      <c r="A77" s="17"/>
    </row>
    <row r="78">
      <c r="A78" s="16" t="s">
        <v>120</v>
      </c>
    </row>
    <row r="79">
      <c r="A79" s="17"/>
    </row>
    <row r="80">
      <c r="A80" s="16" t="s">
        <v>121</v>
      </c>
    </row>
    <row r="81">
      <c r="A81" s="17"/>
    </row>
    <row r="82">
      <c r="A82" s="16" t="s">
        <v>122</v>
      </c>
    </row>
    <row r="83">
      <c r="A83" s="17"/>
    </row>
    <row r="84">
      <c r="A84" s="16" t="s">
        <v>123</v>
      </c>
    </row>
    <row r="85">
      <c r="A85" s="17"/>
    </row>
    <row r="86">
      <c r="A86" s="16" t="s">
        <v>124</v>
      </c>
    </row>
    <row r="87">
      <c r="A87" s="17"/>
    </row>
    <row r="88">
      <c r="A88" s="16" t="s">
        <v>125</v>
      </c>
    </row>
    <row r="89">
      <c r="A89" s="16" t="s">
        <v>98</v>
      </c>
    </row>
    <row r="90">
      <c r="A90" s="17"/>
    </row>
    <row r="91">
      <c r="A91" s="16" t="s">
        <v>126</v>
      </c>
    </row>
    <row r="92">
      <c r="A92" s="17"/>
    </row>
    <row r="93">
      <c r="A93" s="16" t="s">
        <v>127</v>
      </c>
    </row>
    <row r="94">
      <c r="A94" s="14" t="s">
        <v>128</v>
      </c>
    </row>
    <row r="95">
      <c r="A95" s="15"/>
    </row>
    <row r="96">
      <c r="A96" s="14" t="s">
        <v>129</v>
      </c>
    </row>
    <row r="97">
      <c r="A97" s="16" t="s">
        <v>87</v>
      </c>
    </row>
    <row r="98">
      <c r="A98" s="17"/>
    </row>
    <row r="99">
      <c r="A99" s="16" t="s">
        <v>130</v>
      </c>
    </row>
    <row r="100">
      <c r="A100" s="17"/>
    </row>
    <row r="101">
      <c r="A101" s="16" t="s">
        <v>131</v>
      </c>
    </row>
    <row r="102">
      <c r="A102" s="17"/>
    </row>
    <row r="103">
      <c r="A103" s="16" t="s">
        <v>132</v>
      </c>
    </row>
    <row r="104">
      <c r="A104" s="16" t="s">
        <v>98</v>
      </c>
    </row>
    <row r="105">
      <c r="A105" s="17"/>
    </row>
    <row r="106">
      <c r="A106" s="16" t="s">
        <v>133</v>
      </c>
    </row>
    <row r="107">
      <c r="A107" s="17"/>
    </row>
    <row r="108">
      <c r="A108" s="16" t="s">
        <v>134</v>
      </c>
    </row>
    <row r="109">
      <c r="A109" s="14" t="s">
        <v>135</v>
      </c>
    </row>
    <row r="110">
      <c r="A110" s="16" t="s">
        <v>136</v>
      </c>
    </row>
    <row r="111">
      <c r="A111" s="17"/>
    </row>
    <row r="112">
      <c r="A112" s="16" t="s">
        <v>137</v>
      </c>
    </row>
    <row r="113">
      <c r="A113" s="17"/>
    </row>
    <row r="114">
      <c r="A114" s="16" t="s">
        <v>138</v>
      </c>
    </row>
    <row r="115">
      <c r="A115" s="16" t="s">
        <v>139</v>
      </c>
    </row>
    <row r="116">
      <c r="A116" s="17"/>
    </row>
    <row r="117">
      <c r="A117" s="16" t="s">
        <v>140</v>
      </c>
    </row>
    <row r="118">
      <c r="A118" s="17"/>
    </row>
    <row r="119">
      <c r="A119" s="16" t="s">
        <v>141</v>
      </c>
    </row>
    <row r="120">
      <c r="A120" s="16" t="s">
        <v>142</v>
      </c>
    </row>
    <row r="121">
      <c r="A121" s="17"/>
    </row>
    <row r="122">
      <c r="A122" s="16" t="s">
        <v>143</v>
      </c>
    </row>
    <row r="123">
      <c r="A123" s="16" t="s">
        <v>144</v>
      </c>
    </row>
    <row r="124">
      <c r="A124" s="17"/>
    </row>
    <row r="125">
      <c r="A125" s="16" t="s">
        <v>145</v>
      </c>
    </row>
    <row r="126">
      <c r="A126" s="17"/>
    </row>
    <row r="127">
      <c r="A127" s="16" t="s">
        <v>146</v>
      </c>
    </row>
    <row r="128">
      <c r="A128" s="14" t="s">
        <v>147</v>
      </c>
    </row>
    <row r="129">
      <c r="A129" s="15"/>
    </row>
    <row r="130">
      <c r="A130" s="14" t="s">
        <v>148</v>
      </c>
    </row>
    <row r="131">
      <c r="A131" s="15"/>
    </row>
    <row r="132">
      <c r="A132" s="14" t="s">
        <v>149</v>
      </c>
    </row>
    <row r="133">
      <c r="A133" s="15"/>
    </row>
    <row r="134">
      <c r="A134" s="14" t="s">
        <v>150</v>
      </c>
    </row>
    <row r="135">
      <c r="A135" s="15"/>
    </row>
    <row r="136">
      <c r="A136" s="14" t="s">
        <v>151</v>
      </c>
    </row>
    <row r="137">
      <c r="A137" s="15"/>
    </row>
    <row r="138">
      <c r="A138" s="14" t="s">
        <v>152</v>
      </c>
    </row>
    <row r="139">
      <c r="A139" s="14" t="s">
        <v>153</v>
      </c>
    </row>
    <row r="140">
      <c r="A140" s="15"/>
    </row>
    <row r="141">
      <c r="A141" s="14" t="s">
        <v>154</v>
      </c>
    </row>
    <row r="142">
      <c r="A142" s="15"/>
    </row>
    <row r="143">
      <c r="A143" s="14" t="s">
        <v>155</v>
      </c>
    </row>
    <row r="144">
      <c r="A144" s="15"/>
    </row>
    <row r="145">
      <c r="A145" s="14" t="s">
        <v>156</v>
      </c>
    </row>
    <row r="146">
      <c r="A146" s="15"/>
    </row>
    <row r="147">
      <c r="A147" s="14" t="s">
        <v>157</v>
      </c>
    </row>
    <row r="148">
      <c r="A148" s="15"/>
    </row>
    <row r="149">
      <c r="A149" s="14" t="s">
        <v>158</v>
      </c>
    </row>
    <row r="150">
      <c r="A150" s="15"/>
    </row>
    <row r="151">
      <c r="A151" s="14" t="s">
        <v>159</v>
      </c>
    </row>
    <row r="152">
      <c r="A152" s="15"/>
    </row>
    <row r="153">
      <c r="A153" s="14" t="s">
        <v>160</v>
      </c>
    </row>
    <row r="154">
      <c r="A154" s="15"/>
    </row>
    <row r="155">
      <c r="A155" s="14" t="s">
        <v>161</v>
      </c>
    </row>
    <row r="156">
      <c r="A156" s="15"/>
    </row>
    <row r="157">
      <c r="A157" s="14" t="s">
        <v>162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26.63"/>
    <col customWidth="1" min="3" max="3" width="11.25"/>
    <col customWidth="1" min="4" max="4" width="6.88"/>
    <col customWidth="1" min="5" max="5" width="8.5"/>
    <col customWidth="1" min="7" max="7" width="6.75"/>
    <col customWidth="1" min="8" max="8" width="27.13"/>
    <col customWidth="1" min="9" max="9" width="10.75"/>
    <col customWidth="1" min="10" max="10" width="5.88"/>
    <col customWidth="1" min="11" max="11" width="6.88"/>
  </cols>
  <sheetData>
    <row r="1">
      <c r="A1" s="18" t="s">
        <v>163</v>
      </c>
      <c r="B1" s="18" t="s">
        <v>164</v>
      </c>
      <c r="C1" s="18" t="s">
        <v>165</v>
      </c>
      <c r="D1" s="18" t="s">
        <v>166</v>
      </c>
      <c r="E1" s="18" t="s">
        <v>167</v>
      </c>
      <c r="G1" s="18" t="s">
        <v>163</v>
      </c>
      <c r="H1" s="18" t="s">
        <v>164</v>
      </c>
      <c r="I1" s="18" t="s">
        <v>165</v>
      </c>
      <c r="J1" s="18" t="s">
        <v>166</v>
      </c>
      <c r="K1" s="18" t="s">
        <v>167</v>
      </c>
    </row>
    <row r="2">
      <c r="A2" s="19">
        <v>1.0</v>
      </c>
      <c r="B2" s="20" t="s">
        <v>168</v>
      </c>
      <c r="C2" s="21">
        <v>36696.0</v>
      </c>
      <c r="D2" s="19" t="s">
        <v>169</v>
      </c>
      <c r="E2" s="19">
        <v>1414.0</v>
      </c>
      <c r="G2" s="19">
        <v>1.0</v>
      </c>
      <c r="H2" s="20" t="s">
        <v>170</v>
      </c>
      <c r="I2" s="21">
        <v>34565.0</v>
      </c>
      <c r="J2" s="19" t="s">
        <v>171</v>
      </c>
      <c r="K2" s="19">
        <v>1440.0</v>
      </c>
    </row>
    <row r="3">
      <c r="A3" s="22">
        <v>2.0</v>
      </c>
      <c r="B3" s="23" t="s">
        <v>172</v>
      </c>
      <c r="C3" s="24">
        <v>34028.0</v>
      </c>
      <c r="D3" s="22" t="s">
        <v>173</v>
      </c>
      <c r="E3" s="22">
        <v>1390.0</v>
      </c>
      <c r="G3" s="22">
        <v>2.0</v>
      </c>
      <c r="H3" s="23" t="s">
        <v>174</v>
      </c>
      <c r="I3" s="25">
        <v>33978.0</v>
      </c>
      <c r="J3" s="22" t="s">
        <v>175</v>
      </c>
      <c r="K3" s="22">
        <v>1411.0</v>
      </c>
    </row>
    <row r="4">
      <c r="A4" s="19">
        <v>3.0</v>
      </c>
      <c r="B4" s="20" t="s">
        <v>176</v>
      </c>
      <c r="C4" s="21">
        <v>37247.0</v>
      </c>
      <c r="D4" s="19" t="s">
        <v>177</v>
      </c>
      <c r="E4" s="19">
        <v>1386.0</v>
      </c>
      <c r="G4" s="19">
        <v>3.0</v>
      </c>
      <c r="H4" s="20" t="s">
        <v>178</v>
      </c>
      <c r="I4" s="26">
        <v>35215.0</v>
      </c>
      <c r="J4" s="19" t="s">
        <v>171</v>
      </c>
      <c r="K4" s="19">
        <v>1378.0</v>
      </c>
    </row>
    <row r="5">
      <c r="A5" s="22">
        <v>4.0</v>
      </c>
      <c r="B5" s="23" t="s">
        <v>179</v>
      </c>
      <c r="C5" s="24">
        <v>35880.0</v>
      </c>
      <c r="D5" s="22" t="s">
        <v>180</v>
      </c>
      <c r="E5" s="22">
        <v>1370.0</v>
      </c>
      <c r="G5" s="22">
        <v>4.0</v>
      </c>
      <c r="H5" s="23" t="s">
        <v>181</v>
      </c>
      <c r="I5" s="24">
        <v>36973.0</v>
      </c>
      <c r="J5" s="22" t="s">
        <v>182</v>
      </c>
      <c r="K5" s="22">
        <v>1344.0</v>
      </c>
    </row>
    <row r="6">
      <c r="A6" s="19">
        <v>5.0</v>
      </c>
      <c r="B6" s="20" t="s">
        <v>183</v>
      </c>
      <c r="C6" s="21">
        <v>37099.0</v>
      </c>
      <c r="D6" s="19" t="s">
        <v>184</v>
      </c>
      <c r="E6" s="19">
        <v>1361.0</v>
      </c>
      <c r="G6" s="19">
        <v>5.0</v>
      </c>
      <c r="H6" s="20" t="s">
        <v>185</v>
      </c>
      <c r="I6" s="21">
        <v>36643.0</v>
      </c>
      <c r="J6" s="19" t="s">
        <v>186</v>
      </c>
      <c r="K6" s="19">
        <v>1335.0</v>
      </c>
    </row>
    <row r="7">
      <c r="A7" s="22">
        <v>6.0</v>
      </c>
      <c r="B7" s="23" t="s">
        <v>187</v>
      </c>
      <c r="C7" s="25">
        <v>32816.0</v>
      </c>
      <c r="D7" s="22" t="s">
        <v>188</v>
      </c>
      <c r="E7" s="22">
        <v>1341.0</v>
      </c>
      <c r="G7" s="22">
        <v>6.0</v>
      </c>
      <c r="H7" s="23" t="s">
        <v>189</v>
      </c>
      <c r="I7" s="24">
        <v>35975.0</v>
      </c>
      <c r="J7" s="22" t="s">
        <v>184</v>
      </c>
      <c r="K7" s="22">
        <v>1294.0</v>
      </c>
    </row>
    <row r="8">
      <c r="A8" s="19">
        <v>7.0</v>
      </c>
      <c r="B8" s="20" t="s">
        <v>190</v>
      </c>
      <c r="C8" s="21">
        <v>34449.0</v>
      </c>
      <c r="D8" s="19" t="s">
        <v>180</v>
      </c>
      <c r="E8" s="19">
        <v>1329.0</v>
      </c>
      <c r="G8" s="19">
        <v>7.0</v>
      </c>
      <c r="H8" s="20" t="s">
        <v>191</v>
      </c>
      <c r="I8" s="26">
        <v>35197.0</v>
      </c>
      <c r="J8" s="19" t="s">
        <v>192</v>
      </c>
      <c r="K8" s="19">
        <v>1287.0</v>
      </c>
    </row>
    <row r="9">
      <c r="A9" s="22">
        <v>8.0</v>
      </c>
      <c r="B9" s="23" t="s">
        <v>193</v>
      </c>
      <c r="C9" s="27">
        <v>37407.0</v>
      </c>
      <c r="D9" s="22" t="s">
        <v>177</v>
      </c>
      <c r="E9" s="22">
        <v>1327.0</v>
      </c>
      <c r="G9" s="22">
        <v>8.0</v>
      </c>
      <c r="H9" s="23" t="s">
        <v>194</v>
      </c>
      <c r="I9" s="24">
        <v>37609.0</v>
      </c>
      <c r="J9" s="22" t="s">
        <v>184</v>
      </c>
      <c r="K9" s="22">
        <v>1281.0</v>
      </c>
    </row>
    <row r="10">
      <c r="A10" s="19">
        <v>9.0</v>
      </c>
      <c r="B10" s="20" t="s">
        <v>195</v>
      </c>
      <c r="C10" s="21">
        <v>35837.0</v>
      </c>
      <c r="D10" s="19" t="s">
        <v>169</v>
      </c>
      <c r="E10" s="19">
        <v>1308.0</v>
      </c>
      <c r="G10" s="19">
        <v>9.0</v>
      </c>
      <c r="H10" s="20" t="s">
        <v>196</v>
      </c>
      <c r="I10" s="28">
        <v>34004.0</v>
      </c>
      <c r="J10" s="19" t="s">
        <v>184</v>
      </c>
      <c r="K10" s="19">
        <v>1280.0</v>
      </c>
    </row>
    <row r="11">
      <c r="A11" s="22">
        <v>10.0</v>
      </c>
      <c r="B11" s="23" t="s">
        <v>197</v>
      </c>
      <c r="C11" s="25">
        <v>35131.0</v>
      </c>
      <c r="D11" s="22" t="s">
        <v>182</v>
      </c>
      <c r="E11" s="22">
        <v>1307.0</v>
      </c>
      <c r="G11" s="22">
        <v>10.0</v>
      </c>
      <c r="H11" s="23" t="s">
        <v>198</v>
      </c>
      <c r="I11" s="24">
        <v>33982.0</v>
      </c>
      <c r="J11" s="22" t="s">
        <v>199</v>
      </c>
      <c r="K11" s="22">
        <v>1270.0</v>
      </c>
    </row>
    <row r="12">
      <c r="A12" s="19">
        <v>11.0</v>
      </c>
      <c r="B12" s="20" t="s">
        <v>200</v>
      </c>
      <c r="C12" s="28">
        <v>36252.0</v>
      </c>
      <c r="D12" s="19" t="s">
        <v>201</v>
      </c>
      <c r="E12" s="19">
        <v>1300.0</v>
      </c>
      <c r="G12" s="19">
        <v>11.0</v>
      </c>
      <c r="H12" s="20" t="s">
        <v>202</v>
      </c>
      <c r="I12" s="21">
        <v>36272.0</v>
      </c>
      <c r="J12" s="19" t="s">
        <v>201</v>
      </c>
      <c r="K12" s="19">
        <v>1233.0</v>
      </c>
    </row>
    <row r="13">
      <c r="A13" s="22">
        <v>12.0</v>
      </c>
      <c r="B13" s="23" t="s">
        <v>203</v>
      </c>
      <c r="C13" s="27">
        <v>36674.0</v>
      </c>
      <c r="D13" s="22" t="s">
        <v>204</v>
      </c>
      <c r="E13" s="22">
        <v>1294.0</v>
      </c>
      <c r="G13" s="22">
        <v>12.0</v>
      </c>
      <c r="H13" s="23" t="s">
        <v>205</v>
      </c>
      <c r="I13" s="25">
        <v>35042.0</v>
      </c>
      <c r="J13" s="22" t="s">
        <v>182</v>
      </c>
      <c r="K13" s="22">
        <v>1224.0</v>
      </c>
    </row>
    <row r="14">
      <c r="A14" s="19">
        <v>13.0</v>
      </c>
      <c r="B14" s="20" t="s">
        <v>206</v>
      </c>
      <c r="C14" s="28">
        <v>36930.0</v>
      </c>
      <c r="D14" s="19" t="s">
        <v>182</v>
      </c>
      <c r="E14" s="19">
        <v>1280.0</v>
      </c>
      <c r="G14" s="19">
        <v>13.0</v>
      </c>
      <c r="H14" s="20" t="s">
        <v>207</v>
      </c>
      <c r="I14" s="29">
        <v>37745.0</v>
      </c>
      <c r="J14" s="19" t="s">
        <v>208</v>
      </c>
      <c r="K14" s="19">
        <v>1217.0</v>
      </c>
    </row>
    <row r="15">
      <c r="A15" s="22">
        <v>14.0</v>
      </c>
      <c r="B15" s="23" t="s">
        <v>209</v>
      </c>
      <c r="C15" s="25">
        <v>35831.0</v>
      </c>
      <c r="D15" s="22" t="s">
        <v>180</v>
      </c>
      <c r="E15" s="22">
        <v>1278.0</v>
      </c>
      <c r="G15" s="22">
        <v>14.0</v>
      </c>
      <c r="H15" s="23" t="s">
        <v>210</v>
      </c>
      <c r="I15" s="25">
        <v>34738.0</v>
      </c>
      <c r="J15" s="22" t="s">
        <v>182</v>
      </c>
      <c r="K15" s="22">
        <v>1210.0</v>
      </c>
    </row>
    <row r="16">
      <c r="A16" s="19">
        <v>15.0</v>
      </c>
      <c r="B16" s="20" t="s">
        <v>211</v>
      </c>
      <c r="C16" s="21">
        <v>36598.0</v>
      </c>
      <c r="D16" s="19" t="s">
        <v>212</v>
      </c>
      <c r="E16" s="19">
        <v>1256.0</v>
      </c>
      <c r="G16" s="19">
        <v>15.0</v>
      </c>
      <c r="H16" s="20" t="s">
        <v>213</v>
      </c>
      <c r="I16" s="26">
        <v>35216.0</v>
      </c>
      <c r="J16" s="19" t="s">
        <v>214</v>
      </c>
      <c r="K16" s="19">
        <v>1204.0</v>
      </c>
    </row>
    <row r="17">
      <c r="A17" s="22">
        <v>16.0</v>
      </c>
      <c r="B17" s="23" t="s">
        <v>215</v>
      </c>
      <c r="C17" s="24">
        <v>35548.0</v>
      </c>
      <c r="D17" s="22" t="s">
        <v>216</v>
      </c>
      <c r="E17" s="22">
        <v>1248.0</v>
      </c>
      <c r="G17" s="22">
        <v>16.0</v>
      </c>
      <c r="H17" s="23" t="s">
        <v>217</v>
      </c>
      <c r="I17" s="27">
        <v>33379.0</v>
      </c>
      <c r="J17" s="22" t="s">
        <v>182</v>
      </c>
      <c r="K17" s="22">
        <v>1201.0</v>
      </c>
    </row>
    <row r="18">
      <c r="A18" s="19">
        <v>17.0</v>
      </c>
      <c r="B18" s="20" t="s">
        <v>218</v>
      </c>
      <c r="C18" s="21">
        <v>36246.0</v>
      </c>
      <c r="D18" s="19" t="s">
        <v>219</v>
      </c>
      <c r="E18" s="19">
        <v>1229.0</v>
      </c>
      <c r="G18" s="19">
        <v>17.0</v>
      </c>
      <c r="H18" s="20" t="s">
        <v>220</v>
      </c>
      <c r="I18" s="28">
        <v>36412.0</v>
      </c>
      <c r="J18" s="19" t="s">
        <v>175</v>
      </c>
      <c r="K18" s="19">
        <v>1198.0</v>
      </c>
    </row>
    <row r="19">
      <c r="A19" s="22">
        <v>18.0</v>
      </c>
      <c r="B19" s="23" t="s">
        <v>221</v>
      </c>
      <c r="C19" s="24">
        <v>37418.0</v>
      </c>
      <c r="D19" s="22" t="s">
        <v>169</v>
      </c>
      <c r="E19" s="22">
        <v>1227.0</v>
      </c>
      <c r="G19" s="22">
        <v>18.0</v>
      </c>
      <c r="H19" s="23" t="s">
        <v>222</v>
      </c>
      <c r="I19" s="24">
        <v>36643.0</v>
      </c>
      <c r="J19" s="22" t="s">
        <v>212</v>
      </c>
      <c r="K19" s="22">
        <v>1184.0</v>
      </c>
      <c r="N19" s="30" t="s">
        <v>223</v>
      </c>
    </row>
    <row r="20">
      <c r="A20" s="19">
        <v>19.0</v>
      </c>
      <c r="B20" s="20" t="s">
        <v>224</v>
      </c>
      <c r="C20" s="21">
        <v>35458.0</v>
      </c>
      <c r="D20" s="19" t="s">
        <v>169</v>
      </c>
      <c r="E20" s="19">
        <v>1225.0</v>
      </c>
      <c r="G20" s="19">
        <v>19.0</v>
      </c>
      <c r="H20" s="20" t="s">
        <v>225</v>
      </c>
      <c r="I20" s="21">
        <v>33650.0</v>
      </c>
      <c r="J20" s="19" t="s">
        <v>226</v>
      </c>
      <c r="K20" s="19">
        <v>1180.0</v>
      </c>
    </row>
    <row r="21">
      <c r="A21" s="22">
        <v>20.0</v>
      </c>
      <c r="B21" s="23" t="s">
        <v>227</v>
      </c>
      <c r="C21" s="25">
        <v>35707.0</v>
      </c>
      <c r="D21" s="22" t="s">
        <v>169</v>
      </c>
      <c r="E21" s="22">
        <v>1224.0</v>
      </c>
      <c r="G21" s="22">
        <v>20.0</v>
      </c>
      <c r="H21" s="23" t="s">
        <v>228</v>
      </c>
      <c r="I21" s="24">
        <v>36872.0</v>
      </c>
      <c r="J21" s="22" t="s">
        <v>229</v>
      </c>
      <c r="K21" s="22">
        <v>1179.0</v>
      </c>
    </row>
    <row r="22">
      <c r="A22" s="19">
        <v>21.0</v>
      </c>
      <c r="B22" s="20" t="s">
        <v>230</v>
      </c>
      <c r="C22" s="21">
        <v>37329.0</v>
      </c>
      <c r="D22" s="19" t="s">
        <v>171</v>
      </c>
      <c r="E22" s="19">
        <v>1221.0</v>
      </c>
      <c r="G22" s="19">
        <v>21.0</v>
      </c>
      <c r="H22" s="20" t="s">
        <v>231</v>
      </c>
      <c r="I22" s="21">
        <v>34986.0</v>
      </c>
      <c r="J22" s="19" t="s">
        <v>212</v>
      </c>
      <c r="K22" s="19">
        <v>1177.0</v>
      </c>
    </row>
    <row r="23">
      <c r="A23" s="22">
        <v>22.0</v>
      </c>
      <c r="B23" s="23" t="s">
        <v>232</v>
      </c>
      <c r="C23" s="24">
        <v>34351.0</v>
      </c>
      <c r="D23" s="22" t="s">
        <v>182</v>
      </c>
      <c r="E23" s="22">
        <v>1211.0</v>
      </c>
      <c r="G23" s="22">
        <v>22.0</v>
      </c>
      <c r="H23" s="23" t="s">
        <v>233</v>
      </c>
      <c r="I23" s="25">
        <v>34731.0</v>
      </c>
      <c r="J23" s="22" t="s">
        <v>234</v>
      </c>
      <c r="K23" s="22">
        <v>1174.0</v>
      </c>
    </row>
    <row r="24">
      <c r="A24" s="19">
        <v>23.0</v>
      </c>
      <c r="B24" s="20" t="s">
        <v>235</v>
      </c>
      <c r="C24" s="28">
        <v>36344.0</v>
      </c>
      <c r="D24" s="19" t="s">
        <v>236</v>
      </c>
      <c r="E24" s="19">
        <v>1202.0</v>
      </c>
      <c r="G24" s="19">
        <v>23.0</v>
      </c>
      <c r="H24" s="20" t="s">
        <v>237</v>
      </c>
      <c r="I24" s="21">
        <v>35542.0</v>
      </c>
      <c r="J24" s="19" t="s">
        <v>169</v>
      </c>
      <c r="K24" s="19">
        <v>1173.0</v>
      </c>
    </row>
    <row r="25">
      <c r="A25" s="22">
        <v>24.0</v>
      </c>
      <c r="B25" s="23" t="s">
        <v>238</v>
      </c>
      <c r="C25" s="24">
        <v>34924.0</v>
      </c>
      <c r="D25" s="22" t="s">
        <v>169</v>
      </c>
      <c r="E25" s="22">
        <v>1199.0</v>
      </c>
      <c r="G25" s="22">
        <v>24.0</v>
      </c>
      <c r="H25" s="23" t="s">
        <v>239</v>
      </c>
      <c r="I25" s="24">
        <v>35697.0</v>
      </c>
      <c r="J25" s="22" t="s">
        <v>169</v>
      </c>
      <c r="K25" s="22">
        <v>1171.0</v>
      </c>
    </row>
    <row r="26">
      <c r="A26" s="19">
        <v>25.0</v>
      </c>
      <c r="B26" s="20" t="s">
        <v>240</v>
      </c>
      <c r="C26" s="28">
        <v>35949.0</v>
      </c>
      <c r="D26" s="19" t="s">
        <v>241</v>
      </c>
      <c r="E26" s="19">
        <v>1198.0</v>
      </c>
      <c r="G26" s="19">
        <v>25.0</v>
      </c>
      <c r="H26" s="20" t="s">
        <v>242</v>
      </c>
      <c r="I26" s="28">
        <v>36253.0</v>
      </c>
      <c r="J26" s="19" t="s">
        <v>243</v>
      </c>
      <c r="K26" s="19">
        <v>1170.0</v>
      </c>
    </row>
    <row r="27">
      <c r="A27" s="22">
        <v>26.0</v>
      </c>
      <c r="B27" s="23" t="s">
        <v>244</v>
      </c>
      <c r="C27" s="24">
        <v>34023.0</v>
      </c>
      <c r="D27" s="22" t="s">
        <v>182</v>
      </c>
      <c r="E27" s="22">
        <v>1190.0</v>
      </c>
      <c r="G27" s="22">
        <v>26.0</v>
      </c>
      <c r="H27" s="23" t="s">
        <v>245</v>
      </c>
      <c r="I27" s="24">
        <v>38058.0</v>
      </c>
      <c r="J27" s="22" t="s">
        <v>169</v>
      </c>
      <c r="K27" s="22">
        <v>1168.0</v>
      </c>
    </row>
    <row r="28">
      <c r="A28" s="19">
        <v>27.0</v>
      </c>
      <c r="B28" s="20" t="s">
        <v>246</v>
      </c>
      <c r="C28" s="21">
        <v>34302.0</v>
      </c>
      <c r="D28" s="19" t="s">
        <v>212</v>
      </c>
      <c r="E28" s="19">
        <v>1190.0</v>
      </c>
      <c r="G28" s="19">
        <v>27.0</v>
      </c>
      <c r="H28" s="20" t="s">
        <v>247</v>
      </c>
      <c r="I28" s="21">
        <v>36111.0</v>
      </c>
      <c r="J28" s="19" t="s">
        <v>248</v>
      </c>
      <c r="K28" s="19">
        <v>1168.0</v>
      </c>
    </row>
    <row r="29">
      <c r="A29" s="22">
        <v>28.0</v>
      </c>
      <c r="B29" s="23" t="s">
        <v>249</v>
      </c>
      <c r="C29" s="24">
        <v>35754.0</v>
      </c>
      <c r="D29" s="22" t="s">
        <v>180</v>
      </c>
      <c r="E29" s="22">
        <v>1190.0</v>
      </c>
      <c r="G29" s="22">
        <v>28.0</v>
      </c>
      <c r="H29" s="23" t="s">
        <v>250</v>
      </c>
      <c r="I29" s="24">
        <v>32842.0</v>
      </c>
      <c r="J29" s="22" t="s">
        <v>199</v>
      </c>
      <c r="K29" s="22">
        <v>1167.0</v>
      </c>
    </row>
    <row r="30">
      <c r="A30" s="19">
        <v>29.0</v>
      </c>
      <c r="B30" s="20" t="s">
        <v>251</v>
      </c>
      <c r="C30" s="26">
        <v>36308.0</v>
      </c>
      <c r="D30" s="19" t="s">
        <v>252</v>
      </c>
      <c r="E30" s="19">
        <v>1187.0</v>
      </c>
      <c r="G30" s="19">
        <v>29.0</v>
      </c>
      <c r="H30" s="20" t="s">
        <v>253</v>
      </c>
      <c r="I30" s="21">
        <v>34016.0</v>
      </c>
      <c r="J30" s="19" t="s">
        <v>182</v>
      </c>
      <c r="K30" s="19">
        <v>1163.0</v>
      </c>
    </row>
    <row r="31">
      <c r="A31" s="22">
        <v>30.0</v>
      </c>
      <c r="B31" s="23" t="s">
        <v>254</v>
      </c>
      <c r="C31" s="24">
        <v>35667.0</v>
      </c>
      <c r="D31" s="22" t="s">
        <v>255</v>
      </c>
      <c r="E31" s="22">
        <v>1186.0</v>
      </c>
      <c r="G31" s="22">
        <v>30.0</v>
      </c>
      <c r="H31" s="23" t="s">
        <v>256</v>
      </c>
      <c r="I31" s="24">
        <v>36535.0</v>
      </c>
      <c r="J31" s="22" t="s">
        <v>252</v>
      </c>
      <c r="K31" s="22">
        <v>1162.0</v>
      </c>
    </row>
    <row r="32">
      <c r="A32" s="19">
        <v>31.0</v>
      </c>
      <c r="B32" s="20" t="s">
        <v>257</v>
      </c>
      <c r="C32" s="29">
        <v>37744.0</v>
      </c>
      <c r="D32" s="19" t="s">
        <v>184</v>
      </c>
      <c r="E32" s="19">
        <v>1185.0</v>
      </c>
      <c r="G32" s="19">
        <v>31.0</v>
      </c>
      <c r="H32" s="20" t="s">
        <v>258</v>
      </c>
      <c r="I32" s="29">
        <v>37384.0</v>
      </c>
      <c r="J32" s="19" t="s">
        <v>182</v>
      </c>
      <c r="K32" s="19">
        <v>1159.0</v>
      </c>
    </row>
    <row r="33">
      <c r="A33" s="22">
        <v>32.0</v>
      </c>
      <c r="B33" s="23" t="s">
        <v>259</v>
      </c>
      <c r="C33" s="25">
        <v>36892.0</v>
      </c>
      <c r="D33" s="22" t="s">
        <v>169</v>
      </c>
      <c r="E33" s="22">
        <v>1184.0</v>
      </c>
      <c r="G33" s="22">
        <v>32.0</v>
      </c>
      <c r="H33" s="23" t="s">
        <v>260</v>
      </c>
      <c r="I33" s="31">
        <v>36651.0</v>
      </c>
      <c r="J33" s="22" t="s">
        <v>182</v>
      </c>
      <c r="K33" s="22">
        <v>1155.0</v>
      </c>
    </row>
    <row r="34">
      <c r="A34" s="19">
        <v>33.0</v>
      </c>
      <c r="B34" s="20" t="s">
        <v>261</v>
      </c>
      <c r="C34" s="21">
        <v>33538.0</v>
      </c>
      <c r="D34" s="19" t="s">
        <v>236</v>
      </c>
      <c r="E34" s="19">
        <v>1182.0</v>
      </c>
      <c r="G34" s="19">
        <v>33.0</v>
      </c>
      <c r="H34" s="20" t="s">
        <v>262</v>
      </c>
      <c r="I34" s="28">
        <v>36745.0</v>
      </c>
      <c r="J34" s="19" t="s">
        <v>263</v>
      </c>
      <c r="K34" s="19">
        <v>1155.0</v>
      </c>
    </row>
    <row r="35">
      <c r="A35" s="22">
        <v>34.0</v>
      </c>
      <c r="B35" s="23" t="s">
        <v>264</v>
      </c>
      <c r="C35" s="24">
        <v>37151.0</v>
      </c>
      <c r="D35" s="22" t="s">
        <v>265</v>
      </c>
      <c r="E35" s="22">
        <v>1181.0</v>
      </c>
      <c r="G35" s="22">
        <v>34.0</v>
      </c>
      <c r="H35" s="23" t="s">
        <v>266</v>
      </c>
      <c r="I35" s="24">
        <v>37552.0</v>
      </c>
      <c r="J35" s="22" t="s">
        <v>186</v>
      </c>
      <c r="K35" s="22">
        <v>1152.0</v>
      </c>
    </row>
    <row r="36">
      <c r="A36" s="19">
        <v>35.0</v>
      </c>
      <c r="B36" s="20" t="s">
        <v>267</v>
      </c>
      <c r="C36" s="21">
        <v>34957.0</v>
      </c>
      <c r="D36" s="19" t="s">
        <v>182</v>
      </c>
      <c r="E36" s="19">
        <v>1180.0</v>
      </c>
      <c r="G36" s="19">
        <v>35.0</v>
      </c>
      <c r="H36" s="20" t="s">
        <v>268</v>
      </c>
      <c r="I36" s="21">
        <v>36540.0</v>
      </c>
      <c r="J36" s="19" t="s">
        <v>269</v>
      </c>
      <c r="K36" s="19">
        <v>1148.0</v>
      </c>
    </row>
    <row r="37">
      <c r="A37" s="22">
        <v>36.0</v>
      </c>
      <c r="B37" s="23" t="s">
        <v>270</v>
      </c>
      <c r="C37" s="24">
        <v>36843.0</v>
      </c>
      <c r="D37" s="22" t="s">
        <v>265</v>
      </c>
      <c r="E37" s="22">
        <v>1178.0</v>
      </c>
      <c r="G37" s="22">
        <v>36.0</v>
      </c>
      <c r="H37" s="23" t="s">
        <v>271</v>
      </c>
      <c r="I37" s="24">
        <v>36706.0</v>
      </c>
      <c r="J37" s="22" t="s">
        <v>182</v>
      </c>
      <c r="K37" s="22">
        <v>1145.0</v>
      </c>
    </row>
    <row r="38">
      <c r="A38" s="19">
        <v>37.0</v>
      </c>
      <c r="B38" s="20" t="s">
        <v>272</v>
      </c>
      <c r="C38" s="21">
        <v>35598.0</v>
      </c>
      <c r="D38" s="19" t="s">
        <v>273</v>
      </c>
      <c r="E38" s="19">
        <v>1176.0</v>
      </c>
      <c r="G38" s="19">
        <v>37.0</v>
      </c>
      <c r="H38" s="20" t="s">
        <v>274</v>
      </c>
      <c r="I38" s="21">
        <v>36333.0</v>
      </c>
      <c r="J38" s="19" t="s">
        <v>184</v>
      </c>
      <c r="K38" s="19">
        <v>1144.0</v>
      </c>
    </row>
    <row r="39">
      <c r="A39" s="22">
        <v>38.0</v>
      </c>
      <c r="B39" s="23" t="s">
        <v>275</v>
      </c>
      <c r="C39" s="25">
        <v>37532.0</v>
      </c>
      <c r="D39" s="22" t="s">
        <v>201</v>
      </c>
      <c r="E39" s="22">
        <v>1176.0</v>
      </c>
      <c r="G39" s="22">
        <v>38.0</v>
      </c>
      <c r="H39" s="23" t="s">
        <v>276</v>
      </c>
      <c r="I39" s="24">
        <v>36094.0</v>
      </c>
      <c r="J39" s="22" t="s">
        <v>201</v>
      </c>
      <c r="K39" s="22">
        <v>1142.0</v>
      </c>
    </row>
    <row r="40">
      <c r="A40" s="19">
        <v>39.0</v>
      </c>
      <c r="B40" s="20" t="s">
        <v>277</v>
      </c>
      <c r="C40" s="21">
        <v>38165.0</v>
      </c>
      <c r="D40" s="19" t="s">
        <v>186</v>
      </c>
      <c r="E40" s="19">
        <v>1174.0</v>
      </c>
      <c r="G40" s="19">
        <v>39.0</v>
      </c>
      <c r="H40" s="20" t="s">
        <v>278</v>
      </c>
      <c r="I40" s="28">
        <v>35164.0</v>
      </c>
      <c r="J40" s="19" t="s">
        <v>243</v>
      </c>
      <c r="K40" s="19">
        <v>1142.0</v>
      </c>
    </row>
    <row r="41">
      <c r="A41" s="22">
        <v>40.0</v>
      </c>
      <c r="B41" s="23" t="s">
        <v>279</v>
      </c>
      <c r="C41" s="24">
        <v>36729.0</v>
      </c>
      <c r="D41" s="22" t="s">
        <v>214</v>
      </c>
      <c r="E41" s="22">
        <v>1173.0</v>
      </c>
      <c r="G41" s="22">
        <v>40.0</v>
      </c>
      <c r="H41" s="23" t="s">
        <v>280</v>
      </c>
      <c r="I41" s="25">
        <v>37291.0</v>
      </c>
      <c r="J41" s="22" t="s">
        <v>199</v>
      </c>
      <c r="K41" s="22">
        <v>1141.0</v>
      </c>
    </row>
    <row r="42">
      <c r="A42" s="19">
        <v>41.0</v>
      </c>
      <c r="B42" s="20" t="s">
        <v>281</v>
      </c>
      <c r="C42" s="28">
        <v>34250.0</v>
      </c>
      <c r="D42" s="19" t="s">
        <v>282</v>
      </c>
      <c r="E42" s="19">
        <v>1171.0</v>
      </c>
      <c r="G42" s="19">
        <v>41.0</v>
      </c>
      <c r="H42" s="20" t="s">
        <v>283</v>
      </c>
      <c r="I42" s="21">
        <v>34332.0</v>
      </c>
      <c r="J42" s="19" t="s">
        <v>234</v>
      </c>
      <c r="K42" s="19">
        <v>1140.0</v>
      </c>
    </row>
    <row r="43">
      <c r="A43" s="22">
        <v>42.0</v>
      </c>
      <c r="B43" s="23" t="s">
        <v>284</v>
      </c>
      <c r="C43" s="24">
        <v>36475.0</v>
      </c>
      <c r="D43" s="22" t="s">
        <v>184</v>
      </c>
      <c r="E43" s="22">
        <v>1167.0</v>
      </c>
      <c r="G43" s="22">
        <v>42.0</v>
      </c>
      <c r="H43" s="23" t="s">
        <v>285</v>
      </c>
      <c r="I43" s="24">
        <v>36121.0</v>
      </c>
      <c r="J43" s="22" t="s">
        <v>269</v>
      </c>
      <c r="K43" s="22">
        <v>1139.0</v>
      </c>
    </row>
    <row r="44">
      <c r="A44" s="19">
        <v>43.0</v>
      </c>
      <c r="B44" s="20" t="s">
        <v>286</v>
      </c>
      <c r="C44" s="26">
        <v>35931.0</v>
      </c>
      <c r="D44" s="19" t="s">
        <v>236</v>
      </c>
      <c r="E44" s="19">
        <v>1165.0</v>
      </c>
      <c r="G44" s="19">
        <v>43.0</v>
      </c>
      <c r="H44" s="20" t="s">
        <v>287</v>
      </c>
      <c r="I44" s="28">
        <v>37717.0</v>
      </c>
      <c r="J44" s="19" t="s">
        <v>265</v>
      </c>
      <c r="K44" s="19">
        <v>1139.0</v>
      </c>
    </row>
    <row r="45">
      <c r="A45" s="22">
        <v>44.0</v>
      </c>
      <c r="B45" s="23" t="s">
        <v>288</v>
      </c>
      <c r="C45" s="24">
        <v>36645.0</v>
      </c>
      <c r="D45" s="22" t="s">
        <v>289</v>
      </c>
      <c r="E45" s="22">
        <v>1165.0</v>
      </c>
      <c r="G45" s="22">
        <v>44.0</v>
      </c>
      <c r="H45" s="23" t="s">
        <v>290</v>
      </c>
      <c r="I45" s="24">
        <v>35538.0</v>
      </c>
      <c r="J45" s="22" t="s">
        <v>201</v>
      </c>
      <c r="K45" s="22">
        <v>1139.0</v>
      </c>
    </row>
    <row r="46">
      <c r="A46" s="19">
        <v>45.0</v>
      </c>
      <c r="B46" s="20" t="s">
        <v>291</v>
      </c>
      <c r="C46" s="28">
        <v>36586.0</v>
      </c>
      <c r="D46" s="19" t="s">
        <v>282</v>
      </c>
      <c r="E46" s="19">
        <v>1163.0</v>
      </c>
      <c r="G46" s="19">
        <v>45.0</v>
      </c>
      <c r="H46" s="20" t="s">
        <v>292</v>
      </c>
      <c r="I46" s="21">
        <v>36584.0</v>
      </c>
      <c r="J46" s="19" t="s">
        <v>234</v>
      </c>
      <c r="K46" s="19">
        <v>1138.0</v>
      </c>
    </row>
    <row r="47">
      <c r="A47" s="22">
        <v>46.0</v>
      </c>
      <c r="B47" s="23" t="s">
        <v>293</v>
      </c>
      <c r="C47" s="24">
        <v>36602.0</v>
      </c>
      <c r="D47" s="22" t="s">
        <v>182</v>
      </c>
      <c r="E47" s="22">
        <v>1162.0</v>
      </c>
      <c r="G47" s="22">
        <v>46.0</v>
      </c>
      <c r="H47" s="23" t="s">
        <v>294</v>
      </c>
      <c r="I47" s="24">
        <v>37236.0</v>
      </c>
      <c r="J47" s="22" t="s">
        <v>295</v>
      </c>
      <c r="K47" s="22">
        <v>1131.0</v>
      </c>
    </row>
    <row r="48">
      <c r="A48" s="19">
        <v>47.0</v>
      </c>
      <c r="B48" s="20" t="s">
        <v>296</v>
      </c>
      <c r="C48" s="21">
        <v>35447.0</v>
      </c>
      <c r="D48" s="19" t="s">
        <v>184</v>
      </c>
      <c r="E48" s="19">
        <v>1160.0</v>
      </c>
      <c r="G48" s="19">
        <v>47.0</v>
      </c>
      <c r="H48" s="20" t="s">
        <v>297</v>
      </c>
      <c r="I48" s="21">
        <v>37487.0</v>
      </c>
      <c r="J48" s="19" t="s">
        <v>180</v>
      </c>
      <c r="K48" s="19">
        <v>1129.0</v>
      </c>
    </row>
    <row r="49">
      <c r="A49" s="22">
        <v>48.0</v>
      </c>
      <c r="B49" s="23" t="s">
        <v>298</v>
      </c>
      <c r="C49" s="24">
        <v>35715.0</v>
      </c>
      <c r="D49" s="22" t="s">
        <v>299</v>
      </c>
      <c r="E49" s="22">
        <v>1157.0</v>
      </c>
      <c r="G49" s="22">
        <v>48.0</v>
      </c>
      <c r="H49" s="23" t="s">
        <v>300</v>
      </c>
      <c r="I49" s="25">
        <v>36406.0</v>
      </c>
      <c r="J49" s="22" t="s">
        <v>234</v>
      </c>
      <c r="K49" s="22">
        <v>1123.0</v>
      </c>
    </row>
    <row r="50">
      <c r="A50" s="19">
        <v>49.0</v>
      </c>
      <c r="B50" s="20" t="s">
        <v>301</v>
      </c>
      <c r="C50" s="21">
        <v>33231.0</v>
      </c>
      <c r="D50" s="19" t="s">
        <v>171</v>
      </c>
      <c r="E50" s="19">
        <v>1157.0</v>
      </c>
      <c r="G50" s="19">
        <v>49.0</v>
      </c>
      <c r="H50" s="20" t="s">
        <v>302</v>
      </c>
      <c r="I50" s="28">
        <v>38724.0</v>
      </c>
      <c r="J50" s="19" t="s">
        <v>265</v>
      </c>
      <c r="K50" s="19">
        <v>1122.0</v>
      </c>
    </row>
    <row r="51">
      <c r="A51" s="22">
        <v>50.0</v>
      </c>
      <c r="B51" s="23" t="s">
        <v>303</v>
      </c>
      <c r="C51" s="24">
        <v>37091.0</v>
      </c>
      <c r="D51" s="22" t="s">
        <v>184</v>
      </c>
      <c r="E51" s="22">
        <v>1156.0</v>
      </c>
      <c r="G51" s="22">
        <v>50.0</v>
      </c>
      <c r="H51" s="23" t="s">
        <v>304</v>
      </c>
      <c r="I51" s="24">
        <v>36614.0</v>
      </c>
      <c r="J51" s="22" t="s">
        <v>186</v>
      </c>
      <c r="K51" s="22">
        <v>1119.0</v>
      </c>
    </row>
    <row r="52">
      <c r="A52" s="19">
        <v>51.0</v>
      </c>
      <c r="B52" s="20" t="s">
        <v>305</v>
      </c>
      <c r="C52" s="21">
        <v>35335.0</v>
      </c>
      <c r="D52" s="19" t="s">
        <v>175</v>
      </c>
      <c r="E52" s="19">
        <v>1154.0</v>
      </c>
      <c r="G52" s="19">
        <v>51.0</v>
      </c>
      <c r="H52" s="20" t="s">
        <v>306</v>
      </c>
      <c r="I52" s="21">
        <v>37485.0</v>
      </c>
      <c r="J52" s="19" t="s">
        <v>182</v>
      </c>
      <c r="K52" s="19">
        <v>1118.0</v>
      </c>
    </row>
    <row r="53">
      <c r="A53" s="22">
        <v>52.0</v>
      </c>
      <c r="B53" s="23" t="s">
        <v>307</v>
      </c>
      <c r="C53" s="24">
        <v>33803.0</v>
      </c>
      <c r="D53" s="22" t="s">
        <v>171</v>
      </c>
      <c r="E53" s="22">
        <v>1154.0</v>
      </c>
      <c r="G53" s="22">
        <v>52.0</v>
      </c>
      <c r="H53" s="23" t="s">
        <v>308</v>
      </c>
      <c r="I53" s="25">
        <v>33243.0</v>
      </c>
      <c r="J53" s="22" t="s">
        <v>309</v>
      </c>
      <c r="K53" s="22">
        <v>1116.0</v>
      </c>
    </row>
    <row r="54">
      <c r="A54" s="19">
        <v>53.0</v>
      </c>
      <c r="B54" s="20" t="s">
        <v>310</v>
      </c>
      <c r="C54" s="28">
        <v>34762.0</v>
      </c>
      <c r="D54" s="19" t="s">
        <v>180</v>
      </c>
      <c r="E54" s="19">
        <v>1152.0</v>
      </c>
      <c r="G54" s="19">
        <v>53.0</v>
      </c>
      <c r="H54" s="20" t="s">
        <v>311</v>
      </c>
      <c r="I54" s="28">
        <v>36495.0</v>
      </c>
      <c r="J54" s="19" t="s">
        <v>186</v>
      </c>
      <c r="K54" s="19">
        <v>1116.0</v>
      </c>
    </row>
    <row r="55">
      <c r="A55" s="22">
        <v>54.0</v>
      </c>
      <c r="B55" s="23" t="s">
        <v>312</v>
      </c>
      <c r="C55" s="24">
        <v>37083.0</v>
      </c>
      <c r="D55" s="22" t="s">
        <v>175</v>
      </c>
      <c r="E55" s="22">
        <v>1152.0</v>
      </c>
      <c r="G55" s="22">
        <v>54.0</v>
      </c>
      <c r="H55" s="23" t="s">
        <v>313</v>
      </c>
      <c r="I55" s="24">
        <v>35184.0</v>
      </c>
      <c r="J55" s="22" t="s">
        <v>201</v>
      </c>
      <c r="K55" s="22">
        <v>1111.0</v>
      </c>
    </row>
    <row r="56">
      <c r="A56" s="19">
        <v>55.0</v>
      </c>
      <c r="B56" s="20" t="s">
        <v>314</v>
      </c>
      <c r="C56" s="21">
        <v>36326.0</v>
      </c>
      <c r="D56" s="19" t="s">
        <v>214</v>
      </c>
      <c r="E56" s="19">
        <v>1150.0</v>
      </c>
      <c r="G56" s="19">
        <v>55.0</v>
      </c>
      <c r="H56" s="20" t="s">
        <v>315</v>
      </c>
      <c r="I56" s="21">
        <v>36353.0</v>
      </c>
      <c r="J56" s="19" t="s">
        <v>182</v>
      </c>
      <c r="K56" s="19">
        <v>1109.0</v>
      </c>
    </row>
    <row r="57">
      <c r="A57" s="22">
        <v>56.0</v>
      </c>
      <c r="B57" s="23" t="s">
        <v>316</v>
      </c>
      <c r="C57" s="24">
        <v>35318.0</v>
      </c>
      <c r="D57" s="22" t="s">
        <v>273</v>
      </c>
      <c r="E57" s="22">
        <v>1150.0</v>
      </c>
      <c r="G57" s="22">
        <v>56.0</v>
      </c>
      <c r="H57" s="23" t="s">
        <v>317</v>
      </c>
      <c r="I57" s="24">
        <v>36395.0</v>
      </c>
      <c r="J57" s="22" t="s">
        <v>182</v>
      </c>
      <c r="K57" s="22">
        <v>1106.0</v>
      </c>
    </row>
    <row r="58">
      <c r="A58" s="19">
        <v>57.0</v>
      </c>
      <c r="B58" s="20" t="s">
        <v>318</v>
      </c>
      <c r="C58" s="28">
        <v>36348.0</v>
      </c>
      <c r="D58" s="19" t="s">
        <v>319</v>
      </c>
      <c r="E58" s="19">
        <v>1150.0</v>
      </c>
      <c r="G58" s="19">
        <v>57.0</v>
      </c>
      <c r="H58" s="20" t="s">
        <v>320</v>
      </c>
      <c r="I58" s="21">
        <v>36525.0</v>
      </c>
      <c r="J58" s="19" t="s">
        <v>169</v>
      </c>
      <c r="K58" s="19">
        <v>1105.0</v>
      </c>
    </row>
    <row r="59">
      <c r="A59" s="22">
        <v>58.0</v>
      </c>
      <c r="B59" s="23" t="s">
        <v>321</v>
      </c>
      <c r="C59" s="24">
        <v>37154.0</v>
      </c>
      <c r="D59" s="22" t="s">
        <v>182</v>
      </c>
      <c r="E59" s="22">
        <v>1147.0</v>
      </c>
      <c r="G59" s="22">
        <v>58.0</v>
      </c>
      <c r="H59" s="23" t="s">
        <v>322</v>
      </c>
      <c r="I59" s="24">
        <v>37635.0</v>
      </c>
      <c r="J59" s="22" t="s">
        <v>175</v>
      </c>
      <c r="K59" s="22">
        <v>1102.0</v>
      </c>
    </row>
    <row r="60">
      <c r="A60" s="19">
        <v>59.0</v>
      </c>
      <c r="B60" s="20" t="s">
        <v>323</v>
      </c>
      <c r="C60" s="21">
        <v>38278.0</v>
      </c>
      <c r="D60" s="19" t="s">
        <v>175</v>
      </c>
      <c r="E60" s="19">
        <v>1145.0</v>
      </c>
      <c r="G60" s="19">
        <v>59.0</v>
      </c>
      <c r="H60" s="20" t="s">
        <v>324</v>
      </c>
      <c r="I60" s="21">
        <v>35367.0</v>
      </c>
      <c r="J60" s="19" t="s">
        <v>325</v>
      </c>
      <c r="K60" s="19">
        <v>1101.0</v>
      </c>
    </row>
    <row r="61">
      <c r="A61" s="22">
        <v>60.0</v>
      </c>
      <c r="B61" s="23" t="s">
        <v>326</v>
      </c>
      <c r="C61" s="24">
        <v>35731.0</v>
      </c>
      <c r="D61" s="22" t="s">
        <v>171</v>
      </c>
      <c r="E61" s="22">
        <v>1145.0</v>
      </c>
      <c r="G61" s="22">
        <v>60.0</v>
      </c>
      <c r="H61" s="23" t="s">
        <v>327</v>
      </c>
      <c r="I61" s="24">
        <v>35145.0</v>
      </c>
      <c r="J61" s="22" t="s">
        <v>182</v>
      </c>
      <c r="K61" s="22">
        <v>1100.0</v>
      </c>
    </row>
    <row r="62">
      <c r="A62" s="19">
        <v>61.0</v>
      </c>
      <c r="B62" s="20" t="s">
        <v>328</v>
      </c>
      <c r="C62" s="21">
        <v>37194.0</v>
      </c>
      <c r="D62" s="19" t="s">
        <v>169</v>
      </c>
      <c r="E62" s="19">
        <v>1143.0</v>
      </c>
      <c r="G62" s="19">
        <v>61.0</v>
      </c>
      <c r="H62" s="20" t="s">
        <v>329</v>
      </c>
      <c r="I62" s="26">
        <v>38856.0</v>
      </c>
      <c r="J62" s="19" t="s">
        <v>330</v>
      </c>
      <c r="K62" s="19">
        <v>1099.0</v>
      </c>
    </row>
    <row r="63">
      <c r="A63" s="22">
        <v>62.0</v>
      </c>
      <c r="B63" s="23" t="s">
        <v>331</v>
      </c>
      <c r="C63" s="25">
        <v>34914.0</v>
      </c>
      <c r="D63" s="22" t="s">
        <v>332</v>
      </c>
      <c r="E63" s="22">
        <v>1142.0</v>
      </c>
      <c r="G63" s="22">
        <v>62.0</v>
      </c>
      <c r="H63" s="23" t="s">
        <v>333</v>
      </c>
      <c r="I63" s="24">
        <v>38095.0</v>
      </c>
      <c r="J63" s="22" t="s">
        <v>265</v>
      </c>
      <c r="K63" s="22">
        <v>1099.0</v>
      </c>
    </row>
    <row r="64">
      <c r="A64" s="19">
        <v>63.0</v>
      </c>
      <c r="B64" s="20" t="s">
        <v>334</v>
      </c>
      <c r="C64" s="21">
        <v>36265.0</v>
      </c>
      <c r="D64" s="19" t="s">
        <v>186</v>
      </c>
      <c r="E64" s="19">
        <v>1141.0</v>
      </c>
      <c r="G64" s="19">
        <v>63.0</v>
      </c>
      <c r="H64" s="20" t="s">
        <v>335</v>
      </c>
      <c r="I64" s="26">
        <v>35211.0</v>
      </c>
      <c r="J64" s="19" t="s">
        <v>186</v>
      </c>
      <c r="K64" s="19">
        <v>1097.0</v>
      </c>
    </row>
    <row r="65">
      <c r="A65" s="22">
        <v>64.0</v>
      </c>
      <c r="B65" s="23" t="s">
        <v>336</v>
      </c>
      <c r="C65" s="25">
        <v>36954.0</v>
      </c>
      <c r="D65" s="22" t="s">
        <v>265</v>
      </c>
      <c r="E65" s="22">
        <v>1138.0</v>
      </c>
      <c r="G65" s="22">
        <v>64.0</v>
      </c>
      <c r="H65" s="23" t="s">
        <v>337</v>
      </c>
      <c r="I65" s="24">
        <v>36119.0</v>
      </c>
      <c r="J65" s="22" t="s">
        <v>273</v>
      </c>
      <c r="K65" s="22">
        <v>1096.0</v>
      </c>
    </row>
    <row r="66">
      <c r="A66" s="19">
        <v>65.0</v>
      </c>
      <c r="B66" s="20" t="s">
        <v>338</v>
      </c>
      <c r="C66" s="28">
        <v>36806.0</v>
      </c>
      <c r="D66" s="19" t="s">
        <v>182</v>
      </c>
      <c r="E66" s="19">
        <v>1136.0</v>
      </c>
      <c r="G66" s="19">
        <v>65.0</v>
      </c>
      <c r="H66" s="20" t="s">
        <v>339</v>
      </c>
      <c r="I66" s="21">
        <v>36038.0</v>
      </c>
      <c r="J66" s="19" t="s">
        <v>182</v>
      </c>
      <c r="K66" s="19">
        <v>1094.0</v>
      </c>
    </row>
    <row r="67">
      <c r="A67" s="22">
        <v>66.0</v>
      </c>
      <c r="B67" s="23" t="s">
        <v>340</v>
      </c>
      <c r="C67" s="24">
        <v>36150.0</v>
      </c>
      <c r="D67" s="22" t="s">
        <v>325</v>
      </c>
      <c r="E67" s="22">
        <v>1136.0</v>
      </c>
      <c r="G67" s="22">
        <v>66.0</v>
      </c>
      <c r="H67" s="23" t="s">
        <v>341</v>
      </c>
      <c r="I67" s="24">
        <v>37723.0</v>
      </c>
      <c r="J67" s="22" t="s">
        <v>169</v>
      </c>
      <c r="K67" s="22">
        <v>1091.0</v>
      </c>
    </row>
    <row r="68">
      <c r="A68" s="19">
        <v>67.0</v>
      </c>
      <c r="B68" s="20" t="s">
        <v>342</v>
      </c>
      <c r="C68" s="26">
        <v>36668.0</v>
      </c>
      <c r="D68" s="19" t="s">
        <v>204</v>
      </c>
      <c r="E68" s="19">
        <v>1134.0</v>
      </c>
      <c r="G68" s="19">
        <v>67.0</v>
      </c>
      <c r="H68" s="20" t="s">
        <v>343</v>
      </c>
      <c r="I68" s="28">
        <v>35432.0</v>
      </c>
      <c r="J68" s="19" t="s">
        <v>182</v>
      </c>
      <c r="K68" s="19">
        <v>1091.0</v>
      </c>
    </row>
    <row r="69">
      <c r="A69" s="22">
        <v>68.0</v>
      </c>
      <c r="B69" s="23" t="s">
        <v>344</v>
      </c>
      <c r="C69" s="24">
        <v>37462.0</v>
      </c>
      <c r="D69" s="22" t="s">
        <v>180</v>
      </c>
      <c r="E69" s="22">
        <v>1133.0</v>
      </c>
      <c r="G69" s="22">
        <v>68.0</v>
      </c>
      <c r="H69" s="23" t="s">
        <v>345</v>
      </c>
      <c r="I69" s="24">
        <v>38012.0</v>
      </c>
      <c r="J69" s="22" t="s">
        <v>282</v>
      </c>
      <c r="K69" s="22">
        <v>1090.0</v>
      </c>
    </row>
    <row r="70">
      <c r="A70" s="19">
        <v>69.0</v>
      </c>
      <c r="B70" s="20" t="s">
        <v>346</v>
      </c>
      <c r="C70" s="21">
        <v>36574.0</v>
      </c>
      <c r="D70" s="19" t="s">
        <v>248</v>
      </c>
      <c r="E70" s="19">
        <v>1128.0</v>
      </c>
      <c r="G70" s="19">
        <v>69.0</v>
      </c>
      <c r="H70" s="20" t="s">
        <v>347</v>
      </c>
      <c r="I70" s="21">
        <v>37511.0</v>
      </c>
      <c r="J70" s="19" t="s">
        <v>184</v>
      </c>
      <c r="K70" s="19">
        <v>1090.0</v>
      </c>
    </row>
    <row r="71">
      <c r="A71" s="22">
        <v>70.0</v>
      </c>
      <c r="B71" s="23" t="s">
        <v>348</v>
      </c>
      <c r="C71" s="25">
        <v>37630.0</v>
      </c>
      <c r="D71" s="22" t="s">
        <v>201</v>
      </c>
      <c r="E71" s="22">
        <v>1128.0</v>
      </c>
      <c r="G71" s="22">
        <v>70.0</v>
      </c>
      <c r="H71" s="23" t="s">
        <v>349</v>
      </c>
      <c r="I71" s="25">
        <v>37351.0</v>
      </c>
      <c r="J71" s="22" t="s">
        <v>350</v>
      </c>
      <c r="K71" s="22">
        <v>1087.0</v>
      </c>
    </row>
    <row r="72">
      <c r="A72" s="19">
        <v>71.0</v>
      </c>
      <c r="B72" s="20" t="s">
        <v>351</v>
      </c>
      <c r="C72" s="28">
        <v>36927.0</v>
      </c>
      <c r="D72" s="19" t="s">
        <v>182</v>
      </c>
      <c r="E72" s="19">
        <v>1127.0</v>
      </c>
      <c r="G72" s="19">
        <v>71.0</v>
      </c>
      <c r="H72" s="20" t="s">
        <v>352</v>
      </c>
      <c r="I72" s="28">
        <v>37565.0</v>
      </c>
      <c r="J72" s="19" t="s">
        <v>201</v>
      </c>
      <c r="K72" s="19">
        <v>1086.0</v>
      </c>
    </row>
    <row r="73">
      <c r="A73" s="22">
        <v>72.0</v>
      </c>
      <c r="B73" s="23" t="s">
        <v>353</v>
      </c>
      <c r="C73" s="25">
        <v>32178.0</v>
      </c>
      <c r="D73" s="22" t="s">
        <v>265</v>
      </c>
      <c r="E73" s="22">
        <v>1127.0</v>
      </c>
      <c r="G73" s="22">
        <v>72.0</v>
      </c>
      <c r="H73" s="23" t="s">
        <v>354</v>
      </c>
      <c r="I73" s="25">
        <v>34007.0</v>
      </c>
      <c r="J73" s="22" t="s">
        <v>204</v>
      </c>
      <c r="K73" s="22">
        <v>1086.0</v>
      </c>
    </row>
    <row r="74">
      <c r="A74" s="19">
        <v>73.0</v>
      </c>
      <c r="B74" s="20" t="s">
        <v>355</v>
      </c>
      <c r="C74" s="21">
        <v>32803.0</v>
      </c>
      <c r="D74" s="19" t="s">
        <v>201</v>
      </c>
      <c r="E74" s="19">
        <v>1126.0</v>
      </c>
      <c r="G74" s="19">
        <v>73.0</v>
      </c>
      <c r="H74" s="20" t="s">
        <v>356</v>
      </c>
      <c r="I74" s="21">
        <v>35290.0</v>
      </c>
      <c r="J74" s="19" t="s">
        <v>182</v>
      </c>
      <c r="K74" s="19">
        <v>1084.0</v>
      </c>
    </row>
    <row r="75">
      <c r="A75" s="22">
        <v>74.0</v>
      </c>
      <c r="B75" s="23" t="s">
        <v>357</v>
      </c>
      <c r="C75" s="27">
        <v>34470.0</v>
      </c>
      <c r="D75" s="22" t="s">
        <v>180</v>
      </c>
      <c r="E75" s="22">
        <v>1126.0</v>
      </c>
      <c r="G75" s="22">
        <v>74.0</v>
      </c>
      <c r="H75" s="23" t="s">
        <v>358</v>
      </c>
      <c r="I75" s="27">
        <v>37767.0</v>
      </c>
      <c r="J75" s="22" t="s">
        <v>169</v>
      </c>
      <c r="K75" s="22">
        <v>1083.0</v>
      </c>
    </row>
    <row r="76">
      <c r="A76" s="19">
        <v>75.0</v>
      </c>
      <c r="B76" s="20" t="s">
        <v>359</v>
      </c>
      <c r="C76" s="21">
        <v>35018.0</v>
      </c>
      <c r="D76" s="19" t="s">
        <v>182</v>
      </c>
      <c r="E76" s="19">
        <v>1125.0</v>
      </c>
      <c r="G76" s="19">
        <v>75.0</v>
      </c>
      <c r="H76" s="20" t="s">
        <v>360</v>
      </c>
      <c r="I76" s="28">
        <v>37043.0</v>
      </c>
      <c r="J76" s="19" t="s">
        <v>169</v>
      </c>
      <c r="K76" s="19">
        <v>1083.0</v>
      </c>
    </row>
    <row r="77">
      <c r="A77" s="22">
        <v>76.0</v>
      </c>
      <c r="B77" s="23" t="s">
        <v>361</v>
      </c>
      <c r="C77" s="24">
        <v>33249.0</v>
      </c>
      <c r="D77" s="22" t="s">
        <v>265</v>
      </c>
      <c r="E77" s="22">
        <v>1125.0</v>
      </c>
      <c r="G77" s="22">
        <v>76.0</v>
      </c>
      <c r="H77" s="23" t="s">
        <v>362</v>
      </c>
      <c r="I77" s="27">
        <v>36676.0</v>
      </c>
      <c r="J77" s="22" t="s">
        <v>180</v>
      </c>
      <c r="K77" s="22">
        <v>1083.0</v>
      </c>
    </row>
    <row r="78">
      <c r="A78" s="19">
        <v>77.0</v>
      </c>
      <c r="B78" s="20" t="s">
        <v>363</v>
      </c>
      <c r="C78" s="28">
        <v>35834.0</v>
      </c>
      <c r="D78" s="19" t="s">
        <v>182</v>
      </c>
      <c r="E78" s="19">
        <v>1122.0</v>
      </c>
      <c r="G78" s="19">
        <v>77.0</v>
      </c>
      <c r="H78" s="20" t="s">
        <v>364</v>
      </c>
      <c r="I78" s="21">
        <v>36940.0</v>
      </c>
      <c r="J78" s="19" t="s">
        <v>243</v>
      </c>
      <c r="K78" s="19">
        <v>1082.0</v>
      </c>
    </row>
    <row r="79">
      <c r="A79" s="22">
        <v>78.0</v>
      </c>
      <c r="B79" s="23" t="s">
        <v>365</v>
      </c>
      <c r="C79" s="27">
        <v>36657.0</v>
      </c>
      <c r="D79" s="22" t="s">
        <v>282</v>
      </c>
      <c r="E79" s="22">
        <v>1121.0</v>
      </c>
      <c r="G79" s="22">
        <v>78.0</v>
      </c>
      <c r="H79" s="23" t="s">
        <v>366</v>
      </c>
      <c r="I79" s="25">
        <v>36162.0</v>
      </c>
      <c r="J79" s="22" t="s">
        <v>186</v>
      </c>
      <c r="K79" s="22">
        <v>1080.0</v>
      </c>
    </row>
    <row r="80">
      <c r="A80" s="19">
        <v>79.0</v>
      </c>
      <c r="B80" s="20" t="s">
        <v>367</v>
      </c>
      <c r="C80" s="21">
        <v>35361.0</v>
      </c>
      <c r="D80" s="19" t="s">
        <v>241</v>
      </c>
      <c r="E80" s="19">
        <v>1120.0</v>
      </c>
      <c r="G80" s="19">
        <v>79.0</v>
      </c>
      <c r="H80" s="20" t="s">
        <v>368</v>
      </c>
      <c r="I80" s="21">
        <v>37011.0</v>
      </c>
      <c r="J80" s="19" t="s">
        <v>269</v>
      </c>
      <c r="K80" s="19">
        <v>1078.0</v>
      </c>
    </row>
    <row r="81">
      <c r="A81" s="22">
        <v>80.0</v>
      </c>
      <c r="B81" s="23" t="s">
        <v>369</v>
      </c>
      <c r="C81" s="24">
        <v>33463.0</v>
      </c>
      <c r="D81" s="22" t="s">
        <v>243</v>
      </c>
      <c r="E81" s="22">
        <v>1120.0</v>
      </c>
      <c r="G81" s="22">
        <v>80.0</v>
      </c>
      <c r="H81" s="23" t="s">
        <v>370</v>
      </c>
      <c r="I81" s="24">
        <v>37059.0</v>
      </c>
      <c r="J81" s="22" t="s">
        <v>243</v>
      </c>
      <c r="K81" s="22">
        <v>1076.0</v>
      </c>
    </row>
    <row r="82">
      <c r="A82" s="19">
        <v>81.0</v>
      </c>
      <c r="B82" s="20" t="s">
        <v>371</v>
      </c>
      <c r="C82" s="21">
        <v>37828.0</v>
      </c>
      <c r="D82" s="19" t="s">
        <v>199</v>
      </c>
      <c r="E82" s="19">
        <v>1118.0</v>
      </c>
      <c r="G82" s="19">
        <v>81.0</v>
      </c>
      <c r="H82" s="20" t="s">
        <v>372</v>
      </c>
      <c r="I82" s="28">
        <v>37840.0</v>
      </c>
      <c r="J82" s="19" t="s">
        <v>325</v>
      </c>
      <c r="K82" s="19">
        <v>1076.0</v>
      </c>
    </row>
    <row r="83">
      <c r="A83" s="22">
        <v>82.0</v>
      </c>
      <c r="B83" s="23" t="s">
        <v>373</v>
      </c>
      <c r="C83" s="24">
        <v>36582.0</v>
      </c>
      <c r="D83" s="22" t="s">
        <v>208</v>
      </c>
      <c r="E83" s="22">
        <v>1118.0</v>
      </c>
      <c r="G83" s="22">
        <v>82.0</v>
      </c>
      <c r="H83" s="23" t="s">
        <v>374</v>
      </c>
      <c r="I83" s="24">
        <v>37643.0</v>
      </c>
      <c r="J83" s="22" t="s">
        <v>319</v>
      </c>
      <c r="K83" s="22">
        <v>1075.0</v>
      </c>
    </row>
    <row r="84">
      <c r="A84" s="19">
        <v>83.0</v>
      </c>
      <c r="B84" s="20" t="s">
        <v>375</v>
      </c>
      <c r="C84" s="21">
        <v>38098.0</v>
      </c>
      <c r="D84" s="19" t="s">
        <v>184</v>
      </c>
      <c r="E84" s="19">
        <v>1117.0</v>
      </c>
      <c r="G84" s="19">
        <v>83.0</v>
      </c>
      <c r="H84" s="20" t="s">
        <v>376</v>
      </c>
      <c r="I84" s="28">
        <v>37044.0</v>
      </c>
      <c r="J84" s="19" t="s">
        <v>234</v>
      </c>
      <c r="K84" s="19">
        <v>1074.0</v>
      </c>
    </row>
    <row r="85">
      <c r="A85" s="22">
        <v>84.0</v>
      </c>
      <c r="B85" s="23" t="s">
        <v>377</v>
      </c>
      <c r="C85" s="25">
        <v>36804.0</v>
      </c>
      <c r="D85" s="22" t="s">
        <v>214</v>
      </c>
      <c r="E85" s="22">
        <v>1117.0</v>
      </c>
      <c r="G85" s="22">
        <v>83.0</v>
      </c>
      <c r="H85" s="23" t="s">
        <v>378</v>
      </c>
      <c r="I85" s="31">
        <v>35190.0</v>
      </c>
      <c r="J85" s="22" t="s">
        <v>186</v>
      </c>
      <c r="K85" s="22">
        <v>1074.0</v>
      </c>
    </row>
    <row r="86">
      <c r="A86" s="19">
        <v>85.0</v>
      </c>
      <c r="B86" s="20" t="s">
        <v>379</v>
      </c>
      <c r="C86" s="28">
        <v>35521.0</v>
      </c>
      <c r="D86" s="19" t="s">
        <v>282</v>
      </c>
      <c r="E86" s="19">
        <v>1115.0</v>
      </c>
      <c r="G86" s="19">
        <v>85.0</v>
      </c>
      <c r="H86" s="20" t="s">
        <v>380</v>
      </c>
      <c r="I86" s="21">
        <v>35181.0</v>
      </c>
      <c r="J86" s="19" t="s">
        <v>282</v>
      </c>
      <c r="K86" s="19">
        <v>1074.0</v>
      </c>
    </row>
    <row r="87">
      <c r="A87" s="22">
        <v>86.0</v>
      </c>
      <c r="B87" s="23" t="s">
        <v>381</v>
      </c>
      <c r="C87" s="25">
        <v>37713.0</v>
      </c>
      <c r="D87" s="22" t="s">
        <v>269</v>
      </c>
      <c r="E87" s="22">
        <v>1113.0</v>
      </c>
      <c r="G87" s="22">
        <v>86.0</v>
      </c>
      <c r="H87" s="23" t="s">
        <v>382</v>
      </c>
      <c r="I87" s="24">
        <v>37237.0</v>
      </c>
      <c r="J87" s="22" t="s">
        <v>265</v>
      </c>
      <c r="K87" s="22">
        <v>1073.0</v>
      </c>
    </row>
    <row r="88">
      <c r="A88" s="19">
        <v>87.0</v>
      </c>
      <c r="B88" s="20" t="s">
        <v>383</v>
      </c>
      <c r="C88" s="21">
        <v>36237.0</v>
      </c>
      <c r="D88" s="19" t="s">
        <v>184</v>
      </c>
      <c r="E88" s="19">
        <v>1112.0</v>
      </c>
      <c r="G88" s="19">
        <v>87.0</v>
      </c>
      <c r="H88" s="20" t="s">
        <v>384</v>
      </c>
      <c r="I88" s="28">
        <v>37657.0</v>
      </c>
      <c r="J88" s="19" t="s">
        <v>385</v>
      </c>
      <c r="K88" s="19">
        <v>1069.0</v>
      </c>
    </row>
    <row r="89">
      <c r="A89" s="22">
        <v>88.0</v>
      </c>
      <c r="B89" s="23" t="s">
        <v>386</v>
      </c>
      <c r="C89" s="31">
        <v>37019.0</v>
      </c>
      <c r="D89" s="22" t="s">
        <v>248</v>
      </c>
      <c r="E89" s="22">
        <v>1112.0</v>
      </c>
      <c r="G89" s="22">
        <v>88.0</v>
      </c>
      <c r="H89" s="23" t="s">
        <v>387</v>
      </c>
      <c r="I89" s="25">
        <v>35950.0</v>
      </c>
      <c r="J89" s="22" t="s">
        <v>388</v>
      </c>
      <c r="K89" s="22">
        <v>1068.0</v>
      </c>
    </row>
    <row r="90">
      <c r="A90" s="19">
        <v>89.0</v>
      </c>
      <c r="B90" s="20" t="s">
        <v>389</v>
      </c>
      <c r="C90" s="28">
        <v>34641.0</v>
      </c>
      <c r="D90" s="19" t="s">
        <v>219</v>
      </c>
      <c r="E90" s="19">
        <v>1111.0</v>
      </c>
      <c r="G90" s="19">
        <v>89.0</v>
      </c>
      <c r="H90" s="20" t="s">
        <v>390</v>
      </c>
      <c r="I90" s="28">
        <v>35585.0</v>
      </c>
      <c r="J90" s="19" t="s">
        <v>184</v>
      </c>
      <c r="K90" s="19">
        <v>1068.0</v>
      </c>
    </row>
    <row r="91">
      <c r="A91" s="22">
        <v>90.0</v>
      </c>
      <c r="B91" s="23" t="s">
        <v>391</v>
      </c>
      <c r="C91" s="24">
        <v>36056.0</v>
      </c>
      <c r="D91" s="22" t="s">
        <v>180</v>
      </c>
      <c r="E91" s="22">
        <v>1110.0</v>
      </c>
      <c r="G91" s="22">
        <v>90.0</v>
      </c>
      <c r="H91" s="23" t="s">
        <v>392</v>
      </c>
      <c r="I91" s="24">
        <v>35459.0</v>
      </c>
      <c r="J91" s="22" t="s">
        <v>289</v>
      </c>
      <c r="K91" s="22">
        <v>1067.0</v>
      </c>
    </row>
    <row r="92">
      <c r="A92" s="19">
        <v>91.0</v>
      </c>
      <c r="B92" s="20" t="s">
        <v>393</v>
      </c>
      <c r="C92" s="21">
        <v>36689.0</v>
      </c>
      <c r="D92" s="19" t="s">
        <v>182</v>
      </c>
      <c r="E92" s="19">
        <v>1109.0</v>
      </c>
      <c r="G92" s="19">
        <v>91.0</v>
      </c>
      <c r="H92" s="20" t="s">
        <v>394</v>
      </c>
      <c r="I92" s="28">
        <v>34856.0</v>
      </c>
      <c r="J92" s="19" t="s">
        <v>241</v>
      </c>
      <c r="K92" s="19">
        <v>1067.0</v>
      </c>
    </row>
    <row r="93">
      <c r="A93" s="22">
        <v>92.0</v>
      </c>
      <c r="B93" s="23" t="s">
        <v>395</v>
      </c>
      <c r="C93" s="25">
        <v>35342.0</v>
      </c>
      <c r="D93" s="22" t="s">
        <v>175</v>
      </c>
      <c r="E93" s="22">
        <v>1109.0</v>
      </c>
      <c r="G93" s="22">
        <v>92.0</v>
      </c>
      <c r="H93" s="23" t="s">
        <v>396</v>
      </c>
      <c r="I93" s="24">
        <v>37060.0</v>
      </c>
      <c r="J93" s="22" t="s">
        <v>182</v>
      </c>
      <c r="K93" s="22">
        <v>1067.0</v>
      </c>
    </row>
    <row r="94">
      <c r="A94" s="19">
        <v>93.0</v>
      </c>
      <c r="B94" s="20" t="s">
        <v>397</v>
      </c>
      <c r="C94" s="28">
        <v>36741.0</v>
      </c>
      <c r="D94" s="19" t="s">
        <v>182</v>
      </c>
      <c r="E94" s="19">
        <v>1108.0</v>
      </c>
      <c r="G94" s="19">
        <v>93.0</v>
      </c>
      <c r="H94" s="20" t="s">
        <v>398</v>
      </c>
      <c r="I94" s="21">
        <v>36811.0</v>
      </c>
      <c r="J94" s="19" t="s">
        <v>182</v>
      </c>
      <c r="K94" s="19">
        <v>1067.0</v>
      </c>
    </row>
    <row r="95">
      <c r="A95" s="22">
        <v>94.0</v>
      </c>
      <c r="B95" s="23" t="s">
        <v>399</v>
      </c>
      <c r="C95" s="25">
        <v>36623.0</v>
      </c>
      <c r="D95" s="22" t="s">
        <v>182</v>
      </c>
      <c r="E95" s="22">
        <v>1108.0</v>
      </c>
      <c r="G95" s="22">
        <v>94.0</v>
      </c>
      <c r="H95" s="23" t="s">
        <v>400</v>
      </c>
      <c r="I95" s="24">
        <v>39018.0</v>
      </c>
      <c r="J95" s="22" t="s">
        <v>199</v>
      </c>
      <c r="K95" s="22">
        <v>1066.0</v>
      </c>
    </row>
    <row r="96">
      <c r="A96" s="19">
        <v>95.0</v>
      </c>
      <c r="B96" s="20" t="s">
        <v>401</v>
      </c>
      <c r="C96" s="21">
        <v>35082.0</v>
      </c>
      <c r="D96" s="19" t="s">
        <v>219</v>
      </c>
      <c r="E96" s="19">
        <v>1105.0</v>
      </c>
      <c r="G96" s="19">
        <v>95.0</v>
      </c>
      <c r="H96" s="20" t="s">
        <v>402</v>
      </c>
      <c r="I96" s="21">
        <v>37068.0</v>
      </c>
      <c r="J96" s="19" t="s">
        <v>295</v>
      </c>
      <c r="K96" s="19">
        <v>1064.0</v>
      </c>
    </row>
    <row r="97">
      <c r="A97" s="22">
        <v>96.0</v>
      </c>
      <c r="B97" s="23" t="s">
        <v>403</v>
      </c>
      <c r="C97" s="25">
        <v>36047.0</v>
      </c>
      <c r="D97" s="22" t="s">
        <v>248</v>
      </c>
      <c r="E97" s="22">
        <v>1104.0</v>
      </c>
      <c r="G97" s="22">
        <v>96.0</v>
      </c>
      <c r="H97" s="23" t="s">
        <v>404</v>
      </c>
      <c r="I97" s="25">
        <v>34220.0</v>
      </c>
      <c r="J97" s="22" t="s">
        <v>219</v>
      </c>
      <c r="K97" s="22">
        <v>1063.0</v>
      </c>
    </row>
    <row r="98">
      <c r="A98" s="19">
        <v>97.0</v>
      </c>
      <c r="B98" s="20" t="s">
        <v>405</v>
      </c>
      <c r="C98" s="28">
        <v>35343.0</v>
      </c>
      <c r="D98" s="19" t="s">
        <v>406</v>
      </c>
      <c r="E98" s="19">
        <v>1103.0</v>
      </c>
      <c r="G98" s="19">
        <v>97.0</v>
      </c>
      <c r="H98" s="20" t="s">
        <v>407</v>
      </c>
      <c r="I98" s="21">
        <v>37180.0</v>
      </c>
      <c r="J98" s="19" t="s">
        <v>408</v>
      </c>
      <c r="K98" s="19">
        <v>1063.0</v>
      </c>
    </row>
    <row r="99">
      <c r="A99" s="22">
        <v>98.0</v>
      </c>
      <c r="B99" s="23" t="s">
        <v>409</v>
      </c>
      <c r="C99" s="25">
        <v>37781.0</v>
      </c>
      <c r="D99" s="22" t="s">
        <v>282</v>
      </c>
      <c r="E99" s="22">
        <v>1103.0</v>
      </c>
      <c r="G99" s="22">
        <v>98.0</v>
      </c>
      <c r="H99" s="23" t="s">
        <v>410</v>
      </c>
      <c r="I99" s="24">
        <v>36723.0</v>
      </c>
      <c r="J99" s="22" t="s">
        <v>269</v>
      </c>
      <c r="K99" s="22">
        <v>1061.0</v>
      </c>
    </row>
    <row r="100">
      <c r="A100" s="19">
        <v>99.0</v>
      </c>
      <c r="B100" s="20" t="s">
        <v>411</v>
      </c>
      <c r="C100" s="21">
        <v>37970.0</v>
      </c>
      <c r="D100" s="19" t="s">
        <v>408</v>
      </c>
      <c r="E100" s="19">
        <v>1102.0</v>
      </c>
      <c r="G100" s="19">
        <v>99.0</v>
      </c>
      <c r="H100" s="20" t="s">
        <v>412</v>
      </c>
      <c r="I100" s="21">
        <v>36541.0</v>
      </c>
      <c r="J100" s="19" t="s">
        <v>182</v>
      </c>
      <c r="K100" s="19">
        <v>1061.0</v>
      </c>
    </row>
    <row r="101">
      <c r="A101" s="22">
        <v>100.0</v>
      </c>
      <c r="B101" s="23" t="s">
        <v>413</v>
      </c>
      <c r="C101" s="24">
        <v>34545.0</v>
      </c>
      <c r="D101" s="22" t="s">
        <v>219</v>
      </c>
      <c r="E101" s="22">
        <v>1101.0</v>
      </c>
      <c r="G101" s="22">
        <v>100.0</v>
      </c>
      <c r="H101" s="23" t="s">
        <v>414</v>
      </c>
      <c r="I101" s="24">
        <v>34869.0</v>
      </c>
      <c r="J101" s="22" t="s">
        <v>263</v>
      </c>
      <c r="K101" s="22">
        <v>1060.0</v>
      </c>
    </row>
  </sheetData>
  <hyperlinks>
    <hyperlink r:id="rId2" ref="N19"/>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4" t="s">
        <v>415</v>
      </c>
      <c r="B1" s="4" t="s">
        <v>416</v>
      </c>
    </row>
    <row r="2">
      <c r="A2" s="32" t="str">
        <f t="array" ref="A2:A21">unique('anna hall'!E2:E1000)</f>
        <v>100m Hurdles (30in)</v>
      </c>
      <c r="B2" s="32">
        <f>IFERROR(__xludf.DUMMYFUNCTION("counta(filter('anna hall'!E:E, 'anna hall'!E:E=A2))"),2.0)</f>
        <v>2</v>
      </c>
    </row>
    <row r="3">
      <c r="A3" s="32" t="s">
        <v>417</v>
      </c>
      <c r="B3" s="32">
        <f>IFERROR(__xludf.DUMMYFUNCTION("counta(filter('anna hall'!E:E, 'anna hall'!E:E=A3))"),9.0)</f>
        <v>9</v>
      </c>
    </row>
    <row r="4">
      <c r="A4" s="32" t="s">
        <v>418</v>
      </c>
      <c r="B4" s="32">
        <f>IFERROR(__xludf.DUMMYFUNCTION("counta(filter('anna hall'!E:E, 'anna hall'!E:E=A4))"),48.0)</f>
        <v>48</v>
      </c>
    </row>
    <row r="5">
      <c r="A5" s="32" t="s">
        <v>419</v>
      </c>
      <c r="B5" s="32">
        <f>IFERROR(__xludf.DUMMYFUNCTION("counta(filter('anna hall'!E:E, 'anna hall'!E:E=A5))"),64.0)</f>
        <v>64</v>
      </c>
    </row>
    <row r="6">
      <c r="A6" s="32" t="s">
        <v>420</v>
      </c>
      <c r="B6" s="32">
        <f>IFERROR(__xludf.DUMMYFUNCTION("counta(filter('anna hall'!E:E, 'anna hall'!E:E=A6))"),46.0)</f>
        <v>46</v>
      </c>
    </row>
    <row r="7">
      <c r="A7" s="32" t="s">
        <v>421</v>
      </c>
      <c r="B7" s="32">
        <f>IFERROR(__xludf.DUMMYFUNCTION("counta(filter('anna hall'!E:E, 'anna hall'!E:E=A7))"),28.0)</f>
        <v>28</v>
      </c>
    </row>
    <row r="8">
      <c r="A8" s="32" t="s">
        <v>422</v>
      </c>
      <c r="B8" s="32">
        <f>IFERROR(__xludf.DUMMYFUNCTION("counta(filter('anna hall'!E:E, 'anna hall'!E:E=A8))"),22.0)</f>
        <v>22</v>
      </c>
    </row>
    <row r="9">
      <c r="A9" s="32" t="s">
        <v>423</v>
      </c>
      <c r="B9" s="32">
        <f>IFERROR(__xludf.DUMMYFUNCTION("counta(filter('anna hall'!E:E, 'anna hall'!E:E=A9))"),53.0)</f>
        <v>53</v>
      </c>
    </row>
    <row r="10">
      <c r="A10" s="32" t="s">
        <v>424</v>
      </c>
      <c r="B10" s="32">
        <f>IFERROR(__xludf.DUMMYFUNCTION("counta(filter('anna hall'!E:E, 'anna hall'!E:E=A10))"),37.0)</f>
        <v>37</v>
      </c>
    </row>
    <row r="11">
      <c r="A11" s="32" t="s">
        <v>425</v>
      </c>
      <c r="B11" s="32">
        <f>IFERROR(__xludf.DUMMYFUNCTION("counta(filter('anna hall'!E:E, 'anna hall'!E:E=A11))"),20.0)</f>
        <v>20</v>
      </c>
    </row>
    <row r="12">
      <c r="A12" s="32" t="s">
        <v>426</v>
      </c>
      <c r="B12" s="32">
        <f>IFERROR(__xludf.DUMMYFUNCTION("counta(filter('anna hall'!E:E, 'anna hall'!E:E=A12))"),3.0)</f>
        <v>3</v>
      </c>
    </row>
    <row r="13">
      <c r="A13" s="32" t="s">
        <v>427</v>
      </c>
      <c r="B13" s="32">
        <f>IFERROR(__xludf.DUMMYFUNCTION("counta(filter('anna hall'!E:E, 'anna hall'!E:E=A13))"),40.0)</f>
        <v>40</v>
      </c>
    </row>
    <row r="14">
      <c r="A14" s="32" t="s">
        <v>428</v>
      </c>
      <c r="B14" s="32">
        <f>IFERROR(__xludf.DUMMYFUNCTION("counta(filter('anna hall'!E:E, 'anna hall'!E:E=A14))"),13.0)</f>
        <v>13</v>
      </c>
    </row>
    <row r="15">
      <c r="A15" s="32" t="s">
        <v>429</v>
      </c>
      <c r="B15" s="32">
        <f>IFERROR(__xludf.DUMMYFUNCTION("counta(filter('anna hall'!E:E, 'anna hall'!E:E=A15))"),9.0)</f>
        <v>9</v>
      </c>
    </row>
    <row r="16">
      <c r="A16" s="32" t="s">
        <v>430</v>
      </c>
      <c r="B16" s="32">
        <f>IFERROR(__xludf.DUMMYFUNCTION("counta(filter('anna hall'!E:E, 'anna hall'!E:E=A16))"),3.0)</f>
        <v>3</v>
      </c>
    </row>
    <row r="17">
      <c r="A17" s="32" t="s">
        <v>431</v>
      </c>
      <c r="B17" s="32">
        <f>IFERROR(__xludf.DUMMYFUNCTION("counta(filter('anna hall'!E:E, 'anna hall'!E:E=A17))"),1.0)</f>
        <v>1</v>
      </c>
    </row>
    <row r="18">
      <c r="A18" s="32" t="s">
        <v>432</v>
      </c>
      <c r="B18" s="32">
        <f>IFERROR(__xludf.DUMMYFUNCTION("counta(filter('anna hall'!E:E, 'anna hall'!E:E=A18))"),4.0)</f>
        <v>4</v>
      </c>
    </row>
    <row r="19">
      <c r="A19" s="32" t="s">
        <v>433</v>
      </c>
      <c r="B19" s="32">
        <f>IFERROR(__xludf.DUMMYFUNCTION("counta(filter('anna hall'!E:E, 'anna hall'!E:E=A19))"),11.0)</f>
        <v>11</v>
      </c>
    </row>
    <row r="20">
      <c r="A20" s="32" t="s">
        <v>434</v>
      </c>
      <c r="B20" s="32">
        <f>IFERROR(__xludf.DUMMYFUNCTION("counta(filter('anna hall'!E:E, 'anna hall'!E:E=A20))"),1.0)</f>
        <v>1</v>
      </c>
    </row>
    <row r="21">
      <c r="A21" s="3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5.0"/>
    <col customWidth="1" min="5" max="5" width="16.13"/>
    <col customWidth="1" min="8" max="8" width="14.13"/>
  </cols>
  <sheetData>
    <row r="1">
      <c r="A1" s="33" t="s">
        <v>435</v>
      </c>
      <c r="B1" s="34" t="s">
        <v>436</v>
      </c>
      <c r="C1" s="30" t="s">
        <v>437</v>
      </c>
      <c r="D1" s="8" t="s">
        <v>438</v>
      </c>
      <c r="E1" s="4" t="s">
        <v>439</v>
      </c>
      <c r="F1" s="4" t="s">
        <v>440</v>
      </c>
      <c r="G1" s="30" t="s">
        <v>441</v>
      </c>
      <c r="H1" s="4" t="s">
        <v>442</v>
      </c>
    </row>
    <row r="2">
      <c r="A2" s="4">
        <v>1.0</v>
      </c>
      <c r="B2" s="35">
        <f>VLOOKUP(D2, meets!A:B, 2, FALSE)</f>
        <v>1</v>
      </c>
      <c r="C2" s="36">
        <v>42189.0</v>
      </c>
      <c r="D2" s="8" t="s">
        <v>443</v>
      </c>
      <c r="E2" s="4" t="s">
        <v>444</v>
      </c>
      <c r="F2" s="4">
        <v>15.66</v>
      </c>
      <c r="G2" s="4"/>
      <c r="H2" s="4" t="s">
        <v>445</v>
      </c>
    </row>
    <row r="3">
      <c r="A3" s="4">
        <f t="shared" ref="A3:A415" si="1">A2+1</f>
        <v>2</v>
      </c>
      <c r="B3" s="35">
        <f>VLOOKUP(D3, meets!A:B, 2, FALSE)</f>
        <v>1</v>
      </c>
      <c r="C3" s="36">
        <v>42189.0</v>
      </c>
      <c r="D3" s="8" t="s">
        <v>443</v>
      </c>
      <c r="E3" s="4" t="s">
        <v>444</v>
      </c>
      <c r="F3" s="4">
        <v>15.93</v>
      </c>
      <c r="G3" s="4"/>
      <c r="H3" s="4" t="s">
        <v>445</v>
      </c>
    </row>
    <row r="4">
      <c r="A4" s="4">
        <f t="shared" si="1"/>
        <v>3</v>
      </c>
      <c r="B4" s="35">
        <f>VLOOKUP(D4, meets!A:B, 2, FALSE)</f>
        <v>1</v>
      </c>
      <c r="C4" s="36">
        <v>42188.0</v>
      </c>
      <c r="D4" s="8" t="s">
        <v>443</v>
      </c>
      <c r="E4" s="4" t="s">
        <v>417</v>
      </c>
      <c r="F4" s="4">
        <v>59.32</v>
      </c>
      <c r="G4" s="4"/>
      <c r="H4" s="4" t="s">
        <v>445</v>
      </c>
    </row>
    <row r="5">
      <c r="A5" s="4">
        <f t="shared" si="1"/>
        <v>4</v>
      </c>
      <c r="B5" s="35">
        <f>VLOOKUP(D5, meets!A:B, 2, FALSE)</f>
        <v>2</v>
      </c>
      <c r="C5" s="36">
        <v>42161.0</v>
      </c>
      <c r="D5" s="8" t="s">
        <v>446</v>
      </c>
      <c r="E5" s="4" t="s">
        <v>417</v>
      </c>
      <c r="F5" s="4">
        <v>58.93</v>
      </c>
      <c r="G5" s="4"/>
      <c r="H5" s="4" t="s">
        <v>445</v>
      </c>
    </row>
    <row r="6">
      <c r="A6" s="4">
        <f t="shared" si="1"/>
        <v>5</v>
      </c>
      <c r="B6" s="35">
        <f>VLOOKUP(D6, meets!A:B, 2, FALSE)</f>
        <v>3</v>
      </c>
      <c r="C6" s="36">
        <v>42377.0</v>
      </c>
      <c r="D6" s="8" t="s">
        <v>447</v>
      </c>
      <c r="E6" s="4" t="s">
        <v>417</v>
      </c>
      <c r="F6" s="4">
        <v>59.36</v>
      </c>
      <c r="G6" s="4"/>
      <c r="H6" s="4" t="s">
        <v>445</v>
      </c>
    </row>
    <row r="7">
      <c r="A7" s="4">
        <f t="shared" si="1"/>
        <v>6</v>
      </c>
      <c r="B7" s="35">
        <f>VLOOKUP(D7, meets!A:B, 2, FALSE)</f>
        <v>4</v>
      </c>
      <c r="C7" s="36">
        <v>42538.0</v>
      </c>
      <c r="D7" s="8" t="s">
        <v>448</v>
      </c>
      <c r="E7" s="4" t="s">
        <v>418</v>
      </c>
      <c r="F7" s="4">
        <v>9.06</v>
      </c>
      <c r="G7" s="4">
        <v>468.0</v>
      </c>
      <c r="H7" s="4" t="s">
        <v>449</v>
      </c>
    </row>
    <row r="8">
      <c r="A8" s="4">
        <f t="shared" si="1"/>
        <v>7</v>
      </c>
      <c r="B8" s="35">
        <f>VLOOKUP(D8, meets!A:B, 2, FALSE)</f>
        <v>4</v>
      </c>
      <c r="C8" s="36">
        <v>42538.0</v>
      </c>
      <c r="D8" s="8" t="s">
        <v>448</v>
      </c>
      <c r="E8" s="4" t="s">
        <v>419</v>
      </c>
      <c r="F8" s="4">
        <v>1.66</v>
      </c>
      <c r="G8" s="4">
        <v>806.0</v>
      </c>
      <c r="H8" s="4" t="s">
        <v>449</v>
      </c>
    </row>
    <row r="9">
      <c r="A9" s="4">
        <f t="shared" si="1"/>
        <v>8</v>
      </c>
      <c r="B9" s="35">
        <f>VLOOKUP(D9, meets!A:B, 2, FALSE)</f>
        <v>4</v>
      </c>
      <c r="C9" s="36">
        <v>42538.0</v>
      </c>
      <c r="D9" s="8" t="s">
        <v>448</v>
      </c>
      <c r="E9" s="4" t="s">
        <v>420</v>
      </c>
      <c r="F9" s="4">
        <v>15.43</v>
      </c>
      <c r="G9" s="4">
        <v>786.0</v>
      </c>
      <c r="H9" s="4" t="s">
        <v>449</v>
      </c>
    </row>
    <row r="10">
      <c r="A10" s="4">
        <f t="shared" si="1"/>
        <v>9</v>
      </c>
      <c r="B10" s="35">
        <f>VLOOKUP(D10, meets!A:B, 2, FALSE)</f>
        <v>4</v>
      </c>
      <c r="C10" s="36">
        <v>42538.0</v>
      </c>
      <c r="D10" s="8" t="s">
        <v>448</v>
      </c>
      <c r="E10" s="4" t="s">
        <v>421</v>
      </c>
      <c r="F10" s="4">
        <v>25.58</v>
      </c>
      <c r="G10" s="4">
        <v>834.0</v>
      </c>
      <c r="H10" s="4" t="s">
        <v>449</v>
      </c>
    </row>
    <row r="11">
      <c r="A11" s="4">
        <f t="shared" si="1"/>
        <v>10</v>
      </c>
      <c r="B11" s="35">
        <f>VLOOKUP(D11, meets!A:B, 2, FALSE)</f>
        <v>4</v>
      </c>
      <c r="C11" s="36">
        <v>42539.0</v>
      </c>
      <c r="D11" s="8" t="s">
        <v>448</v>
      </c>
      <c r="E11" s="4" t="s">
        <v>422</v>
      </c>
      <c r="F11" s="4">
        <v>22.5</v>
      </c>
      <c r="G11" s="4">
        <v>335.0</v>
      </c>
      <c r="H11" s="4" t="s">
        <v>449</v>
      </c>
    </row>
    <row r="12">
      <c r="A12" s="4">
        <f t="shared" si="1"/>
        <v>11</v>
      </c>
      <c r="B12" s="35">
        <f>VLOOKUP(D12, meets!A:B, 2, FALSE)</f>
        <v>4</v>
      </c>
      <c r="C12" s="36">
        <v>42539.0</v>
      </c>
      <c r="D12" s="8" t="s">
        <v>448</v>
      </c>
      <c r="E12" s="4" t="s">
        <v>423</v>
      </c>
      <c r="F12" s="4">
        <v>4.81</v>
      </c>
      <c r="G12" s="4">
        <v>508.0</v>
      </c>
      <c r="H12" s="4" t="s">
        <v>449</v>
      </c>
    </row>
    <row r="13">
      <c r="A13" s="4">
        <f t="shared" si="1"/>
        <v>12</v>
      </c>
      <c r="B13" s="35">
        <f>VLOOKUP(D13, meets!A:B, 2, FALSE)</f>
        <v>4</v>
      </c>
      <c r="C13" s="36">
        <v>42539.0</v>
      </c>
      <c r="D13" s="8" t="s">
        <v>448</v>
      </c>
      <c r="E13" s="4" t="s">
        <v>424</v>
      </c>
      <c r="F13" s="4" t="s">
        <v>450</v>
      </c>
      <c r="G13" s="4">
        <v>776.0</v>
      </c>
      <c r="H13" s="4" t="s">
        <v>449</v>
      </c>
    </row>
    <row r="14">
      <c r="A14" s="4">
        <f t="shared" si="1"/>
        <v>13</v>
      </c>
      <c r="B14" s="35">
        <f>VLOOKUP(D14, meets!A:B, 2, FALSE)</f>
        <v>4</v>
      </c>
      <c r="C14" s="36">
        <v>42539.0</v>
      </c>
      <c r="D14" s="8" t="s">
        <v>448</v>
      </c>
      <c r="E14" s="4" t="s">
        <v>425</v>
      </c>
      <c r="F14" s="4">
        <v>4513.0</v>
      </c>
      <c r="G14" s="4">
        <v>4513.0</v>
      </c>
      <c r="H14" s="4" t="s">
        <v>449</v>
      </c>
    </row>
    <row r="15">
      <c r="A15" s="4">
        <f t="shared" si="1"/>
        <v>14</v>
      </c>
      <c r="B15" s="35">
        <f>VLOOKUP(D15, meets!A:B, 2, FALSE)</f>
        <v>5</v>
      </c>
      <c r="C15" s="36">
        <v>42713.0</v>
      </c>
      <c r="D15" s="8" t="s">
        <v>451</v>
      </c>
      <c r="E15" s="4" t="s">
        <v>426</v>
      </c>
      <c r="F15" s="4">
        <v>40.65</v>
      </c>
      <c r="G15" s="4"/>
      <c r="H15" s="4" t="s">
        <v>445</v>
      </c>
    </row>
    <row r="16">
      <c r="A16" s="4">
        <f t="shared" si="1"/>
        <v>15</v>
      </c>
      <c r="B16" s="35">
        <f>VLOOKUP(D16, meets!A:B, 2, FALSE)</f>
        <v>6</v>
      </c>
      <c r="C16" s="36">
        <v>42741.0</v>
      </c>
      <c r="D16" s="8" t="s">
        <v>452</v>
      </c>
      <c r="E16" s="4" t="s">
        <v>417</v>
      </c>
      <c r="F16" s="4">
        <v>57.56</v>
      </c>
      <c r="G16" s="4"/>
      <c r="H16" s="4" t="s">
        <v>445</v>
      </c>
    </row>
    <row r="17">
      <c r="A17" s="4">
        <f t="shared" si="1"/>
        <v>16</v>
      </c>
      <c r="B17" s="35">
        <f>VLOOKUP(D17, meets!A:B, 2, FALSE)</f>
        <v>6</v>
      </c>
      <c r="C17" s="36">
        <v>42742.0</v>
      </c>
      <c r="D17" s="8" t="s">
        <v>452</v>
      </c>
      <c r="E17" s="4" t="s">
        <v>419</v>
      </c>
      <c r="F17" s="4">
        <v>1.62</v>
      </c>
      <c r="G17" s="4"/>
      <c r="H17" s="4" t="s">
        <v>445</v>
      </c>
    </row>
    <row r="18">
      <c r="A18" s="4">
        <f t="shared" si="1"/>
        <v>17</v>
      </c>
      <c r="B18" s="35">
        <f>VLOOKUP(D18, meets!A:B, 2, FALSE)</f>
        <v>6</v>
      </c>
      <c r="C18" s="36">
        <v>42742.0</v>
      </c>
      <c r="D18" s="8" t="s">
        <v>452</v>
      </c>
      <c r="E18" s="4" t="s">
        <v>417</v>
      </c>
      <c r="F18" s="4">
        <v>58.06</v>
      </c>
      <c r="G18" s="4"/>
      <c r="H18" s="4" t="s">
        <v>445</v>
      </c>
    </row>
    <row r="19">
      <c r="A19" s="4">
        <f t="shared" si="1"/>
        <v>18</v>
      </c>
      <c r="B19" s="35">
        <f>VLOOKUP(D19, meets!A:B, 2, FALSE)</f>
        <v>7</v>
      </c>
      <c r="C19" s="36">
        <v>42805.0</v>
      </c>
      <c r="D19" s="8" t="s">
        <v>453</v>
      </c>
      <c r="E19" s="4" t="s">
        <v>418</v>
      </c>
      <c r="F19" s="4">
        <v>9.46</v>
      </c>
      <c r="G19" s="4">
        <v>494.0</v>
      </c>
      <c r="H19" s="4" t="s">
        <v>449</v>
      </c>
    </row>
    <row r="20">
      <c r="A20" s="4">
        <f t="shared" si="1"/>
        <v>19</v>
      </c>
      <c r="B20" s="35">
        <f>VLOOKUP(D20, meets!A:B, 2, FALSE)</f>
        <v>7</v>
      </c>
      <c r="C20" s="36">
        <v>42805.0</v>
      </c>
      <c r="D20" s="8" t="s">
        <v>453</v>
      </c>
      <c r="E20" s="4" t="s">
        <v>423</v>
      </c>
      <c r="F20" s="4">
        <v>5.34</v>
      </c>
      <c r="G20" s="4">
        <v>654.0</v>
      </c>
      <c r="H20" s="4" t="s">
        <v>449</v>
      </c>
    </row>
    <row r="21">
      <c r="A21" s="4">
        <f t="shared" si="1"/>
        <v>20</v>
      </c>
      <c r="B21" s="35">
        <f>VLOOKUP(D21, meets!A:B, 2, FALSE)</f>
        <v>7</v>
      </c>
      <c r="C21" s="36">
        <v>42805.0</v>
      </c>
      <c r="D21" s="8" t="s">
        <v>453</v>
      </c>
      <c r="E21" s="4" t="s">
        <v>419</v>
      </c>
      <c r="F21" s="4">
        <v>1.79</v>
      </c>
      <c r="G21" s="4">
        <v>966.0</v>
      </c>
      <c r="H21" s="4" t="s">
        <v>449</v>
      </c>
    </row>
    <row r="22">
      <c r="A22" s="4">
        <f t="shared" si="1"/>
        <v>21</v>
      </c>
      <c r="B22" s="35">
        <f>VLOOKUP(D22, meets!A:B, 2, FALSE)</f>
        <v>7</v>
      </c>
      <c r="C22" s="36">
        <v>42805.0</v>
      </c>
      <c r="D22" s="8" t="s">
        <v>453</v>
      </c>
      <c r="E22" s="4" t="s">
        <v>427</v>
      </c>
      <c r="F22" s="4">
        <v>9.46</v>
      </c>
      <c r="G22" s="4">
        <v>816.0</v>
      </c>
      <c r="H22" s="4" t="s">
        <v>449</v>
      </c>
    </row>
    <row r="23">
      <c r="A23" s="4">
        <f t="shared" si="1"/>
        <v>22</v>
      </c>
      <c r="B23" s="35">
        <f>VLOOKUP(D23, meets!A:B, 2, FALSE)</f>
        <v>7</v>
      </c>
      <c r="C23" s="36">
        <v>42805.0</v>
      </c>
      <c r="D23" s="8" t="s">
        <v>453</v>
      </c>
      <c r="E23" s="4" t="s">
        <v>424</v>
      </c>
      <c r="F23" s="4" t="s">
        <v>454</v>
      </c>
      <c r="G23" s="4">
        <v>810.0</v>
      </c>
      <c r="H23" s="4" t="s">
        <v>449</v>
      </c>
    </row>
    <row r="24">
      <c r="A24" s="4">
        <f t="shared" si="1"/>
        <v>23</v>
      </c>
      <c r="B24" s="35">
        <f>VLOOKUP(D24, meets!A:B, 2, FALSE)</f>
        <v>7</v>
      </c>
      <c r="C24" s="36">
        <v>42805.0</v>
      </c>
      <c r="D24" s="8" t="s">
        <v>453</v>
      </c>
      <c r="E24" s="4" t="s">
        <v>428</v>
      </c>
      <c r="F24" s="4">
        <v>3740.0</v>
      </c>
      <c r="G24" s="4">
        <v>3740.0</v>
      </c>
      <c r="H24" s="4" t="s">
        <v>449</v>
      </c>
    </row>
    <row r="25">
      <c r="A25" s="4">
        <f t="shared" si="1"/>
        <v>24</v>
      </c>
      <c r="B25" s="35">
        <f>VLOOKUP(D25, meets!A:B, 2, FALSE)</f>
        <v>8</v>
      </c>
      <c r="C25" s="36">
        <v>42832.0</v>
      </c>
      <c r="D25" s="8" t="s">
        <v>455</v>
      </c>
      <c r="E25" s="4" t="s">
        <v>418</v>
      </c>
      <c r="F25" s="4">
        <v>10.01</v>
      </c>
      <c r="G25" s="4">
        <v>530.0</v>
      </c>
      <c r="H25" s="4" t="s">
        <v>449</v>
      </c>
    </row>
    <row r="26">
      <c r="A26" s="4">
        <f t="shared" si="1"/>
        <v>25</v>
      </c>
      <c r="B26" s="35">
        <f>VLOOKUP(D26, meets!A:B, 2, FALSE)</f>
        <v>8</v>
      </c>
      <c r="C26" s="36">
        <v>42832.0</v>
      </c>
      <c r="D26" s="8" t="s">
        <v>455</v>
      </c>
      <c r="E26" s="4" t="s">
        <v>419</v>
      </c>
      <c r="F26" s="4">
        <v>1.7</v>
      </c>
      <c r="G26" s="4">
        <v>855.0</v>
      </c>
      <c r="H26" s="4" t="s">
        <v>449</v>
      </c>
    </row>
    <row r="27">
      <c r="A27" s="4">
        <f t="shared" si="1"/>
        <v>26</v>
      </c>
      <c r="B27" s="35">
        <f>VLOOKUP(D27, meets!A:B, 2, FALSE)</f>
        <v>8</v>
      </c>
      <c r="C27" s="36">
        <v>42832.0</v>
      </c>
      <c r="D27" s="8" t="s">
        <v>455</v>
      </c>
      <c r="E27" s="4" t="s">
        <v>420</v>
      </c>
      <c r="F27" s="4">
        <v>15.21</v>
      </c>
      <c r="G27" s="4">
        <v>814.0</v>
      </c>
      <c r="H27" s="4" t="s">
        <v>449</v>
      </c>
    </row>
    <row r="28">
      <c r="A28" s="4">
        <f t="shared" si="1"/>
        <v>27</v>
      </c>
      <c r="B28" s="35">
        <f>VLOOKUP(D28, meets!A:B, 2, FALSE)</f>
        <v>8</v>
      </c>
      <c r="C28" s="36">
        <v>42832.0</v>
      </c>
      <c r="D28" s="8" t="s">
        <v>455</v>
      </c>
      <c r="E28" s="4" t="s">
        <v>421</v>
      </c>
      <c r="F28" s="4">
        <v>25.6</v>
      </c>
      <c r="G28" s="4">
        <v>833.0</v>
      </c>
      <c r="H28" s="4" t="s">
        <v>449</v>
      </c>
    </row>
    <row r="29">
      <c r="A29" s="4">
        <f t="shared" si="1"/>
        <v>28</v>
      </c>
      <c r="B29" s="35">
        <f>VLOOKUP(D29, meets!A:B, 2, FALSE)</f>
        <v>8</v>
      </c>
      <c r="C29" s="36">
        <v>42833.0</v>
      </c>
      <c r="D29" s="8" t="s">
        <v>455</v>
      </c>
      <c r="E29" s="4" t="s">
        <v>423</v>
      </c>
      <c r="F29" s="4">
        <v>5.16</v>
      </c>
      <c r="G29" s="4">
        <v>603.0</v>
      </c>
      <c r="H29" s="4" t="s">
        <v>449</v>
      </c>
    </row>
    <row r="30">
      <c r="A30" s="4">
        <f t="shared" si="1"/>
        <v>29</v>
      </c>
      <c r="B30" s="35">
        <f>VLOOKUP(D30, meets!A:B, 2, FALSE)</f>
        <v>8</v>
      </c>
      <c r="C30" s="36">
        <v>42833.0</v>
      </c>
      <c r="D30" s="8" t="s">
        <v>455</v>
      </c>
      <c r="E30" s="4" t="s">
        <v>424</v>
      </c>
      <c r="F30" s="4" t="s">
        <v>456</v>
      </c>
      <c r="G30" s="4">
        <v>831.0</v>
      </c>
      <c r="H30" s="4" t="s">
        <v>449</v>
      </c>
    </row>
    <row r="31">
      <c r="A31" s="4">
        <f t="shared" si="1"/>
        <v>30</v>
      </c>
      <c r="B31" s="35">
        <f>VLOOKUP(D31, meets!A:B, 2, FALSE)</f>
        <v>8</v>
      </c>
      <c r="C31" s="36">
        <v>42833.0</v>
      </c>
      <c r="D31" s="8" t="s">
        <v>455</v>
      </c>
      <c r="E31" s="4" t="s">
        <v>425</v>
      </c>
      <c r="F31" s="4">
        <v>4963.0</v>
      </c>
      <c r="G31" s="4"/>
      <c r="H31" s="4" t="s">
        <v>449</v>
      </c>
    </row>
    <row r="32">
      <c r="A32" s="4">
        <f t="shared" si="1"/>
        <v>31</v>
      </c>
      <c r="B32" s="35">
        <f>VLOOKUP(D32, meets!A:B, 2, FALSE)</f>
        <v>9</v>
      </c>
      <c r="C32" s="36">
        <v>42882.0</v>
      </c>
      <c r="D32" s="8" t="s">
        <v>457</v>
      </c>
      <c r="E32" s="4" t="s">
        <v>418</v>
      </c>
      <c r="F32" s="4">
        <v>10.23</v>
      </c>
      <c r="G32" s="4">
        <v>530.0</v>
      </c>
      <c r="H32" s="4" t="s">
        <v>449</v>
      </c>
    </row>
    <row r="33">
      <c r="A33" s="4">
        <f t="shared" si="1"/>
        <v>32</v>
      </c>
      <c r="B33" s="35">
        <f>VLOOKUP(D33, meets!A:B, 2, FALSE)</f>
        <v>9</v>
      </c>
      <c r="C33" s="36">
        <v>42882.0</v>
      </c>
      <c r="D33" s="8" t="s">
        <v>457</v>
      </c>
      <c r="E33" s="4" t="s">
        <v>419</v>
      </c>
      <c r="F33" s="4">
        <v>1.6</v>
      </c>
      <c r="G33" s="4">
        <v>736.0</v>
      </c>
      <c r="H33" s="4" t="s">
        <v>449</v>
      </c>
    </row>
    <row r="34">
      <c r="A34" s="4">
        <f t="shared" si="1"/>
        <v>33</v>
      </c>
      <c r="B34" s="35">
        <f>VLOOKUP(D34, meets!A:B, 2, FALSE)</f>
        <v>9</v>
      </c>
      <c r="C34" s="36">
        <v>42882.0</v>
      </c>
      <c r="D34" s="8" t="s">
        <v>457</v>
      </c>
      <c r="E34" s="4" t="s">
        <v>420</v>
      </c>
      <c r="F34" s="4">
        <v>15.16</v>
      </c>
      <c r="G34" s="4">
        <v>821.0</v>
      </c>
      <c r="H34" s="4" t="s">
        <v>449</v>
      </c>
    </row>
    <row r="35">
      <c r="A35" s="4">
        <f t="shared" si="1"/>
        <v>34</v>
      </c>
      <c r="B35" s="35">
        <f>VLOOKUP(D35, meets!A:B, 2, FALSE)</f>
        <v>9</v>
      </c>
      <c r="C35" s="36">
        <v>42882.0</v>
      </c>
      <c r="D35" s="8" t="s">
        <v>457</v>
      </c>
      <c r="E35" s="4" t="s">
        <v>421</v>
      </c>
      <c r="F35" s="4">
        <v>25.66</v>
      </c>
      <c r="G35" s="4">
        <v>827.0</v>
      </c>
      <c r="H35" s="4" t="s">
        <v>449</v>
      </c>
    </row>
    <row r="36">
      <c r="A36" s="4">
        <f t="shared" si="1"/>
        <v>35</v>
      </c>
      <c r="B36" s="35">
        <f>VLOOKUP(D36, meets!A:B, 2, FALSE)</f>
        <v>9</v>
      </c>
      <c r="C36" s="36">
        <v>42883.0</v>
      </c>
      <c r="D36" s="8" t="s">
        <v>457</v>
      </c>
      <c r="E36" s="4" t="s">
        <v>422</v>
      </c>
      <c r="F36" s="4">
        <v>27.38</v>
      </c>
      <c r="G36" s="4">
        <v>427.0</v>
      </c>
      <c r="H36" s="4" t="s">
        <v>449</v>
      </c>
    </row>
    <row r="37">
      <c r="A37" s="4">
        <f t="shared" si="1"/>
        <v>36</v>
      </c>
      <c r="B37" s="35">
        <f>VLOOKUP(D37, meets!A:B, 2, FALSE)</f>
        <v>9</v>
      </c>
      <c r="C37" s="36">
        <v>42883.0</v>
      </c>
      <c r="D37" s="8" t="s">
        <v>457</v>
      </c>
      <c r="E37" s="4" t="s">
        <v>423</v>
      </c>
      <c r="F37" s="4">
        <v>5.4</v>
      </c>
      <c r="G37" s="4">
        <v>671.0</v>
      </c>
      <c r="H37" s="4" t="s">
        <v>449</v>
      </c>
    </row>
    <row r="38">
      <c r="A38" s="4">
        <f t="shared" si="1"/>
        <v>37</v>
      </c>
      <c r="B38" s="35">
        <f>VLOOKUP(D38, meets!A:B, 2, FALSE)</f>
        <v>9</v>
      </c>
      <c r="C38" s="36">
        <v>42883.0</v>
      </c>
      <c r="D38" s="8" t="s">
        <v>457</v>
      </c>
      <c r="E38" s="4" t="s">
        <v>424</v>
      </c>
      <c r="F38" s="4" t="s">
        <v>458</v>
      </c>
      <c r="G38" s="4">
        <v>769.0</v>
      </c>
      <c r="H38" s="4" t="s">
        <v>449</v>
      </c>
    </row>
    <row r="39">
      <c r="A39" s="4">
        <f t="shared" si="1"/>
        <v>38</v>
      </c>
      <c r="B39" s="35">
        <f>VLOOKUP(D39, meets!A:B, 2, FALSE)</f>
        <v>9</v>
      </c>
      <c r="C39" s="36">
        <v>42883.0</v>
      </c>
      <c r="D39" s="8" t="s">
        <v>457</v>
      </c>
      <c r="E39" s="4" t="s">
        <v>425</v>
      </c>
      <c r="F39" s="4">
        <v>4796.0</v>
      </c>
      <c r="G39" s="4">
        <v>4796.0</v>
      </c>
      <c r="H39" s="4" t="s">
        <v>449</v>
      </c>
    </row>
    <row r="40">
      <c r="A40" s="4">
        <f t="shared" si="1"/>
        <v>39</v>
      </c>
      <c r="B40" s="35">
        <f>VLOOKUP(D40, meets!A:B, 2, FALSE)</f>
        <v>2</v>
      </c>
      <c r="C40" s="36">
        <v>42889.0</v>
      </c>
      <c r="D40" s="8" t="s">
        <v>446</v>
      </c>
      <c r="E40" s="4" t="s">
        <v>419</v>
      </c>
      <c r="F40" s="4">
        <v>1.75</v>
      </c>
      <c r="G40" s="4"/>
      <c r="H40" s="4" t="s">
        <v>445</v>
      </c>
    </row>
    <row r="41">
      <c r="A41" s="4">
        <f t="shared" si="1"/>
        <v>40</v>
      </c>
      <c r="B41" s="35">
        <f>VLOOKUP(D41, meets!A:B, 2, FALSE)</f>
        <v>4</v>
      </c>
      <c r="C41" s="36">
        <v>42902.0</v>
      </c>
      <c r="D41" s="8" t="s">
        <v>448</v>
      </c>
      <c r="E41" s="4" t="s">
        <v>418</v>
      </c>
      <c r="F41" s="4">
        <v>9.92</v>
      </c>
      <c r="G41" s="4">
        <v>524.0</v>
      </c>
      <c r="H41" s="4" t="s">
        <v>449</v>
      </c>
    </row>
    <row r="42">
      <c r="A42" s="4">
        <f t="shared" si="1"/>
        <v>41</v>
      </c>
      <c r="B42" s="35">
        <f>VLOOKUP(D42, meets!A:B, 2, FALSE)</f>
        <v>4</v>
      </c>
      <c r="C42" s="36">
        <v>42902.0</v>
      </c>
      <c r="D42" s="8" t="s">
        <v>448</v>
      </c>
      <c r="E42" s="4" t="s">
        <v>419</v>
      </c>
      <c r="F42" s="4">
        <v>1.7</v>
      </c>
      <c r="G42" s="4">
        <v>855.0</v>
      </c>
      <c r="H42" s="4" t="s">
        <v>449</v>
      </c>
    </row>
    <row r="43">
      <c r="A43" s="4">
        <f t="shared" si="1"/>
        <v>42</v>
      </c>
      <c r="B43" s="35">
        <f>VLOOKUP(D43, meets!A:B, 2, FALSE)</f>
        <v>4</v>
      </c>
      <c r="C43" s="36">
        <v>42902.0</v>
      </c>
      <c r="D43" s="8" t="s">
        <v>448</v>
      </c>
      <c r="E43" s="4" t="s">
        <v>420</v>
      </c>
      <c r="F43" s="4">
        <v>15.03</v>
      </c>
      <c r="G43" s="4">
        <v>838.0</v>
      </c>
      <c r="H43" s="4" t="s">
        <v>449</v>
      </c>
    </row>
    <row r="44">
      <c r="A44" s="4">
        <f t="shared" si="1"/>
        <v>43</v>
      </c>
      <c r="B44" s="35">
        <f>VLOOKUP(D44, meets!A:B, 2, FALSE)</f>
        <v>4</v>
      </c>
      <c r="C44" s="36">
        <v>42902.0</v>
      </c>
      <c r="D44" s="8" t="s">
        <v>448</v>
      </c>
      <c r="E44" s="4" t="s">
        <v>421</v>
      </c>
      <c r="F44" s="4">
        <v>25.46</v>
      </c>
      <c r="G44" s="4">
        <v>845.0</v>
      </c>
      <c r="H44" s="4" t="s">
        <v>449</v>
      </c>
    </row>
    <row r="45">
      <c r="A45" s="4">
        <f t="shared" si="1"/>
        <v>44</v>
      </c>
      <c r="B45" s="35">
        <f>VLOOKUP(D45, meets!A:B, 2, FALSE)</f>
        <v>4</v>
      </c>
      <c r="C45" s="36">
        <v>42903.0</v>
      </c>
      <c r="D45" s="8" t="s">
        <v>448</v>
      </c>
      <c r="E45" s="4" t="s">
        <v>422</v>
      </c>
      <c r="F45" s="4">
        <v>29.93</v>
      </c>
      <c r="G45" s="4">
        <v>475.0</v>
      </c>
      <c r="H45" s="4" t="s">
        <v>449</v>
      </c>
    </row>
    <row r="46">
      <c r="A46" s="4">
        <f t="shared" si="1"/>
        <v>45</v>
      </c>
      <c r="B46" s="35">
        <f>VLOOKUP(D46, meets!A:B, 2, FALSE)</f>
        <v>4</v>
      </c>
      <c r="C46" s="36">
        <v>42903.0</v>
      </c>
      <c r="D46" s="8" t="s">
        <v>448</v>
      </c>
      <c r="E46" s="4" t="s">
        <v>423</v>
      </c>
      <c r="F46" s="4">
        <v>5.08</v>
      </c>
      <c r="G46" s="4">
        <v>581.0</v>
      </c>
      <c r="H46" s="4" t="s">
        <v>449</v>
      </c>
    </row>
    <row r="47">
      <c r="A47" s="4">
        <f t="shared" si="1"/>
        <v>46</v>
      </c>
      <c r="B47" s="35">
        <f>VLOOKUP(D47, meets!A:B, 2, FALSE)</f>
        <v>4</v>
      </c>
      <c r="C47" s="36">
        <v>42903.0</v>
      </c>
      <c r="D47" s="8" t="s">
        <v>448</v>
      </c>
      <c r="E47" s="4" t="s">
        <v>424</v>
      </c>
      <c r="F47" s="4" t="s">
        <v>459</v>
      </c>
      <c r="G47" s="4">
        <v>808.0</v>
      </c>
      <c r="H47" s="4" t="s">
        <v>449</v>
      </c>
    </row>
    <row r="48">
      <c r="A48" s="4">
        <f t="shared" si="1"/>
        <v>47</v>
      </c>
      <c r="B48" s="35">
        <f>VLOOKUP(D48, meets!A:B, 2, FALSE)</f>
        <v>4</v>
      </c>
      <c r="C48" s="36">
        <v>42903.0</v>
      </c>
      <c r="D48" s="8" t="s">
        <v>448</v>
      </c>
      <c r="E48" s="4" t="s">
        <v>425</v>
      </c>
      <c r="F48" s="4">
        <v>4926.0</v>
      </c>
      <c r="G48" s="4">
        <v>4926.0</v>
      </c>
      <c r="H48" s="4" t="s">
        <v>449</v>
      </c>
    </row>
    <row r="49">
      <c r="A49" s="4">
        <f t="shared" si="1"/>
        <v>48</v>
      </c>
      <c r="B49" s="35">
        <f>VLOOKUP(D49, meets!A:B, 2, FALSE)</f>
        <v>4</v>
      </c>
      <c r="C49" s="36">
        <v>42904.0</v>
      </c>
      <c r="D49" s="8" t="s">
        <v>448</v>
      </c>
      <c r="E49" s="4" t="s">
        <v>419</v>
      </c>
      <c r="F49" s="4">
        <v>1.7</v>
      </c>
      <c r="G49" s="4"/>
      <c r="H49" s="4" t="s">
        <v>445</v>
      </c>
    </row>
    <row r="50">
      <c r="A50" s="4">
        <f t="shared" si="1"/>
        <v>49</v>
      </c>
      <c r="B50" s="35">
        <f>VLOOKUP(D50, meets!A:B, 2, FALSE)</f>
        <v>10</v>
      </c>
      <c r="C50" s="36">
        <v>43075.0</v>
      </c>
      <c r="D50" s="8" t="s">
        <v>460</v>
      </c>
      <c r="E50" s="4" t="s">
        <v>423</v>
      </c>
      <c r="F50" s="4">
        <v>5.41</v>
      </c>
      <c r="G50" s="4"/>
      <c r="H50" s="4" t="s">
        <v>445</v>
      </c>
    </row>
    <row r="51">
      <c r="A51" s="4">
        <f t="shared" si="1"/>
        <v>50</v>
      </c>
      <c r="B51" s="35">
        <f>VLOOKUP(D51, meets!A:B, 2, FALSE)</f>
        <v>10</v>
      </c>
      <c r="C51" s="36">
        <v>43075.0</v>
      </c>
      <c r="D51" s="8" t="s">
        <v>460</v>
      </c>
      <c r="E51" s="4" t="s">
        <v>427</v>
      </c>
      <c r="F51" s="4">
        <v>9.02</v>
      </c>
      <c r="G51" s="4"/>
      <c r="H51" s="4" t="s">
        <v>445</v>
      </c>
    </row>
    <row r="52">
      <c r="A52" s="4">
        <f t="shared" si="1"/>
        <v>51</v>
      </c>
      <c r="B52" s="35">
        <f>VLOOKUP(D52, meets!A:B, 2, FALSE)</f>
        <v>5</v>
      </c>
      <c r="C52" s="36">
        <v>43077.0</v>
      </c>
      <c r="D52" s="8" t="s">
        <v>451</v>
      </c>
      <c r="E52" s="4" t="s">
        <v>419</v>
      </c>
      <c r="F52" s="4">
        <v>1.75</v>
      </c>
      <c r="G52" s="4"/>
      <c r="H52" s="4" t="s">
        <v>445</v>
      </c>
    </row>
    <row r="53">
      <c r="A53" s="4">
        <f t="shared" si="1"/>
        <v>52</v>
      </c>
      <c r="B53" s="35">
        <f>VLOOKUP(D53, meets!A:B, 2, FALSE)</f>
        <v>5</v>
      </c>
      <c r="C53" s="36">
        <v>43077.0</v>
      </c>
      <c r="D53" s="8" t="s">
        <v>451</v>
      </c>
      <c r="E53" s="4" t="s">
        <v>426</v>
      </c>
      <c r="F53" s="4">
        <v>41.01</v>
      </c>
      <c r="G53" s="4"/>
      <c r="H53" s="4" t="s">
        <v>445</v>
      </c>
    </row>
    <row r="54">
      <c r="A54" s="4">
        <f t="shared" si="1"/>
        <v>53</v>
      </c>
      <c r="B54" s="35">
        <f>VLOOKUP(D54, meets!A:B, 2, FALSE)</f>
        <v>11</v>
      </c>
      <c r="C54" s="36">
        <v>43113.0</v>
      </c>
      <c r="D54" s="8" t="s">
        <v>461</v>
      </c>
      <c r="E54" s="4" t="s">
        <v>419</v>
      </c>
      <c r="F54" s="4">
        <v>1.72</v>
      </c>
      <c r="G54" s="4"/>
      <c r="H54" s="4" t="s">
        <v>445</v>
      </c>
    </row>
    <row r="55">
      <c r="A55" s="4">
        <f t="shared" si="1"/>
        <v>54</v>
      </c>
      <c r="B55" s="35">
        <f>VLOOKUP(D55, meets!A:B, 2, FALSE)</f>
        <v>11</v>
      </c>
      <c r="C55" s="36">
        <v>43113.0</v>
      </c>
      <c r="D55" s="8" t="s">
        <v>461</v>
      </c>
      <c r="E55" s="4" t="s">
        <v>427</v>
      </c>
      <c r="F55" s="4">
        <v>9.06</v>
      </c>
      <c r="G55" s="4"/>
      <c r="H55" s="4" t="s">
        <v>445</v>
      </c>
    </row>
    <row r="56">
      <c r="A56" s="4">
        <f t="shared" si="1"/>
        <v>55</v>
      </c>
      <c r="B56" s="35">
        <f>VLOOKUP(D56, meets!A:B, 2, FALSE)</f>
        <v>11</v>
      </c>
      <c r="C56" s="36">
        <v>43113.0</v>
      </c>
      <c r="D56" s="8" t="s">
        <v>461</v>
      </c>
      <c r="E56" s="4" t="s">
        <v>427</v>
      </c>
      <c r="F56" s="4">
        <v>8.97</v>
      </c>
      <c r="G56" s="4"/>
      <c r="H56" s="4" t="s">
        <v>445</v>
      </c>
    </row>
    <row r="57">
      <c r="A57" s="4">
        <f t="shared" si="1"/>
        <v>56</v>
      </c>
      <c r="B57" s="35">
        <f>VLOOKUP(D57, meets!A:B, 2, FALSE)</f>
        <v>11</v>
      </c>
      <c r="C57" s="36">
        <v>43113.0</v>
      </c>
      <c r="D57" s="8" t="s">
        <v>461</v>
      </c>
      <c r="E57" s="4" t="s">
        <v>427</v>
      </c>
      <c r="F57" s="4">
        <v>9.05</v>
      </c>
      <c r="G57" s="4"/>
      <c r="H57" s="4" t="s">
        <v>445</v>
      </c>
    </row>
    <row r="58">
      <c r="A58" s="4">
        <f t="shared" si="1"/>
        <v>57</v>
      </c>
      <c r="B58" s="35">
        <f>VLOOKUP(D58, meets!A:B, 2, FALSE)</f>
        <v>12</v>
      </c>
      <c r="C58" s="36">
        <v>43149.0</v>
      </c>
      <c r="D58" s="8" t="s">
        <v>462</v>
      </c>
      <c r="E58" s="4" t="s">
        <v>419</v>
      </c>
      <c r="F58" s="4">
        <v>1.77</v>
      </c>
      <c r="G58" s="4"/>
      <c r="H58" s="4" t="s">
        <v>445</v>
      </c>
    </row>
    <row r="59">
      <c r="A59" s="4">
        <f t="shared" si="1"/>
        <v>58</v>
      </c>
      <c r="B59" s="35">
        <f>VLOOKUP(D59, meets!A:B, 2, FALSE)</f>
        <v>7</v>
      </c>
      <c r="C59" s="36">
        <v>43169.0</v>
      </c>
      <c r="D59" s="8" t="s">
        <v>453</v>
      </c>
      <c r="E59" s="4" t="s">
        <v>418</v>
      </c>
      <c r="F59" s="4">
        <v>11.06</v>
      </c>
      <c r="G59" s="4">
        <v>599.0</v>
      </c>
      <c r="H59" s="4" t="s">
        <v>449</v>
      </c>
    </row>
    <row r="60">
      <c r="A60" s="4">
        <f t="shared" si="1"/>
        <v>59</v>
      </c>
      <c r="B60" s="35">
        <f>VLOOKUP(D60, meets!A:B, 2, FALSE)</f>
        <v>7</v>
      </c>
      <c r="C60" s="36">
        <v>43169.0</v>
      </c>
      <c r="D60" s="8" t="s">
        <v>453</v>
      </c>
      <c r="E60" s="4" t="s">
        <v>423</v>
      </c>
      <c r="F60" s="4">
        <v>5.68</v>
      </c>
      <c r="G60" s="4">
        <v>753.0</v>
      </c>
      <c r="H60" s="4" t="s">
        <v>449</v>
      </c>
    </row>
    <row r="61">
      <c r="A61" s="4">
        <f t="shared" si="1"/>
        <v>60</v>
      </c>
      <c r="B61" s="35">
        <f>VLOOKUP(D61, meets!A:B, 2, FALSE)</f>
        <v>7</v>
      </c>
      <c r="C61" s="36">
        <v>43169.0</v>
      </c>
      <c r="D61" s="8" t="s">
        <v>453</v>
      </c>
      <c r="E61" s="4" t="s">
        <v>419</v>
      </c>
      <c r="F61" s="4">
        <v>1.74</v>
      </c>
      <c r="G61" s="4">
        <v>903.0</v>
      </c>
      <c r="H61" s="4" t="s">
        <v>449</v>
      </c>
    </row>
    <row r="62">
      <c r="A62" s="4">
        <f t="shared" si="1"/>
        <v>61</v>
      </c>
      <c r="B62" s="35">
        <f>VLOOKUP(D62, meets!A:B, 2, FALSE)</f>
        <v>7</v>
      </c>
      <c r="C62" s="36">
        <v>43169.0</v>
      </c>
      <c r="D62" s="8" t="s">
        <v>453</v>
      </c>
      <c r="E62" s="4" t="s">
        <v>427</v>
      </c>
      <c r="F62" s="4">
        <v>8.82</v>
      </c>
      <c r="G62" s="4">
        <v>948.0</v>
      </c>
      <c r="H62" s="4" t="s">
        <v>449</v>
      </c>
    </row>
    <row r="63">
      <c r="A63" s="4">
        <f t="shared" si="1"/>
        <v>62</v>
      </c>
      <c r="B63" s="35">
        <f>VLOOKUP(D63, meets!A:B, 2, FALSE)</f>
        <v>7</v>
      </c>
      <c r="C63" s="36">
        <v>43169.0</v>
      </c>
      <c r="D63" s="8" t="s">
        <v>453</v>
      </c>
      <c r="E63" s="4" t="s">
        <v>424</v>
      </c>
      <c r="F63" s="4" t="s">
        <v>463</v>
      </c>
      <c r="G63" s="4">
        <v>851.0</v>
      </c>
      <c r="H63" s="4" t="s">
        <v>449</v>
      </c>
    </row>
    <row r="64">
      <c r="A64" s="4">
        <f t="shared" si="1"/>
        <v>63</v>
      </c>
      <c r="B64" s="35">
        <f>VLOOKUP(D64, meets!A:B, 2, FALSE)</f>
        <v>7</v>
      </c>
      <c r="C64" s="36">
        <v>43169.0</v>
      </c>
      <c r="D64" s="8" t="s">
        <v>453</v>
      </c>
      <c r="E64" s="4" t="s">
        <v>428</v>
      </c>
      <c r="F64" s="4">
        <v>4054.0</v>
      </c>
      <c r="G64" s="4">
        <v>4054.0</v>
      </c>
      <c r="H64" s="4" t="s">
        <v>449</v>
      </c>
    </row>
    <row r="65">
      <c r="A65" s="4">
        <f t="shared" si="1"/>
        <v>64</v>
      </c>
      <c r="B65" s="35">
        <f>VLOOKUP(D65, meets!A:B, 2, FALSE)</f>
        <v>13</v>
      </c>
      <c r="C65" s="36">
        <v>43182.0</v>
      </c>
      <c r="D65" s="8" t="s">
        <v>464</v>
      </c>
      <c r="E65" s="4" t="s">
        <v>419</v>
      </c>
      <c r="F65" s="4">
        <v>1.77</v>
      </c>
      <c r="G65" s="4"/>
      <c r="H65" s="4" t="s">
        <v>445</v>
      </c>
    </row>
    <row r="66">
      <c r="A66" s="4">
        <f t="shared" si="1"/>
        <v>65</v>
      </c>
      <c r="B66" s="35">
        <f>VLOOKUP(D66, meets!A:B, 2, FALSE)</f>
        <v>13</v>
      </c>
      <c r="C66" s="36">
        <v>43182.0</v>
      </c>
      <c r="D66" s="8" t="s">
        <v>464</v>
      </c>
      <c r="E66" s="4" t="s">
        <v>429</v>
      </c>
      <c r="F66" s="4">
        <v>42.93</v>
      </c>
      <c r="G66" s="4"/>
      <c r="H66" s="4" t="s">
        <v>445</v>
      </c>
    </row>
    <row r="67">
      <c r="A67" s="4">
        <f t="shared" si="1"/>
        <v>66</v>
      </c>
      <c r="B67" s="35">
        <f>VLOOKUP(D67, meets!A:B, 2, FALSE)</f>
        <v>14</v>
      </c>
      <c r="C67" s="36">
        <v>43189.0</v>
      </c>
      <c r="D67" s="8" t="s">
        <v>465</v>
      </c>
      <c r="E67" s="4" t="s">
        <v>419</v>
      </c>
      <c r="F67" s="4">
        <v>1.67</v>
      </c>
      <c r="G67" s="4"/>
      <c r="H67" s="4" t="s">
        <v>445</v>
      </c>
    </row>
    <row r="68">
      <c r="A68" s="4">
        <f t="shared" si="1"/>
        <v>67</v>
      </c>
      <c r="B68" s="35">
        <f>VLOOKUP(D68, meets!A:B, 2, FALSE)</f>
        <v>15</v>
      </c>
      <c r="C68" s="36">
        <v>43197.0</v>
      </c>
      <c r="D68" s="8" t="s">
        <v>466</v>
      </c>
      <c r="E68" s="4" t="s">
        <v>429</v>
      </c>
      <c r="F68" s="4">
        <v>42.03</v>
      </c>
      <c r="G68" s="4"/>
      <c r="H68" s="4" t="s">
        <v>445</v>
      </c>
    </row>
    <row r="69">
      <c r="A69" s="4">
        <f t="shared" si="1"/>
        <v>68</v>
      </c>
      <c r="B69" s="35">
        <f>VLOOKUP(D69, meets!A:B, 2, FALSE)</f>
        <v>15</v>
      </c>
      <c r="C69" s="36">
        <v>43197.0</v>
      </c>
      <c r="D69" s="8" t="s">
        <v>466</v>
      </c>
      <c r="E69" s="4" t="s">
        <v>420</v>
      </c>
      <c r="F69" s="4">
        <v>14.52</v>
      </c>
      <c r="G69" s="4"/>
      <c r="H69" s="4" t="s">
        <v>445</v>
      </c>
    </row>
    <row r="70">
      <c r="A70" s="4">
        <f t="shared" si="1"/>
        <v>69</v>
      </c>
      <c r="B70" s="35">
        <f>VLOOKUP(D70, meets!A:B, 2, FALSE)</f>
        <v>15</v>
      </c>
      <c r="C70" s="36">
        <v>43197.0</v>
      </c>
      <c r="D70" s="8" t="s">
        <v>466</v>
      </c>
      <c r="E70" s="4" t="s">
        <v>421</v>
      </c>
      <c r="F70" s="4">
        <v>24.54</v>
      </c>
      <c r="G70" s="4"/>
      <c r="H70" s="4" t="s">
        <v>445</v>
      </c>
    </row>
    <row r="71">
      <c r="A71" s="4">
        <f t="shared" si="1"/>
        <v>70</v>
      </c>
      <c r="B71" s="35">
        <f>VLOOKUP(D71, meets!A:B, 2, FALSE)</f>
        <v>16</v>
      </c>
      <c r="C71" s="36">
        <v>43203.0</v>
      </c>
      <c r="D71" s="8" t="s">
        <v>467</v>
      </c>
      <c r="E71" s="4" t="s">
        <v>419</v>
      </c>
      <c r="F71" s="4">
        <v>1.75</v>
      </c>
      <c r="G71" s="4"/>
      <c r="H71" s="4" t="s">
        <v>445</v>
      </c>
    </row>
    <row r="72">
      <c r="A72" s="4">
        <f t="shared" si="1"/>
        <v>71</v>
      </c>
      <c r="B72" s="35">
        <f>VLOOKUP(D72, meets!A:B, 2, FALSE)</f>
        <v>16</v>
      </c>
      <c r="C72" s="36">
        <v>43204.0</v>
      </c>
      <c r="D72" s="8" t="s">
        <v>467</v>
      </c>
      <c r="E72" s="4" t="s">
        <v>429</v>
      </c>
      <c r="F72" s="4">
        <v>43.31</v>
      </c>
      <c r="G72" s="4"/>
      <c r="H72" s="4" t="s">
        <v>445</v>
      </c>
    </row>
    <row r="73">
      <c r="A73" s="4">
        <f t="shared" si="1"/>
        <v>72</v>
      </c>
      <c r="B73" s="35">
        <f>VLOOKUP(D73, meets!A:B, 2, FALSE)</f>
        <v>16</v>
      </c>
      <c r="C73" s="36">
        <v>43204.0</v>
      </c>
      <c r="D73" s="8" t="s">
        <v>467</v>
      </c>
      <c r="E73" s="4" t="s">
        <v>420</v>
      </c>
      <c r="F73" s="4">
        <v>14.29</v>
      </c>
      <c r="G73" s="4"/>
      <c r="H73" s="4" t="s">
        <v>445</v>
      </c>
    </row>
    <row r="74">
      <c r="A74" s="4">
        <f t="shared" si="1"/>
        <v>73</v>
      </c>
      <c r="B74" s="35">
        <f>VLOOKUP(D74, meets!A:B, 2, FALSE)</f>
        <v>16</v>
      </c>
      <c r="C74" s="36">
        <v>43204.0</v>
      </c>
      <c r="D74" s="8" t="s">
        <v>467</v>
      </c>
      <c r="E74" s="4" t="s">
        <v>420</v>
      </c>
      <c r="F74" s="4">
        <v>14.61</v>
      </c>
      <c r="G74" s="4"/>
      <c r="H74" s="4" t="s">
        <v>445</v>
      </c>
    </row>
    <row r="75">
      <c r="A75" s="4">
        <f t="shared" si="1"/>
        <v>74</v>
      </c>
      <c r="B75" s="35">
        <f>VLOOKUP(D75, meets!A:B, 2, FALSE)</f>
        <v>17</v>
      </c>
      <c r="C75" s="36">
        <v>43237.0</v>
      </c>
      <c r="D75" s="8" t="s">
        <v>468</v>
      </c>
      <c r="E75" s="4" t="s">
        <v>420</v>
      </c>
      <c r="F75" s="4">
        <v>14.12</v>
      </c>
      <c r="G75" s="4"/>
      <c r="H75" s="4" t="s">
        <v>445</v>
      </c>
    </row>
    <row r="76">
      <c r="A76" s="4">
        <f t="shared" si="1"/>
        <v>75</v>
      </c>
      <c r="B76" s="35">
        <f>VLOOKUP(D76, meets!A:B, 2, FALSE)</f>
        <v>17</v>
      </c>
      <c r="C76" s="36">
        <v>43237.0</v>
      </c>
      <c r="D76" s="8" t="s">
        <v>468</v>
      </c>
      <c r="E76" s="4" t="s">
        <v>421</v>
      </c>
      <c r="F76" s="4">
        <v>23.78</v>
      </c>
      <c r="G76" s="4"/>
      <c r="H76" s="4" t="s">
        <v>445</v>
      </c>
    </row>
    <row r="77">
      <c r="A77" s="4">
        <f t="shared" si="1"/>
        <v>76</v>
      </c>
      <c r="B77" s="35">
        <f>VLOOKUP(D77, meets!A:B, 2, FALSE)</f>
        <v>17</v>
      </c>
      <c r="C77" s="36">
        <v>43238.0</v>
      </c>
      <c r="D77" s="8" t="s">
        <v>468</v>
      </c>
      <c r="E77" s="4" t="s">
        <v>423</v>
      </c>
      <c r="F77" s="4">
        <v>5.73</v>
      </c>
      <c r="G77" s="4"/>
      <c r="H77" s="4" t="s">
        <v>445</v>
      </c>
    </row>
    <row r="78">
      <c r="A78" s="4">
        <f t="shared" si="1"/>
        <v>77</v>
      </c>
      <c r="B78" s="35">
        <f>VLOOKUP(D78, meets!A:B, 2, FALSE)</f>
        <v>17</v>
      </c>
      <c r="C78" s="36">
        <v>43238.0</v>
      </c>
      <c r="D78" s="8" t="s">
        <v>468</v>
      </c>
      <c r="E78" s="4" t="s">
        <v>423</v>
      </c>
      <c r="F78" s="4">
        <v>5.68</v>
      </c>
      <c r="G78" s="4"/>
      <c r="H78" s="4" t="s">
        <v>445</v>
      </c>
    </row>
    <row r="79">
      <c r="A79" s="4">
        <f t="shared" si="1"/>
        <v>78</v>
      </c>
      <c r="B79" s="35">
        <f>VLOOKUP(D79, meets!A:B, 2, FALSE)</f>
        <v>17</v>
      </c>
      <c r="C79" s="36">
        <v>43238.0</v>
      </c>
      <c r="D79" s="8" t="s">
        <v>468</v>
      </c>
      <c r="E79" s="4" t="s">
        <v>429</v>
      </c>
      <c r="F79" s="4">
        <v>40.76</v>
      </c>
      <c r="G79" s="4"/>
      <c r="H79" s="4" t="s">
        <v>445</v>
      </c>
    </row>
    <row r="80">
      <c r="A80" s="4">
        <f t="shared" si="1"/>
        <v>79</v>
      </c>
      <c r="B80" s="35">
        <f>VLOOKUP(D80, meets!A:B, 2, FALSE)</f>
        <v>17</v>
      </c>
      <c r="C80" s="36">
        <v>43239.0</v>
      </c>
      <c r="D80" s="8" t="s">
        <v>468</v>
      </c>
      <c r="E80" s="4" t="s">
        <v>429</v>
      </c>
      <c r="F80" s="4">
        <v>42.67</v>
      </c>
      <c r="G80" s="4"/>
      <c r="H80" s="4" t="s">
        <v>445</v>
      </c>
    </row>
    <row r="81">
      <c r="A81" s="4">
        <f t="shared" si="1"/>
        <v>80</v>
      </c>
      <c r="B81" s="35">
        <f>VLOOKUP(D81, meets!A:B, 2, FALSE)</f>
        <v>17</v>
      </c>
      <c r="C81" s="36">
        <v>43239.0</v>
      </c>
      <c r="D81" s="8" t="s">
        <v>468</v>
      </c>
      <c r="E81" s="4" t="s">
        <v>420</v>
      </c>
      <c r="F81" s="4">
        <v>14.23</v>
      </c>
      <c r="G81" s="4"/>
      <c r="H81" s="4" t="s">
        <v>445</v>
      </c>
    </row>
    <row r="82">
      <c r="A82" s="4">
        <f t="shared" si="1"/>
        <v>81</v>
      </c>
      <c r="B82" s="35">
        <f>VLOOKUP(D82, meets!A:B, 2, FALSE)</f>
        <v>17</v>
      </c>
      <c r="C82" s="36">
        <v>43239.0</v>
      </c>
      <c r="D82" s="8" t="s">
        <v>468</v>
      </c>
      <c r="E82" s="4" t="s">
        <v>421</v>
      </c>
      <c r="F82" s="4">
        <v>24.12</v>
      </c>
      <c r="G82" s="4"/>
      <c r="H82" s="4" t="s">
        <v>445</v>
      </c>
    </row>
    <row r="83">
      <c r="A83" s="4">
        <f t="shared" si="1"/>
        <v>82</v>
      </c>
      <c r="B83" s="35">
        <f>VLOOKUP(D83, meets!A:B, 2, FALSE)</f>
        <v>2</v>
      </c>
      <c r="C83" s="36">
        <v>43252.0</v>
      </c>
      <c r="D83" s="8" t="s">
        <v>446</v>
      </c>
      <c r="E83" s="4" t="s">
        <v>418</v>
      </c>
      <c r="F83" s="4">
        <v>10.66</v>
      </c>
      <c r="G83" s="4">
        <v>573.0</v>
      </c>
      <c r="H83" s="4" t="s">
        <v>449</v>
      </c>
    </row>
    <row r="84">
      <c r="A84" s="4">
        <f t="shared" si="1"/>
        <v>83</v>
      </c>
      <c r="B84" s="35">
        <f>VLOOKUP(D84, meets!A:B, 2, FALSE)</f>
        <v>2</v>
      </c>
      <c r="C84" s="36">
        <v>43252.0</v>
      </c>
      <c r="D84" s="8" t="s">
        <v>446</v>
      </c>
      <c r="E84" s="4" t="s">
        <v>419</v>
      </c>
      <c r="F84" s="4">
        <v>1.82</v>
      </c>
      <c r="G84" s="4">
        <v>1003.0</v>
      </c>
      <c r="H84" s="4" t="s">
        <v>449</v>
      </c>
    </row>
    <row r="85">
      <c r="A85" s="4">
        <f t="shared" si="1"/>
        <v>84</v>
      </c>
      <c r="B85" s="35">
        <f>VLOOKUP(D85, meets!A:B, 2, FALSE)</f>
        <v>2</v>
      </c>
      <c r="C85" s="36">
        <v>43252.0</v>
      </c>
      <c r="D85" s="8" t="s">
        <v>446</v>
      </c>
      <c r="E85" s="4" t="s">
        <v>420</v>
      </c>
      <c r="F85" s="4">
        <v>14.03</v>
      </c>
      <c r="G85" s="4">
        <v>974.0</v>
      </c>
      <c r="H85" s="4" t="s">
        <v>449</v>
      </c>
    </row>
    <row r="86">
      <c r="A86" s="4">
        <f t="shared" si="1"/>
        <v>85</v>
      </c>
      <c r="B86" s="35">
        <f>VLOOKUP(D86, meets!A:B, 2, FALSE)</f>
        <v>2</v>
      </c>
      <c r="C86" s="36">
        <v>43252.0</v>
      </c>
      <c r="D86" s="8" t="s">
        <v>446</v>
      </c>
      <c r="E86" s="4" t="s">
        <v>421</v>
      </c>
      <c r="F86" s="4">
        <v>24.56</v>
      </c>
      <c r="G86" s="4">
        <v>928.0</v>
      </c>
      <c r="H86" s="4" t="s">
        <v>449</v>
      </c>
    </row>
    <row r="87">
      <c r="A87" s="4">
        <f t="shared" si="1"/>
        <v>86</v>
      </c>
      <c r="B87" s="35">
        <f>VLOOKUP(D87, meets!A:B, 2, FALSE)</f>
        <v>2</v>
      </c>
      <c r="C87" s="36">
        <v>43253.0</v>
      </c>
      <c r="D87" s="8" t="s">
        <v>446</v>
      </c>
      <c r="E87" s="4" t="s">
        <v>422</v>
      </c>
      <c r="F87" s="4">
        <v>35.96</v>
      </c>
      <c r="G87" s="4">
        <v>590.0</v>
      </c>
      <c r="H87" s="4" t="s">
        <v>449</v>
      </c>
    </row>
    <row r="88">
      <c r="A88" s="4">
        <f t="shared" si="1"/>
        <v>87</v>
      </c>
      <c r="B88" s="35">
        <f>VLOOKUP(D88, meets!A:B, 2, FALSE)</f>
        <v>2</v>
      </c>
      <c r="C88" s="36">
        <v>43253.0</v>
      </c>
      <c r="D88" s="8" t="s">
        <v>446</v>
      </c>
      <c r="E88" s="4" t="s">
        <v>423</v>
      </c>
      <c r="F88" s="4">
        <v>6.06</v>
      </c>
      <c r="G88" s="4">
        <v>868.0</v>
      </c>
      <c r="H88" s="4" t="s">
        <v>449</v>
      </c>
    </row>
    <row r="89">
      <c r="A89" s="4">
        <f t="shared" si="1"/>
        <v>88</v>
      </c>
      <c r="B89" s="35">
        <f>VLOOKUP(D89, meets!A:B, 2, FALSE)</f>
        <v>2</v>
      </c>
      <c r="C89" s="36">
        <v>43253.0</v>
      </c>
      <c r="D89" s="8" t="s">
        <v>446</v>
      </c>
      <c r="E89" s="4" t="s">
        <v>424</v>
      </c>
      <c r="F89" s="4" t="s">
        <v>469</v>
      </c>
      <c r="G89" s="4">
        <v>862.0</v>
      </c>
      <c r="H89" s="4" t="s">
        <v>449</v>
      </c>
    </row>
    <row r="90">
      <c r="A90" s="4">
        <f t="shared" si="1"/>
        <v>89</v>
      </c>
      <c r="B90" s="35">
        <f>VLOOKUP(D90, meets!A:B, 2, FALSE)</f>
        <v>2</v>
      </c>
      <c r="C90" s="36">
        <v>43253.0</v>
      </c>
      <c r="D90" s="8" t="s">
        <v>446</v>
      </c>
      <c r="E90" s="4" t="s">
        <v>425</v>
      </c>
      <c r="F90" s="4">
        <v>5798.0</v>
      </c>
      <c r="G90" s="4">
        <v>5798.0</v>
      </c>
      <c r="H90" s="4" t="s">
        <v>449</v>
      </c>
    </row>
    <row r="91">
      <c r="A91" s="4">
        <f t="shared" si="1"/>
        <v>90</v>
      </c>
      <c r="B91" s="35">
        <f>VLOOKUP(D91, meets!A:B, 2, FALSE)</f>
        <v>18</v>
      </c>
      <c r="C91" s="36">
        <v>43267.0</v>
      </c>
      <c r="D91" s="8" t="s">
        <v>470</v>
      </c>
      <c r="E91" s="4" t="s">
        <v>418</v>
      </c>
      <c r="F91" s="4">
        <v>11.04</v>
      </c>
      <c r="G91" s="4">
        <v>598.0</v>
      </c>
      <c r="H91" s="4" t="s">
        <v>449</v>
      </c>
    </row>
    <row r="92">
      <c r="A92" s="4">
        <f t="shared" si="1"/>
        <v>91</v>
      </c>
      <c r="B92" s="35">
        <f>VLOOKUP(D92, meets!A:B, 2, FALSE)</f>
        <v>18</v>
      </c>
      <c r="C92" s="36">
        <v>43267.0</v>
      </c>
      <c r="D92" s="8" t="s">
        <v>470</v>
      </c>
      <c r="E92" s="4" t="s">
        <v>419</v>
      </c>
      <c r="F92" s="4">
        <v>1.82</v>
      </c>
      <c r="G92" s="4">
        <v>1003.0</v>
      </c>
      <c r="H92" s="4" t="s">
        <v>449</v>
      </c>
    </row>
    <row r="93">
      <c r="A93" s="4">
        <f t="shared" si="1"/>
        <v>92</v>
      </c>
      <c r="B93" s="35">
        <f>VLOOKUP(D93, meets!A:B, 2, FALSE)</f>
        <v>18</v>
      </c>
      <c r="C93" s="36">
        <v>43267.0</v>
      </c>
      <c r="D93" s="8" t="s">
        <v>470</v>
      </c>
      <c r="E93" s="4" t="s">
        <v>420</v>
      </c>
      <c r="F93" s="4">
        <v>14.1</v>
      </c>
      <c r="G93" s="4">
        <v>964.0</v>
      </c>
      <c r="H93" s="4" t="s">
        <v>449</v>
      </c>
    </row>
    <row r="94">
      <c r="A94" s="4">
        <f t="shared" si="1"/>
        <v>93</v>
      </c>
      <c r="B94" s="35">
        <f>VLOOKUP(D94, meets!A:B, 2, FALSE)</f>
        <v>18</v>
      </c>
      <c r="C94" s="36">
        <v>43267.0</v>
      </c>
      <c r="D94" s="8" t="s">
        <v>470</v>
      </c>
      <c r="E94" s="4" t="s">
        <v>421</v>
      </c>
      <c r="F94" s="4">
        <v>24.54</v>
      </c>
      <c r="G94" s="4">
        <v>929.0</v>
      </c>
      <c r="H94" s="4" t="s">
        <v>449</v>
      </c>
    </row>
    <row r="95">
      <c r="A95" s="4">
        <f t="shared" si="1"/>
        <v>94</v>
      </c>
      <c r="B95" s="35">
        <f>VLOOKUP(D95, meets!A:B, 2, FALSE)</f>
        <v>18</v>
      </c>
      <c r="C95" s="36">
        <v>43268.0</v>
      </c>
      <c r="D95" s="8" t="s">
        <v>470</v>
      </c>
      <c r="E95" s="4" t="s">
        <v>422</v>
      </c>
      <c r="F95" s="4">
        <v>34.24</v>
      </c>
      <c r="G95" s="4">
        <v>557.0</v>
      </c>
      <c r="H95" s="4" t="s">
        <v>449</v>
      </c>
    </row>
    <row r="96">
      <c r="A96" s="4">
        <f t="shared" si="1"/>
        <v>95</v>
      </c>
      <c r="B96" s="35">
        <f>VLOOKUP(D96, meets!A:B, 2, FALSE)</f>
        <v>18</v>
      </c>
      <c r="C96" s="36">
        <v>43268.0</v>
      </c>
      <c r="D96" s="8" t="s">
        <v>470</v>
      </c>
      <c r="E96" s="4" t="s">
        <v>423</v>
      </c>
      <c r="F96" s="4">
        <v>5.68</v>
      </c>
      <c r="G96" s="4">
        <v>753.0</v>
      </c>
      <c r="H96" s="4" t="s">
        <v>449</v>
      </c>
    </row>
    <row r="97">
      <c r="A97" s="4">
        <f t="shared" si="1"/>
        <v>96</v>
      </c>
      <c r="B97" s="35">
        <f>VLOOKUP(D97, meets!A:B, 2, FALSE)</f>
        <v>18</v>
      </c>
      <c r="C97" s="36">
        <v>43268.0</v>
      </c>
      <c r="D97" s="8" t="s">
        <v>470</v>
      </c>
      <c r="E97" s="4" t="s">
        <v>424</v>
      </c>
      <c r="F97" s="4" t="s">
        <v>471</v>
      </c>
      <c r="G97" s="4">
        <v>856.0</v>
      </c>
      <c r="H97" s="4" t="s">
        <v>449</v>
      </c>
    </row>
    <row r="98">
      <c r="A98" s="4">
        <f t="shared" si="1"/>
        <v>97</v>
      </c>
      <c r="B98" s="35">
        <f>VLOOKUP(D98, meets!A:B, 2, FALSE)</f>
        <v>18</v>
      </c>
      <c r="C98" s="36">
        <v>43268.0</v>
      </c>
      <c r="D98" s="8" t="s">
        <v>470</v>
      </c>
      <c r="E98" s="4" t="s">
        <v>425</v>
      </c>
      <c r="F98" s="4">
        <v>5660.0</v>
      </c>
      <c r="G98" s="4">
        <v>5660.0</v>
      </c>
      <c r="H98" s="4" t="s">
        <v>449</v>
      </c>
    </row>
    <row r="99">
      <c r="A99" s="4">
        <f t="shared" si="1"/>
        <v>98</v>
      </c>
      <c r="B99" s="35">
        <f>VLOOKUP(D99, meets!A:B, 2, FALSE)</f>
        <v>19</v>
      </c>
      <c r="C99" s="36">
        <v>43293.0</v>
      </c>
      <c r="D99" s="8" t="s">
        <v>472</v>
      </c>
      <c r="E99" s="4" t="s">
        <v>418</v>
      </c>
      <c r="F99" s="4">
        <v>10.64</v>
      </c>
      <c r="G99" s="4">
        <v>571.0</v>
      </c>
      <c r="H99" s="4" t="s">
        <v>449</v>
      </c>
    </row>
    <row r="100">
      <c r="A100" s="4">
        <f t="shared" si="1"/>
        <v>99</v>
      </c>
      <c r="B100" s="35">
        <f>VLOOKUP(D100, meets!A:B, 2, FALSE)</f>
        <v>19</v>
      </c>
      <c r="C100" s="36">
        <v>43293.0</v>
      </c>
      <c r="D100" s="8" t="s">
        <v>472</v>
      </c>
      <c r="E100" s="4" t="s">
        <v>419</v>
      </c>
      <c r="F100" s="4">
        <v>1.83</v>
      </c>
      <c r="G100" s="4">
        <v>1016.0</v>
      </c>
      <c r="H100" s="4" t="s">
        <v>449</v>
      </c>
    </row>
    <row r="101">
      <c r="A101" s="4">
        <f t="shared" si="1"/>
        <v>100</v>
      </c>
      <c r="B101" s="35">
        <f>VLOOKUP(D101, meets!A:B, 2, FALSE)</f>
        <v>19</v>
      </c>
      <c r="C101" s="36">
        <v>43293.0</v>
      </c>
      <c r="D101" s="8" t="s">
        <v>472</v>
      </c>
      <c r="E101" s="4" t="s">
        <v>420</v>
      </c>
      <c r="F101" s="4">
        <v>14.13</v>
      </c>
      <c r="G101" s="4">
        <v>960.0</v>
      </c>
      <c r="H101" s="4" t="s">
        <v>449</v>
      </c>
    </row>
    <row r="102">
      <c r="A102" s="4">
        <f t="shared" si="1"/>
        <v>101</v>
      </c>
      <c r="B102" s="35">
        <f>VLOOKUP(D102, meets!A:B, 2, FALSE)</f>
        <v>19</v>
      </c>
      <c r="C102" s="36">
        <v>43293.0</v>
      </c>
      <c r="D102" s="8" t="s">
        <v>472</v>
      </c>
      <c r="E102" s="4" t="s">
        <v>421</v>
      </c>
      <c r="F102" s="4">
        <v>24.6</v>
      </c>
      <c r="G102" s="4">
        <v>924.0</v>
      </c>
      <c r="H102" s="4" t="s">
        <v>449</v>
      </c>
    </row>
    <row r="103">
      <c r="A103" s="4">
        <f t="shared" si="1"/>
        <v>102</v>
      </c>
      <c r="B103" s="35">
        <f>VLOOKUP(D103, meets!A:B, 2, FALSE)</f>
        <v>19</v>
      </c>
      <c r="C103" s="36">
        <v>43294.0</v>
      </c>
      <c r="D103" s="8" t="s">
        <v>472</v>
      </c>
      <c r="E103" s="4" t="s">
        <v>422</v>
      </c>
      <c r="F103" s="4">
        <v>32.44</v>
      </c>
      <c r="G103" s="4">
        <v>523.0</v>
      </c>
      <c r="H103" s="4" t="s">
        <v>449</v>
      </c>
    </row>
    <row r="104">
      <c r="A104" s="4">
        <f t="shared" si="1"/>
        <v>103</v>
      </c>
      <c r="B104" s="35">
        <f>VLOOKUP(D104, meets!A:B, 2, FALSE)</f>
        <v>19</v>
      </c>
      <c r="C104" s="36">
        <v>43294.0</v>
      </c>
      <c r="D104" s="8" t="s">
        <v>472</v>
      </c>
      <c r="E104" s="4" t="s">
        <v>423</v>
      </c>
      <c r="F104" s="4">
        <v>5.74</v>
      </c>
      <c r="G104" s="4">
        <v>771.0</v>
      </c>
      <c r="H104" s="4" t="s">
        <v>449</v>
      </c>
    </row>
    <row r="105">
      <c r="A105" s="4">
        <f t="shared" si="1"/>
        <v>104</v>
      </c>
      <c r="B105" s="35">
        <f>VLOOKUP(D105, meets!A:B, 2, FALSE)</f>
        <v>19</v>
      </c>
      <c r="C105" s="36">
        <v>43294.0</v>
      </c>
      <c r="D105" s="8" t="s">
        <v>472</v>
      </c>
      <c r="E105" s="4" t="s">
        <v>424</v>
      </c>
      <c r="F105" s="4" t="s">
        <v>473</v>
      </c>
      <c r="G105" s="4">
        <v>890.0</v>
      </c>
      <c r="H105" s="4" t="s">
        <v>449</v>
      </c>
    </row>
    <row r="106">
      <c r="A106" s="4">
        <f t="shared" si="1"/>
        <v>105</v>
      </c>
      <c r="B106" s="35">
        <f>VLOOKUP(D106, meets!A:B, 2, FALSE)</f>
        <v>19</v>
      </c>
      <c r="C106" s="36">
        <v>43294.0</v>
      </c>
      <c r="D106" s="8" t="s">
        <v>472</v>
      </c>
      <c r="E106" s="4" t="s">
        <v>425</v>
      </c>
      <c r="F106" s="4">
        <v>5655.0</v>
      </c>
      <c r="G106" s="4">
        <v>5655.0</v>
      </c>
      <c r="H106" s="4" t="s">
        <v>449</v>
      </c>
    </row>
    <row r="107">
      <c r="A107" s="4">
        <f t="shared" si="1"/>
        <v>106</v>
      </c>
      <c r="B107" s="35">
        <f>VLOOKUP(D107, meets!A:B, 2, FALSE)</f>
        <v>10</v>
      </c>
      <c r="C107" s="36">
        <v>43439.0</v>
      </c>
      <c r="D107" s="8" t="s">
        <v>460</v>
      </c>
      <c r="E107" s="4" t="s">
        <v>423</v>
      </c>
      <c r="F107" s="4">
        <v>5.35</v>
      </c>
      <c r="G107" s="4"/>
      <c r="H107" s="4" t="s">
        <v>445</v>
      </c>
    </row>
    <row r="108">
      <c r="A108" s="4">
        <f t="shared" si="1"/>
        <v>107</v>
      </c>
      <c r="B108" s="35">
        <f>VLOOKUP(D108, meets!A:B, 2, FALSE)</f>
        <v>10</v>
      </c>
      <c r="C108" s="36">
        <v>43439.0</v>
      </c>
      <c r="D108" s="8" t="s">
        <v>460</v>
      </c>
      <c r="E108" s="4" t="s">
        <v>427</v>
      </c>
      <c r="F108" s="4">
        <v>8.77</v>
      </c>
      <c r="G108" s="4"/>
      <c r="H108" s="4" t="s">
        <v>445</v>
      </c>
    </row>
    <row r="109">
      <c r="A109" s="4">
        <f t="shared" si="1"/>
        <v>108</v>
      </c>
      <c r="B109" s="35">
        <f>VLOOKUP(D109, meets!A:B, 2, FALSE)</f>
        <v>5</v>
      </c>
      <c r="C109" s="36">
        <v>43441.0</v>
      </c>
      <c r="D109" s="8" t="s">
        <v>451</v>
      </c>
      <c r="E109" s="4" t="s">
        <v>419</v>
      </c>
      <c r="F109" s="4">
        <v>1.75</v>
      </c>
      <c r="G109" s="4"/>
      <c r="H109" s="4" t="s">
        <v>445</v>
      </c>
    </row>
    <row r="110">
      <c r="A110" s="4">
        <f t="shared" si="1"/>
        <v>109</v>
      </c>
      <c r="B110" s="35">
        <f>VLOOKUP(D110, meets!A:B, 2, FALSE)</f>
        <v>5</v>
      </c>
      <c r="C110" s="36">
        <v>43441.0</v>
      </c>
      <c r="D110" s="8" t="s">
        <v>451</v>
      </c>
      <c r="E110" s="4" t="s">
        <v>427</v>
      </c>
      <c r="F110" s="4">
        <v>8.78</v>
      </c>
      <c r="G110" s="4"/>
      <c r="H110" s="4" t="s">
        <v>445</v>
      </c>
    </row>
    <row r="111">
      <c r="A111" s="4">
        <f t="shared" si="1"/>
        <v>110</v>
      </c>
      <c r="B111" s="35">
        <f>VLOOKUP(D111, meets!A:B, 2, FALSE)</f>
        <v>5</v>
      </c>
      <c r="C111" s="36">
        <v>43441.0</v>
      </c>
      <c r="D111" s="8" t="s">
        <v>451</v>
      </c>
      <c r="E111" s="4" t="s">
        <v>426</v>
      </c>
      <c r="F111" s="4">
        <v>39.71</v>
      </c>
      <c r="G111" s="4"/>
      <c r="H111" s="4" t="s">
        <v>445</v>
      </c>
    </row>
    <row r="112">
      <c r="A112" s="4">
        <f t="shared" si="1"/>
        <v>111</v>
      </c>
      <c r="B112" s="35">
        <f>VLOOKUP(D112, meets!A:B, 2, FALSE)</f>
        <v>20</v>
      </c>
      <c r="C112" s="36">
        <v>43471.0</v>
      </c>
      <c r="D112" s="8" t="s">
        <v>474</v>
      </c>
      <c r="E112" s="4" t="s">
        <v>419</v>
      </c>
      <c r="F112" s="4">
        <v>1.7</v>
      </c>
      <c r="G112" s="4"/>
      <c r="H112" s="4" t="s">
        <v>445</v>
      </c>
    </row>
    <row r="113">
      <c r="A113" s="4">
        <f t="shared" si="1"/>
        <v>112</v>
      </c>
      <c r="B113" s="35">
        <f>VLOOKUP(D113, meets!A:B, 2, FALSE)</f>
        <v>20</v>
      </c>
      <c r="C113" s="36">
        <v>43471.0</v>
      </c>
      <c r="D113" s="8" t="s">
        <v>474</v>
      </c>
      <c r="E113" s="4" t="s">
        <v>427</v>
      </c>
      <c r="F113" s="4">
        <v>8.78</v>
      </c>
      <c r="G113" s="4"/>
      <c r="H113" s="4" t="s">
        <v>445</v>
      </c>
    </row>
    <row r="114">
      <c r="A114" s="4">
        <f t="shared" si="1"/>
        <v>113</v>
      </c>
      <c r="B114" s="35">
        <f>VLOOKUP(D114, meets!A:B, 2, FALSE)</f>
        <v>20</v>
      </c>
      <c r="C114" s="36">
        <v>43471.0</v>
      </c>
      <c r="D114" s="8" t="s">
        <v>474</v>
      </c>
      <c r="E114" s="4" t="s">
        <v>430</v>
      </c>
      <c r="F114" s="4">
        <v>7.88</v>
      </c>
      <c r="G114" s="4"/>
      <c r="H114" s="4" t="s">
        <v>445</v>
      </c>
    </row>
    <row r="115">
      <c r="A115" s="4">
        <f t="shared" si="1"/>
        <v>114</v>
      </c>
      <c r="B115" s="35">
        <f>VLOOKUP(D115, meets!A:B, 2, FALSE)</f>
        <v>20</v>
      </c>
      <c r="C115" s="36">
        <v>43471.0</v>
      </c>
      <c r="D115" s="8" t="s">
        <v>474</v>
      </c>
      <c r="E115" s="4" t="s">
        <v>430</v>
      </c>
      <c r="F115" s="4">
        <v>7.83</v>
      </c>
      <c r="G115" s="4"/>
      <c r="H115" s="4" t="s">
        <v>445</v>
      </c>
    </row>
    <row r="116">
      <c r="A116" s="4">
        <f t="shared" si="1"/>
        <v>115</v>
      </c>
      <c r="B116" s="35">
        <f>VLOOKUP(D116, meets!A:B, 2, FALSE)</f>
        <v>21</v>
      </c>
      <c r="C116" s="36">
        <v>43477.0</v>
      </c>
      <c r="D116" s="8" t="s">
        <v>475</v>
      </c>
      <c r="E116" s="4" t="s">
        <v>419</v>
      </c>
      <c r="F116" s="4">
        <v>1.78</v>
      </c>
      <c r="G116" s="4"/>
      <c r="H116" s="4" t="s">
        <v>445</v>
      </c>
    </row>
    <row r="117">
      <c r="A117" s="4">
        <f t="shared" si="1"/>
        <v>116</v>
      </c>
      <c r="B117" s="35">
        <f>VLOOKUP(D117, meets!A:B, 2, FALSE)</f>
        <v>21</v>
      </c>
      <c r="C117" s="36">
        <v>43477.0</v>
      </c>
      <c r="D117" s="8" t="s">
        <v>475</v>
      </c>
      <c r="E117" s="4" t="s">
        <v>427</v>
      </c>
      <c r="F117" s="4">
        <v>8.9</v>
      </c>
      <c r="G117" s="4"/>
      <c r="H117" s="4" t="s">
        <v>445</v>
      </c>
    </row>
    <row r="118">
      <c r="A118" s="4">
        <f t="shared" si="1"/>
        <v>117</v>
      </c>
      <c r="B118" s="35">
        <f>VLOOKUP(D118, meets!A:B, 2, FALSE)</f>
        <v>21</v>
      </c>
      <c r="C118" s="36">
        <v>43477.0</v>
      </c>
      <c r="D118" s="8" t="s">
        <v>475</v>
      </c>
      <c r="E118" s="4" t="s">
        <v>427</v>
      </c>
      <c r="F118" s="4">
        <v>8.95</v>
      </c>
      <c r="G118" s="4"/>
      <c r="H118" s="4" t="s">
        <v>445</v>
      </c>
    </row>
    <row r="119">
      <c r="A119" s="4">
        <f t="shared" si="1"/>
        <v>118</v>
      </c>
      <c r="B119" s="35">
        <f>VLOOKUP(D119, meets!A:B, 2, FALSE)</f>
        <v>21</v>
      </c>
      <c r="C119" s="36">
        <v>43477.0</v>
      </c>
      <c r="D119" s="8" t="s">
        <v>475</v>
      </c>
      <c r="E119" s="4" t="s">
        <v>427</v>
      </c>
      <c r="F119" s="4">
        <v>8.82</v>
      </c>
      <c r="G119" s="4"/>
      <c r="H119" s="4" t="s">
        <v>445</v>
      </c>
    </row>
    <row r="120">
      <c r="A120" s="4">
        <f t="shared" si="1"/>
        <v>119</v>
      </c>
      <c r="B120" s="35">
        <f>VLOOKUP(D120, meets!A:B, 2, FALSE)</f>
        <v>22</v>
      </c>
      <c r="C120" s="36">
        <v>43482.0</v>
      </c>
      <c r="D120" s="8" t="s">
        <v>476</v>
      </c>
      <c r="E120" s="4" t="s">
        <v>418</v>
      </c>
      <c r="F120" s="4">
        <v>12.37</v>
      </c>
      <c r="G120" s="4"/>
      <c r="H120" s="4" t="s">
        <v>445</v>
      </c>
    </row>
    <row r="121">
      <c r="A121" s="4">
        <f t="shared" si="1"/>
        <v>120</v>
      </c>
      <c r="B121" s="35">
        <f>VLOOKUP(D121, meets!A:B, 2, FALSE)</f>
        <v>22</v>
      </c>
      <c r="C121" s="36">
        <v>43482.0</v>
      </c>
      <c r="D121" s="8" t="s">
        <v>476</v>
      </c>
      <c r="E121" s="4" t="s">
        <v>423</v>
      </c>
      <c r="F121" s="4">
        <v>6.02</v>
      </c>
      <c r="G121" s="4"/>
      <c r="H121" s="4" t="s">
        <v>445</v>
      </c>
    </row>
    <row r="122">
      <c r="A122" s="4">
        <f t="shared" si="1"/>
        <v>121</v>
      </c>
      <c r="B122" s="35">
        <f>VLOOKUP(D122, meets!A:B, 2, FALSE)</f>
        <v>22</v>
      </c>
      <c r="C122" s="36">
        <v>43482.0</v>
      </c>
      <c r="D122" s="8" t="s">
        <v>476</v>
      </c>
      <c r="E122" s="4" t="s">
        <v>430</v>
      </c>
      <c r="F122" s="4">
        <v>7.77</v>
      </c>
      <c r="G122" s="4"/>
      <c r="H122" s="4" t="s">
        <v>445</v>
      </c>
    </row>
    <row r="123">
      <c r="A123" s="4">
        <f t="shared" si="1"/>
        <v>122</v>
      </c>
      <c r="B123" s="35">
        <f>VLOOKUP(D123, meets!A:B, 2, FALSE)</f>
        <v>23</v>
      </c>
      <c r="C123" s="36">
        <v>43489.0</v>
      </c>
      <c r="D123" s="8" t="s">
        <v>477</v>
      </c>
      <c r="E123" s="4" t="s">
        <v>418</v>
      </c>
      <c r="F123" s="4">
        <v>12.47</v>
      </c>
      <c r="G123" s="4"/>
      <c r="H123" s="4" t="s">
        <v>445</v>
      </c>
    </row>
    <row r="124">
      <c r="A124" s="4">
        <f t="shared" si="1"/>
        <v>123</v>
      </c>
      <c r="B124" s="35">
        <f>VLOOKUP(D124, meets!A:B, 2, FALSE)</f>
        <v>23</v>
      </c>
      <c r="C124" s="36">
        <v>43489.0</v>
      </c>
      <c r="D124" s="8" t="s">
        <v>477</v>
      </c>
      <c r="E124" s="4" t="s">
        <v>423</v>
      </c>
      <c r="F124" s="4">
        <v>5.94</v>
      </c>
      <c r="G124" s="4"/>
      <c r="H124" s="4" t="s">
        <v>445</v>
      </c>
    </row>
    <row r="125">
      <c r="A125" s="4">
        <f t="shared" si="1"/>
        <v>124</v>
      </c>
      <c r="B125" s="35">
        <f>VLOOKUP(D125, meets!A:B, 2, FALSE)</f>
        <v>24</v>
      </c>
      <c r="C125" s="36">
        <v>43492.0</v>
      </c>
      <c r="D125" s="8" t="s">
        <v>478</v>
      </c>
      <c r="E125" s="4" t="s">
        <v>418</v>
      </c>
      <c r="F125" s="4">
        <v>12.88</v>
      </c>
      <c r="G125" s="4"/>
      <c r="H125" s="4" t="s">
        <v>445</v>
      </c>
    </row>
    <row r="126">
      <c r="A126" s="4">
        <f t="shared" si="1"/>
        <v>125</v>
      </c>
      <c r="B126" s="35">
        <f>VLOOKUP(D126, meets!A:B, 2, FALSE)</f>
        <v>24</v>
      </c>
      <c r="C126" s="36">
        <v>43492.0</v>
      </c>
      <c r="D126" s="8" t="s">
        <v>478</v>
      </c>
      <c r="E126" s="4" t="s">
        <v>427</v>
      </c>
      <c r="F126" s="4">
        <v>8.68</v>
      </c>
      <c r="G126" s="4"/>
      <c r="H126" s="4" t="s">
        <v>445</v>
      </c>
    </row>
    <row r="127">
      <c r="A127" s="4">
        <f t="shared" si="1"/>
        <v>126</v>
      </c>
      <c r="B127" s="35">
        <f>VLOOKUP(D127, meets!A:B, 2, FALSE)</f>
        <v>25</v>
      </c>
      <c r="C127" s="36">
        <v>43495.0</v>
      </c>
      <c r="D127" s="8" t="s">
        <v>479</v>
      </c>
      <c r="E127" s="4" t="s">
        <v>418</v>
      </c>
      <c r="F127" s="4">
        <v>12.23</v>
      </c>
      <c r="G127" s="4"/>
      <c r="H127" s="4" t="s">
        <v>445</v>
      </c>
    </row>
    <row r="128">
      <c r="A128" s="4">
        <f t="shared" si="1"/>
        <v>127</v>
      </c>
      <c r="B128" s="35">
        <f>VLOOKUP(D128, meets!A:B, 2, FALSE)</f>
        <v>25</v>
      </c>
      <c r="C128" s="36">
        <v>43495.0</v>
      </c>
      <c r="D128" s="8" t="s">
        <v>479</v>
      </c>
      <c r="E128" s="4" t="s">
        <v>423</v>
      </c>
      <c r="F128" s="4">
        <v>5.4</v>
      </c>
      <c r="G128" s="4"/>
      <c r="H128" s="4" t="s">
        <v>445</v>
      </c>
    </row>
    <row r="129">
      <c r="A129" s="4">
        <f t="shared" si="1"/>
        <v>128</v>
      </c>
      <c r="B129" s="35">
        <f>VLOOKUP(D129, meets!A:B, 2, FALSE)</f>
        <v>26</v>
      </c>
      <c r="C129" s="36">
        <v>43497.0</v>
      </c>
      <c r="D129" s="8" t="s">
        <v>480</v>
      </c>
      <c r="E129" s="4" t="s">
        <v>419</v>
      </c>
      <c r="F129" s="4">
        <v>1.78</v>
      </c>
      <c r="G129" s="4"/>
      <c r="H129" s="4" t="s">
        <v>445</v>
      </c>
    </row>
    <row r="130">
      <c r="A130" s="4">
        <f t="shared" si="1"/>
        <v>129</v>
      </c>
      <c r="B130" s="35">
        <f>VLOOKUP(D130, meets!A:B, 2, FALSE)</f>
        <v>26</v>
      </c>
      <c r="C130" s="36">
        <v>43497.0</v>
      </c>
      <c r="D130" s="8" t="s">
        <v>480</v>
      </c>
      <c r="E130" s="4" t="s">
        <v>427</v>
      </c>
      <c r="F130" s="4">
        <v>8.56</v>
      </c>
      <c r="G130" s="4"/>
      <c r="H130" s="4" t="s">
        <v>445</v>
      </c>
    </row>
    <row r="131">
      <c r="A131" s="4">
        <f t="shared" si="1"/>
        <v>130</v>
      </c>
      <c r="B131" s="35">
        <f>VLOOKUP(D131, meets!A:B, 2, FALSE)</f>
        <v>26</v>
      </c>
      <c r="C131" s="36">
        <v>43497.0</v>
      </c>
      <c r="D131" s="8" t="s">
        <v>480</v>
      </c>
      <c r="E131" s="4" t="s">
        <v>427</v>
      </c>
      <c r="F131" s="4">
        <v>8.58</v>
      </c>
      <c r="G131" s="4"/>
      <c r="H131" s="4" t="s">
        <v>445</v>
      </c>
    </row>
    <row r="132">
      <c r="A132" s="4">
        <f t="shared" si="1"/>
        <v>131</v>
      </c>
      <c r="B132" s="35">
        <f>VLOOKUP(D132, meets!A:B, 2, FALSE)</f>
        <v>26</v>
      </c>
      <c r="C132" s="36">
        <v>43497.0</v>
      </c>
      <c r="D132" s="8" t="s">
        <v>480</v>
      </c>
      <c r="E132" s="4" t="s">
        <v>427</v>
      </c>
      <c r="F132" s="4">
        <v>8.63</v>
      </c>
      <c r="G132" s="4"/>
      <c r="H132" s="4" t="s">
        <v>445</v>
      </c>
    </row>
    <row r="133">
      <c r="A133" s="4">
        <f t="shared" si="1"/>
        <v>132</v>
      </c>
      <c r="B133" s="35">
        <f>VLOOKUP(D133, meets!A:B, 2, FALSE)</f>
        <v>2</v>
      </c>
      <c r="C133" s="36">
        <v>43505.0</v>
      </c>
      <c r="D133" s="8" t="s">
        <v>446</v>
      </c>
      <c r="E133" s="4" t="s">
        <v>419</v>
      </c>
      <c r="F133" s="4">
        <v>1.75</v>
      </c>
      <c r="G133" s="4"/>
      <c r="H133" s="4" t="s">
        <v>445</v>
      </c>
    </row>
    <row r="134">
      <c r="A134" s="4">
        <f t="shared" si="1"/>
        <v>133</v>
      </c>
      <c r="B134" s="35">
        <f>VLOOKUP(D134, meets!A:B, 2, FALSE)</f>
        <v>2</v>
      </c>
      <c r="C134" s="36">
        <v>43505.0</v>
      </c>
      <c r="D134" s="8" t="s">
        <v>446</v>
      </c>
      <c r="E134" s="4" t="s">
        <v>427</v>
      </c>
      <c r="F134" s="4">
        <v>8.62</v>
      </c>
      <c r="G134" s="4"/>
      <c r="H134" s="4" t="s">
        <v>445</v>
      </c>
    </row>
    <row r="135">
      <c r="A135" s="4">
        <f t="shared" si="1"/>
        <v>134</v>
      </c>
      <c r="B135" s="35">
        <f>VLOOKUP(D135, meets!A:B, 2, FALSE)</f>
        <v>2</v>
      </c>
      <c r="C135" s="36">
        <v>43505.0</v>
      </c>
      <c r="D135" s="8" t="s">
        <v>446</v>
      </c>
      <c r="E135" s="4" t="s">
        <v>424</v>
      </c>
      <c r="F135" s="4" t="s">
        <v>481</v>
      </c>
      <c r="G135" s="4"/>
      <c r="H135" s="4" t="s">
        <v>445</v>
      </c>
    </row>
    <row r="136">
      <c r="A136" s="4">
        <f t="shared" si="1"/>
        <v>135</v>
      </c>
      <c r="B136" s="35">
        <f>VLOOKUP(D136, meets!A:B, 2, FALSE)</f>
        <v>27</v>
      </c>
      <c r="C136" s="36">
        <v>43518.0</v>
      </c>
      <c r="D136" s="8" t="s">
        <v>482</v>
      </c>
      <c r="E136" s="4" t="s">
        <v>418</v>
      </c>
      <c r="F136" s="4">
        <v>12.71</v>
      </c>
      <c r="G136" s="4">
        <v>708.0</v>
      </c>
      <c r="H136" s="4" t="s">
        <v>449</v>
      </c>
    </row>
    <row r="137">
      <c r="A137" s="4">
        <f t="shared" si="1"/>
        <v>136</v>
      </c>
      <c r="B137" s="35">
        <f>VLOOKUP(D137, meets!A:B, 2, FALSE)</f>
        <v>27</v>
      </c>
      <c r="C137" s="36">
        <v>43518.0</v>
      </c>
      <c r="D137" s="8" t="s">
        <v>482</v>
      </c>
      <c r="E137" s="4" t="s">
        <v>423</v>
      </c>
      <c r="F137" s="4">
        <v>5.6</v>
      </c>
      <c r="G137" s="4">
        <v>729.0</v>
      </c>
      <c r="H137" s="4" t="s">
        <v>449</v>
      </c>
    </row>
    <row r="138">
      <c r="A138" s="4">
        <f t="shared" si="1"/>
        <v>137</v>
      </c>
      <c r="B138" s="35">
        <f>VLOOKUP(D138, meets!A:B, 2, FALSE)</f>
        <v>27</v>
      </c>
      <c r="C138" s="36">
        <v>43518.0</v>
      </c>
      <c r="D138" s="8" t="s">
        <v>482</v>
      </c>
      <c r="E138" s="4" t="s">
        <v>419</v>
      </c>
      <c r="F138" s="4">
        <v>1.81</v>
      </c>
      <c r="G138" s="4">
        <v>991.0</v>
      </c>
      <c r="H138" s="4" t="s">
        <v>449</v>
      </c>
    </row>
    <row r="139">
      <c r="A139" s="4">
        <f t="shared" si="1"/>
        <v>138</v>
      </c>
      <c r="B139" s="35">
        <f>VLOOKUP(D139, meets!A:B, 2, FALSE)</f>
        <v>27</v>
      </c>
      <c r="C139" s="36">
        <v>43518.0</v>
      </c>
      <c r="D139" s="8" t="s">
        <v>482</v>
      </c>
      <c r="E139" s="4" t="s">
        <v>427</v>
      </c>
      <c r="F139" s="4">
        <v>8.59</v>
      </c>
      <c r="G139" s="4">
        <v>997.0</v>
      </c>
      <c r="H139" s="4" t="s">
        <v>449</v>
      </c>
    </row>
    <row r="140">
      <c r="A140" s="4">
        <f t="shared" si="1"/>
        <v>139</v>
      </c>
      <c r="B140" s="35">
        <f>VLOOKUP(D140, meets!A:B, 2, FALSE)</f>
        <v>27</v>
      </c>
      <c r="C140" s="36">
        <v>43518.0</v>
      </c>
      <c r="D140" s="8" t="s">
        <v>482</v>
      </c>
      <c r="E140" s="4" t="s">
        <v>424</v>
      </c>
      <c r="F140" s="4" t="s">
        <v>483</v>
      </c>
      <c r="G140" s="4">
        <v>877.0</v>
      </c>
      <c r="H140" s="4" t="s">
        <v>449</v>
      </c>
    </row>
    <row r="141">
      <c r="A141" s="4">
        <f t="shared" si="1"/>
        <v>140</v>
      </c>
      <c r="B141" s="35">
        <f>VLOOKUP(D141, meets!A:B, 2, FALSE)</f>
        <v>27</v>
      </c>
      <c r="C141" s="36">
        <v>43518.0</v>
      </c>
      <c r="D141" s="8" t="s">
        <v>482</v>
      </c>
      <c r="E141" s="4" t="s">
        <v>428</v>
      </c>
      <c r="F141" s="4">
        <v>4302.0</v>
      </c>
      <c r="G141" s="4">
        <v>4302.0</v>
      </c>
      <c r="H141" s="4" t="s">
        <v>449</v>
      </c>
    </row>
    <row r="142">
      <c r="A142" s="4">
        <f t="shared" si="1"/>
        <v>141</v>
      </c>
      <c r="B142" s="35">
        <f>VLOOKUP(D142, meets!A:B, 2, FALSE)</f>
        <v>7</v>
      </c>
      <c r="C142" s="36">
        <v>43532.0</v>
      </c>
      <c r="D142" s="8" t="s">
        <v>453</v>
      </c>
      <c r="E142" s="4" t="s">
        <v>419</v>
      </c>
      <c r="F142" s="4">
        <v>1.8</v>
      </c>
      <c r="G142" s="4"/>
      <c r="H142" s="4" t="s">
        <v>445</v>
      </c>
    </row>
    <row r="143">
      <c r="A143" s="4">
        <f t="shared" si="1"/>
        <v>142</v>
      </c>
      <c r="B143" s="35">
        <f>VLOOKUP(D143, meets!A:B, 2, FALSE)</f>
        <v>7</v>
      </c>
      <c r="C143" s="36">
        <v>43533.0</v>
      </c>
      <c r="D143" s="8" t="s">
        <v>453</v>
      </c>
      <c r="E143" s="4" t="s">
        <v>418</v>
      </c>
      <c r="F143" s="4">
        <v>11.65</v>
      </c>
      <c r="G143" s="4">
        <v>638.0</v>
      </c>
      <c r="H143" s="4" t="s">
        <v>449</v>
      </c>
    </row>
    <row r="144">
      <c r="A144" s="4">
        <f t="shared" si="1"/>
        <v>143</v>
      </c>
      <c r="B144" s="35">
        <f>VLOOKUP(D144, meets!A:B, 2, FALSE)</f>
        <v>7</v>
      </c>
      <c r="C144" s="36">
        <v>43533.0</v>
      </c>
      <c r="D144" s="8" t="s">
        <v>453</v>
      </c>
      <c r="E144" s="4" t="s">
        <v>423</v>
      </c>
      <c r="F144" s="4">
        <v>5.58</v>
      </c>
      <c r="G144" s="4">
        <v>723.0</v>
      </c>
      <c r="H144" s="4" t="s">
        <v>449</v>
      </c>
    </row>
    <row r="145">
      <c r="A145" s="4">
        <f t="shared" si="1"/>
        <v>144</v>
      </c>
      <c r="B145" s="35">
        <f>VLOOKUP(D145, meets!A:B, 2, FALSE)</f>
        <v>7</v>
      </c>
      <c r="C145" s="36">
        <v>43533.0</v>
      </c>
      <c r="D145" s="8" t="s">
        <v>453</v>
      </c>
      <c r="E145" s="4" t="s">
        <v>419</v>
      </c>
      <c r="F145" s="4">
        <v>1.82</v>
      </c>
      <c r="G145" s="4">
        <v>1003.0</v>
      </c>
      <c r="H145" s="4" t="s">
        <v>449</v>
      </c>
    </row>
    <row r="146">
      <c r="A146" s="4">
        <f t="shared" si="1"/>
        <v>145</v>
      </c>
      <c r="B146" s="35">
        <f>VLOOKUP(D146, meets!A:B, 2, FALSE)</f>
        <v>7</v>
      </c>
      <c r="C146" s="36">
        <v>43533.0</v>
      </c>
      <c r="D146" s="8" t="s">
        <v>453</v>
      </c>
      <c r="E146" s="4" t="s">
        <v>427</v>
      </c>
      <c r="F146" s="4">
        <v>8.7</v>
      </c>
      <c r="G146" s="4">
        <v>974.0</v>
      </c>
      <c r="H146" s="4" t="s">
        <v>449</v>
      </c>
    </row>
    <row r="147">
      <c r="A147" s="4">
        <f t="shared" si="1"/>
        <v>146</v>
      </c>
      <c r="B147" s="35">
        <f>VLOOKUP(D147, meets!A:B, 2, FALSE)</f>
        <v>7</v>
      </c>
      <c r="C147" s="36">
        <v>43533.0</v>
      </c>
      <c r="D147" s="8" t="s">
        <v>453</v>
      </c>
      <c r="E147" s="4" t="s">
        <v>424</v>
      </c>
      <c r="F147" s="4" t="s">
        <v>484</v>
      </c>
      <c r="G147" s="4">
        <v>871.0</v>
      </c>
      <c r="H147" s="4" t="s">
        <v>449</v>
      </c>
    </row>
    <row r="148">
      <c r="A148" s="4">
        <f t="shared" si="1"/>
        <v>147</v>
      </c>
      <c r="B148" s="35">
        <f>VLOOKUP(D148, meets!A:B, 2, FALSE)</f>
        <v>7</v>
      </c>
      <c r="C148" s="36">
        <v>43533.0</v>
      </c>
      <c r="D148" s="8" t="s">
        <v>453</v>
      </c>
      <c r="E148" s="4" t="s">
        <v>428</v>
      </c>
      <c r="F148" s="4">
        <v>4209.0</v>
      </c>
      <c r="G148" s="4">
        <v>4209.0</v>
      </c>
      <c r="H148" s="4" t="s">
        <v>449</v>
      </c>
    </row>
    <row r="149">
      <c r="A149" s="4">
        <f t="shared" si="1"/>
        <v>148</v>
      </c>
      <c r="B149" s="35">
        <f>VLOOKUP(D149, meets!A:B, 2, FALSE)</f>
        <v>28</v>
      </c>
      <c r="C149" s="36">
        <v>43547.0</v>
      </c>
      <c r="D149" s="8" t="s">
        <v>485</v>
      </c>
      <c r="E149" s="4" t="s">
        <v>419</v>
      </c>
      <c r="F149" s="4">
        <v>1.78</v>
      </c>
      <c r="G149" s="4"/>
      <c r="H149" s="4" t="s">
        <v>445</v>
      </c>
    </row>
    <row r="150">
      <c r="A150" s="4">
        <f t="shared" si="1"/>
        <v>149</v>
      </c>
      <c r="B150" s="35">
        <f>VLOOKUP(D150, meets!A:B, 2, FALSE)</f>
        <v>8</v>
      </c>
      <c r="C150" s="36">
        <v>43561.0</v>
      </c>
      <c r="D150" s="8" t="s">
        <v>455</v>
      </c>
      <c r="E150" s="4" t="s">
        <v>429</v>
      </c>
      <c r="F150" s="4">
        <v>41.34</v>
      </c>
      <c r="G150" s="4"/>
      <c r="H150" s="4" t="s">
        <v>445</v>
      </c>
    </row>
    <row r="151">
      <c r="A151" s="4">
        <f t="shared" si="1"/>
        <v>150</v>
      </c>
      <c r="B151" s="35">
        <f>VLOOKUP(D151, meets!A:B, 2, FALSE)</f>
        <v>8</v>
      </c>
      <c r="C151" s="36">
        <v>43561.0</v>
      </c>
      <c r="D151" s="8" t="s">
        <v>455</v>
      </c>
      <c r="E151" s="4" t="s">
        <v>420</v>
      </c>
      <c r="F151" s="4">
        <v>14.27</v>
      </c>
      <c r="G151" s="4"/>
      <c r="H151" s="4" t="s">
        <v>445</v>
      </c>
    </row>
    <row r="152">
      <c r="A152" s="4">
        <f t="shared" si="1"/>
        <v>151</v>
      </c>
      <c r="B152" s="35">
        <f>VLOOKUP(D152, meets!A:B, 2, FALSE)</f>
        <v>29</v>
      </c>
      <c r="C152" s="36">
        <v>43596.0</v>
      </c>
      <c r="D152" s="8" t="s">
        <v>486</v>
      </c>
      <c r="E152" s="4" t="s">
        <v>418</v>
      </c>
      <c r="F152" s="4">
        <v>12.4</v>
      </c>
      <c r="G152" s="4"/>
      <c r="H152" s="4" t="s">
        <v>445</v>
      </c>
    </row>
    <row r="153">
      <c r="A153" s="4">
        <f t="shared" si="1"/>
        <v>152</v>
      </c>
      <c r="B153" s="35">
        <f>VLOOKUP(D153, meets!A:B, 2, FALSE)</f>
        <v>29</v>
      </c>
      <c r="C153" s="36">
        <v>43596.0</v>
      </c>
      <c r="D153" s="8" t="s">
        <v>486</v>
      </c>
      <c r="E153" s="4" t="s">
        <v>429</v>
      </c>
      <c r="F153" s="4">
        <v>41.48</v>
      </c>
      <c r="G153" s="4"/>
      <c r="H153" s="4" t="s">
        <v>445</v>
      </c>
    </row>
    <row r="154">
      <c r="A154" s="4">
        <f t="shared" si="1"/>
        <v>153</v>
      </c>
      <c r="B154" s="35">
        <f>VLOOKUP(D154, meets!A:B, 2, FALSE)</f>
        <v>29</v>
      </c>
      <c r="C154" s="36">
        <v>43596.0</v>
      </c>
      <c r="D154" s="8" t="s">
        <v>486</v>
      </c>
      <c r="E154" s="4" t="s">
        <v>420</v>
      </c>
      <c r="F154" s="4">
        <v>14.2</v>
      </c>
      <c r="G154" s="4"/>
      <c r="H154" s="4" t="s">
        <v>445</v>
      </c>
    </row>
    <row r="155">
      <c r="A155" s="4">
        <f t="shared" si="1"/>
        <v>154</v>
      </c>
      <c r="B155" s="35">
        <f>VLOOKUP(D155, meets!A:B, 2, FALSE)</f>
        <v>30</v>
      </c>
      <c r="C155" s="36">
        <v>43601.0</v>
      </c>
      <c r="D155" s="8" t="s">
        <v>487</v>
      </c>
      <c r="E155" s="4" t="s">
        <v>420</v>
      </c>
      <c r="F155" s="4">
        <v>14.37</v>
      </c>
      <c r="G155" s="4"/>
      <c r="H155" s="4" t="s">
        <v>445</v>
      </c>
    </row>
    <row r="156">
      <c r="A156" s="4">
        <f t="shared" si="1"/>
        <v>155</v>
      </c>
      <c r="B156" s="35">
        <f>VLOOKUP(D156, meets!A:B, 2, FALSE)</f>
        <v>30</v>
      </c>
      <c r="C156" s="36">
        <v>43602.0</v>
      </c>
      <c r="D156" s="8" t="s">
        <v>487</v>
      </c>
      <c r="E156" s="4" t="s">
        <v>429</v>
      </c>
      <c r="F156" s="4">
        <v>41.57</v>
      </c>
      <c r="G156" s="4"/>
      <c r="H156" s="4" t="s">
        <v>445</v>
      </c>
    </row>
    <row r="157">
      <c r="A157" s="4">
        <f t="shared" si="1"/>
        <v>156</v>
      </c>
      <c r="B157" s="35">
        <f>VLOOKUP(D157, meets!A:B, 2, FALSE)</f>
        <v>30</v>
      </c>
      <c r="C157" s="36">
        <v>43603.0</v>
      </c>
      <c r="D157" s="8" t="s">
        <v>487</v>
      </c>
      <c r="E157" s="4" t="s">
        <v>429</v>
      </c>
      <c r="F157" s="4">
        <v>41.7</v>
      </c>
      <c r="G157" s="4"/>
      <c r="H157" s="4" t="s">
        <v>445</v>
      </c>
    </row>
    <row r="158">
      <c r="A158" s="4">
        <f t="shared" si="1"/>
        <v>157</v>
      </c>
      <c r="B158" s="35">
        <f>VLOOKUP(D158, meets!A:B, 2, FALSE)</f>
        <v>30</v>
      </c>
      <c r="C158" s="36">
        <v>43603.0</v>
      </c>
      <c r="D158" s="8" t="s">
        <v>487</v>
      </c>
      <c r="E158" s="4" t="s">
        <v>420</v>
      </c>
      <c r="F158" s="4">
        <v>14.18</v>
      </c>
      <c r="G158" s="4"/>
      <c r="H158" s="4" t="s">
        <v>445</v>
      </c>
    </row>
    <row r="159">
      <c r="A159" s="4">
        <f t="shared" si="1"/>
        <v>158</v>
      </c>
      <c r="B159" s="35">
        <f>VLOOKUP(D159, meets!A:B, 2, FALSE)</f>
        <v>2</v>
      </c>
      <c r="C159" s="36">
        <v>43624.0</v>
      </c>
      <c r="D159" s="8" t="s">
        <v>446</v>
      </c>
      <c r="E159" s="4" t="s">
        <v>420</v>
      </c>
      <c r="F159" s="4">
        <v>13.94</v>
      </c>
      <c r="G159" s="4"/>
      <c r="H159" s="4" t="s">
        <v>445</v>
      </c>
    </row>
    <row r="160">
      <c r="A160" s="4">
        <f t="shared" si="1"/>
        <v>159</v>
      </c>
      <c r="B160" s="35">
        <f>VLOOKUP(D160, meets!A:B, 2, FALSE)</f>
        <v>2</v>
      </c>
      <c r="C160" s="36">
        <v>43624.0</v>
      </c>
      <c r="D160" s="8" t="s">
        <v>446</v>
      </c>
      <c r="E160" s="4" t="s">
        <v>421</v>
      </c>
      <c r="F160" s="4">
        <v>24.09</v>
      </c>
      <c r="G160" s="4"/>
      <c r="H160" s="4" t="s">
        <v>445</v>
      </c>
    </row>
    <row r="161">
      <c r="A161" s="4">
        <f t="shared" si="1"/>
        <v>160</v>
      </c>
      <c r="B161" s="35">
        <f>VLOOKUP(D161, meets!A:B, 2, FALSE)</f>
        <v>31</v>
      </c>
      <c r="C161" s="36">
        <v>43631.0</v>
      </c>
      <c r="D161" s="8" t="s">
        <v>488</v>
      </c>
      <c r="E161" s="4" t="s">
        <v>420</v>
      </c>
      <c r="F161" s="4">
        <v>13.97</v>
      </c>
      <c r="G161" s="4"/>
      <c r="H161" s="4" t="s">
        <v>445</v>
      </c>
    </row>
    <row r="162">
      <c r="A162" s="4">
        <f t="shared" si="1"/>
        <v>161</v>
      </c>
      <c r="B162" s="35">
        <f>VLOOKUP(D162, meets!A:B, 2, FALSE)</f>
        <v>31</v>
      </c>
      <c r="C162" s="36">
        <v>43631.0</v>
      </c>
      <c r="D162" s="8" t="s">
        <v>488</v>
      </c>
      <c r="E162" s="4" t="s">
        <v>424</v>
      </c>
      <c r="F162" s="4" t="s">
        <v>489</v>
      </c>
      <c r="G162" s="4"/>
      <c r="H162" s="4" t="s">
        <v>445</v>
      </c>
    </row>
    <row r="163">
      <c r="A163" s="4">
        <f t="shared" si="1"/>
        <v>162</v>
      </c>
      <c r="B163" s="35">
        <f>VLOOKUP(D163, meets!A:B, 2, FALSE)</f>
        <v>18</v>
      </c>
      <c r="C163" s="36">
        <v>43638.0</v>
      </c>
      <c r="D163" s="8" t="s">
        <v>470</v>
      </c>
      <c r="E163" s="4" t="s">
        <v>418</v>
      </c>
      <c r="F163" s="4">
        <v>12.21</v>
      </c>
      <c r="G163" s="4">
        <v>675.0</v>
      </c>
      <c r="H163" s="4" t="s">
        <v>449</v>
      </c>
    </row>
    <row r="164">
      <c r="A164" s="4">
        <f t="shared" si="1"/>
        <v>163</v>
      </c>
      <c r="B164" s="35">
        <f>VLOOKUP(D164, meets!A:B, 2, FALSE)</f>
        <v>18</v>
      </c>
      <c r="C164" s="36">
        <v>43638.0</v>
      </c>
      <c r="D164" s="8" t="s">
        <v>470</v>
      </c>
      <c r="E164" s="4" t="s">
        <v>419</v>
      </c>
      <c r="F164" s="4">
        <v>1.82</v>
      </c>
      <c r="G164" s="4">
        <v>1003.0</v>
      </c>
      <c r="H164" s="4" t="s">
        <v>449</v>
      </c>
    </row>
    <row r="165">
      <c r="A165" s="4">
        <f t="shared" si="1"/>
        <v>164</v>
      </c>
      <c r="B165" s="35">
        <f>VLOOKUP(D165, meets!A:B, 2, FALSE)</f>
        <v>18</v>
      </c>
      <c r="C165" s="36">
        <v>43638.0</v>
      </c>
      <c r="D165" s="8" t="s">
        <v>470</v>
      </c>
      <c r="E165" s="4" t="s">
        <v>420</v>
      </c>
      <c r="F165" s="4">
        <v>13.95</v>
      </c>
      <c r="G165" s="4">
        <v>985.0</v>
      </c>
      <c r="H165" s="4" t="s">
        <v>449</v>
      </c>
    </row>
    <row r="166">
      <c r="A166" s="4">
        <f t="shared" si="1"/>
        <v>165</v>
      </c>
      <c r="B166" s="35">
        <f>VLOOKUP(D166, meets!A:B, 2, FALSE)</f>
        <v>18</v>
      </c>
      <c r="C166" s="36">
        <v>43638.0</v>
      </c>
      <c r="D166" s="8" t="s">
        <v>470</v>
      </c>
      <c r="E166" s="4" t="s">
        <v>421</v>
      </c>
      <c r="F166" s="4">
        <v>24.2</v>
      </c>
      <c r="G166" s="4">
        <v>962.0</v>
      </c>
      <c r="H166" s="4" t="s">
        <v>449</v>
      </c>
    </row>
    <row r="167">
      <c r="A167" s="4">
        <f t="shared" si="1"/>
        <v>166</v>
      </c>
      <c r="B167" s="35">
        <f>VLOOKUP(D167, meets!A:B, 2, FALSE)</f>
        <v>18</v>
      </c>
      <c r="C167" s="36">
        <v>43639.0</v>
      </c>
      <c r="D167" s="8" t="s">
        <v>470</v>
      </c>
      <c r="E167" s="4" t="s">
        <v>422</v>
      </c>
      <c r="F167" s="4">
        <v>32.16</v>
      </c>
      <c r="G167" s="4">
        <v>518.0</v>
      </c>
      <c r="H167" s="4" t="s">
        <v>449</v>
      </c>
    </row>
    <row r="168">
      <c r="A168" s="4">
        <f t="shared" si="1"/>
        <v>167</v>
      </c>
      <c r="B168" s="35">
        <f>VLOOKUP(D168, meets!A:B, 2, FALSE)</f>
        <v>18</v>
      </c>
      <c r="C168" s="36">
        <v>43639.0</v>
      </c>
      <c r="D168" s="8" t="s">
        <v>470</v>
      </c>
      <c r="E168" s="4" t="s">
        <v>423</v>
      </c>
      <c r="F168" s="4">
        <v>5.17</v>
      </c>
      <c r="G168" s="4">
        <v>606.0</v>
      </c>
      <c r="H168" s="4" t="s">
        <v>449</v>
      </c>
    </row>
    <row r="169">
      <c r="A169" s="4">
        <f t="shared" si="1"/>
        <v>168</v>
      </c>
      <c r="B169" s="35">
        <f>VLOOKUP(D169, meets!A:B, 2, FALSE)</f>
        <v>18</v>
      </c>
      <c r="C169" s="36">
        <v>43639.0</v>
      </c>
      <c r="D169" s="8" t="s">
        <v>470</v>
      </c>
      <c r="E169" s="4" t="s">
        <v>424</v>
      </c>
      <c r="F169" s="4" t="s">
        <v>490</v>
      </c>
      <c r="G169" s="4">
        <v>897.0</v>
      </c>
      <c r="H169" s="4" t="s">
        <v>449</v>
      </c>
    </row>
    <row r="170">
      <c r="A170" s="4">
        <f t="shared" si="1"/>
        <v>169</v>
      </c>
      <c r="B170" s="35">
        <f>VLOOKUP(D170, meets!A:B, 2, FALSE)</f>
        <v>18</v>
      </c>
      <c r="C170" s="36">
        <v>43639.0</v>
      </c>
      <c r="D170" s="8" t="s">
        <v>470</v>
      </c>
      <c r="E170" s="4" t="s">
        <v>425</v>
      </c>
      <c r="F170" s="4">
        <v>5646.0</v>
      </c>
      <c r="G170" s="4">
        <v>5646.0</v>
      </c>
      <c r="H170" s="4" t="s">
        <v>449</v>
      </c>
    </row>
    <row r="171">
      <c r="A171" s="4">
        <f t="shared" si="1"/>
        <v>170</v>
      </c>
      <c r="B171" s="35">
        <f>VLOOKUP(D171, meets!A:B, 2, FALSE)</f>
        <v>32</v>
      </c>
      <c r="C171" s="36">
        <v>43666.0</v>
      </c>
      <c r="D171" s="8" t="s">
        <v>491</v>
      </c>
      <c r="E171" s="4" t="s">
        <v>418</v>
      </c>
      <c r="F171" s="4">
        <v>12.53</v>
      </c>
      <c r="G171" s="4">
        <v>696.0</v>
      </c>
      <c r="H171" s="4" t="s">
        <v>449</v>
      </c>
    </row>
    <row r="172">
      <c r="A172" s="4">
        <f t="shared" si="1"/>
        <v>171</v>
      </c>
      <c r="B172" s="35">
        <f>VLOOKUP(D172, meets!A:B, 2, FALSE)</f>
        <v>32</v>
      </c>
      <c r="C172" s="36">
        <v>43666.0</v>
      </c>
      <c r="D172" s="8" t="s">
        <v>491</v>
      </c>
      <c r="E172" s="4" t="s">
        <v>419</v>
      </c>
      <c r="F172" s="4">
        <v>1.82</v>
      </c>
      <c r="G172" s="4">
        <v>1003.0</v>
      </c>
      <c r="H172" s="4" t="s">
        <v>449</v>
      </c>
    </row>
    <row r="173">
      <c r="A173" s="4">
        <f t="shared" si="1"/>
        <v>172</v>
      </c>
      <c r="B173" s="35">
        <f>VLOOKUP(D173, meets!A:B, 2, FALSE)</f>
        <v>32</v>
      </c>
      <c r="C173" s="36">
        <v>43666.0</v>
      </c>
      <c r="D173" s="8" t="s">
        <v>491</v>
      </c>
      <c r="E173" s="4" t="s">
        <v>420</v>
      </c>
      <c r="F173" s="4">
        <v>14.11</v>
      </c>
      <c r="G173" s="4">
        <v>963.0</v>
      </c>
      <c r="H173" s="4" t="s">
        <v>449</v>
      </c>
    </row>
    <row r="174">
      <c r="A174" s="4">
        <f t="shared" si="1"/>
        <v>173</v>
      </c>
      <c r="B174" s="35">
        <f>VLOOKUP(D174, meets!A:B, 2, FALSE)</f>
        <v>32</v>
      </c>
      <c r="C174" s="36">
        <v>43666.0</v>
      </c>
      <c r="D174" s="8" t="s">
        <v>491</v>
      </c>
      <c r="E174" s="4" t="s">
        <v>421</v>
      </c>
      <c r="F174" s="4">
        <v>24.22</v>
      </c>
      <c r="G174" s="4">
        <v>960.0</v>
      </c>
      <c r="H174" s="4" t="s">
        <v>449</v>
      </c>
    </row>
    <row r="175">
      <c r="A175" s="4">
        <f t="shared" si="1"/>
        <v>174</v>
      </c>
      <c r="B175" s="35">
        <f>VLOOKUP(D175, meets!A:B, 2, FALSE)</f>
        <v>32</v>
      </c>
      <c r="C175" s="36">
        <v>43667.0</v>
      </c>
      <c r="D175" s="8" t="s">
        <v>491</v>
      </c>
      <c r="E175" s="4" t="s">
        <v>422</v>
      </c>
      <c r="F175" s="4">
        <v>33.7</v>
      </c>
      <c r="G175" s="4">
        <v>547.0</v>
      </c>
      <c r="H175" s="4" t="s">
        <v>449</v>
      </c>
    </row>
    <row r="176">
      <c r="A176" s="4">
        <f t="shared" si="1"/>
        <v>175</v>
      </c>
      <c r="B176" s="35">
        <f>VLOOKUP(D176, meets!A:B, 2, FALSE)</f>
        <v>32</v>
      </c>
      <c r="C176" s="36">
        <v>43667.0</v>
      </c>
      <c r="D176" s="8" t="s">
        <v>491</v>
      </c>
      <c r="E176" s="4" t="s">
        <v>423</v>
      </c>
      <c r="F176" s="4">
        <v>5.49</v>
      </c>
      <c r="G176" s="4">
        <v>697.0</v>
      </c>
      <c r="H176" s="4" t="s">
        <v>449</v>
      </c>
    </row>
    <row r="177">
      <c r="A177" s="4">
        <f t="shared" si="1"/>
        <v>176</v>
      </c>
      <c r="B177" s="35">
        <f>VLOOKUP(D177, meets!A:B, 2, FALSE)</f>
        <v>32</v>
      </c>
      <c r="C177" s="36">
        <v>43667.0</v>
      </c>
      <c r="D177" s="8" t="s">
        <v>491</v>
      </c>
      <c r="E177" s="4" t="s">
        <v>424</v>
      </c>
      <c r="F177" s="4" t="s">
        <v>492</v>
      </c>
      <c r="G177" s="4">
        <v>963.0</v>
      </c>
      <c r="H177" s="4" t="s">
        <v>449</v>
      </c>
    </row>
    <row r="178">
      <c r="A178" s="4">
        <f t="shared" si="1"/>
        <v>177</v>
      </c>
      <c r="B178" s="35">
        <f>VLOOKUP(D178, meets!A:B, 2, FALSE)</f>
        <v>32</v>
      </c>
      <c r="C178" s="36">
        <v>43667.0</v>
      </c>
      <c r="D178" s="8" t="s">
        <v>491</v>
      </c>
      <c r="E178" s="4" t="s">
        <v>425</v>
      </c>
      <c r="F178" s="4">
        <v>5829.0</v>
      </c>
      <c r="G178" s="4">
        <v>5829.0</v>
      </c>
      <c r="H178" s="4" t="s">
        <v>449</v>
      </c>
    </row>
    <row r="179">
      <c r="A179" s="4">
        <f t="shared" si="1"/>
        <v>178</v>
      </c>
      <c r="B179" s="35">
        <f>VLOOKUP(D179, meets!A:B, 2, FALSE)</f>
        <v>33</v>
      </c>
      <c r="C179" s="36">
        <v>43841.0</v>
      </c>
      <c r="D179" s="8" t="s">
        <v>493</v>
      </c>
      <c r="E179" s="4" t="s">
        <v>431</v>
      </c>
      <c r="F179" s="4" t="s">
        <v>494</v>
      </c>
      <c r="H179" s="4" t="s">
        <v>445</v>
      </c>
    </row>
    <row r="180">
      <c r="A180" s="4">
        <f t="shared" si="1"/>
        <v>179</v>
      </c>
      <c r="B180" s="35">
        <f>VLOOKUP(D180, meets!A:B, 2, FALSE)</f>
        <v>34</v>
      </c>
      <c r="C180" s="36">
        <v>43854.0</v>
      </c>
      <c r="D180" s="8" t="s">
        <v>495</v>
      </c>
      <c r="E180" s="4" t="s">
        <v>418</v>
      </c>
      <c r="F180" s="4">
        <v>12.83</v>
      </c>
      <c r="H180" s="4" t="s">
        <v>445</v>
      </c>
    </row>
    <row r="181">
      <c r="A181" s="4">
        <f t="shared" si="1"/>
        <v>180</v>
      </c>
      <c r="B181" s="35">
        <f>VLOOKUP(D181, meets!A:B, 2, FALSE)</f>
        <v>34</v>
      </c>
      <c r="C181" s="36">
        <v>43854.0</v>
      </c>
      <c r="D181" s="8" t="s">
        <v>495</v>
      </c>
      <c r="E181" s="4" t="s">
        <v>427</v>
      </c>
      <c r="F181" s="4">
        <v>8.59</v>
      </c>
      <c r="H181" s="4" t="s">
        <v>445</v>
      </c>
    </row>
    <row r="182">
      <c r="A182" s="4">
        <f t="shared" si="1"/>
        <v>181</v>
      </c>
      <c r="B182" s="35">
        <f>VLOOKUP(D182, meets!A:B, 2, FALSE)</f>
        <v>34</v>
      </c>
      <c r="C182" s="36">
        <v>43854.0</v>
      </c>
      <c r="D182" s="8" t="s">
        <v>495</v>
      </c>
      <c r="E182" s="4" t="s">
        <v>427</v>
      </c>
      <c r="F182" s="4">
        <v>8.66</v>
      </c>
      <c r="H182" s="4" t="s">
        <v>445</v>
      </c>
    </row>
    <row r="183">
      <c r="A183" s="4">
        <f t="shared" si="1"/>
        <v>182</v>
      </c>
      <c r="B183" s="35">
        <f>VLOOKUP(D183, meets!A:B, 2, FALSE)</f>
        <v>34</v>
      </c>
      <c r="C183" s="36">
        <v>43855.0</v>
      </c>
      <c r="D183" s="8" t="s">
        <v>495</v>
      </c>
      <c r="E183" s="4" t="s">
        <v>432</v>
      </c>
      <c r="F183" s="4" t="s">
        <v>496</v>
      </c>
      <c r="H183" s="4" t="s">
        <v>445</v>
      </c>
    </row>
    <row r="184">
      <c r="A184" s="4">
        <f t="shared" si="1"/>
        <v>183</v>
      </c>
      <c r="B184" s="35">
        <f>VLOOKUP(D184, meets!A:B, 2, FALSE)</f>
        <v>34</v>
      </c>
      <c r="C184" s="36">
        <v>43855.0</v>
      </c>
      <c r="D184" s="8" t="s">
        <v>495</v>
      </c>
      <c r="E184" s="4" t="s">
        <v>419</v>
      </c>
      <c r="F184" s="4">
        <v>1.84</v>
      </c>
      <c r="H184" s="4" t="s">
        <v>445</v>
      </c>
    </row>
    <row r="185">
      <c r="A185" s="4">
        <f t="shared" si="1"/>
        <v>184</v>
      </c>
      <c r="B185" s="35">
        <f>VLOOKUP(D185, meets!A:B, 2, FALSE)</f>
        <v>35</v>
      </c>
      <c r="C185" s="36">
        <v>43861.0</v>
      </c>
      <c r="D185" s="8" t="s">
        <v>497</v>
      </c>
      <c r="E185" s="4" t="s">
        <v>418</v>
      </c>
      <c r="F185" s="4">
        <v>12.28</v>
      </c>
      <c r="G185" s="4">
        <v>680.0</v>
      </c>
      <c r="H185" s="4" t="s">
        <v>449</v>
      </c>
    </row>
    <row r="186">
      <c r="A186" s="4">
        <f t="shared" si="1"/>
        <v>185</v>
      </c>
      <c r="B186" s="35">
        <f>VLOOKUP(D186, meets!A:B, 2, FALSE)</f>
        <v>35</v>
      </c>
      <c r="C186" s="36">
        <v>43861.0</v>
      </c>
      <c r="D186" s="8" t="s">
        <v>497</v>
      </c>
      <c r="E186" s="4" t="s">
        <v>423</v>
      </c>
      <c r="F186" s="4">
        <v>5.59</v>
      </c>
      <c r="G186" s="4">
        <v>726.0</v>
      </c>
      <c r="H186" s="4" t="s">
        <v>449</v>
      </c>
    </row>
    <row r="187">
      <c r="A187" s="4">
        <f t="shared" si="1"/>
        <v>186</v>
      </c>
      <c r="B187" s="35">
        <f>VLOOKUP(D187, meets!A:B, 2, FALSE)</f>
        <v>35</v>
      </c>
      <c r="C187" s="36">
        <v>43861.0</v>
      </c>
      <c r="D187" s="8" t="s">
        <v>497</v>
      </c>
      <c r="E187" s="4" t="s">
        <v>419</v>
      </c>
      <c r="F187" s="4">
        <v>1.75</v>
      </c>
      <c r="G187" s="4">
        <v>916.0</v>
      </c>
      <c r="H187" s="4" t="s">
        <v>449</v>
      </c>
    </row>
    <row r="188">
      <c r="A188" s="4">
        <f t="shared" si="1"/>
        <v>187</v>
      </c>
      <c r="B188" s="35">
        <f>VLOOKUP(D188, meets!A:B, 2, FALSE)</f>
        <v>35</v>
      </c>
      <c r="C188" s="36">
        <v>43861.0</v>
      </c>
      <c r="D188" s="8" t="s">
        <v>497</v>
      </c>
      <c r="E188" s="4" t="s">
        <v>427</v>
      </c>
      <c r="F188" s="4">
        <v>8.56</v>
      </c>
      <c r="G188" s="4">
        <v>1004.0</v>
      </c>
      <c r="H188" s="4" t="s">
        <v>449</v>
      </c>
    </row>
    <row r="189">
      <c r="A189" s="4">
        <f t="shared" si="1"/>
        <v>188</v>
      </c>
      <c r="B189" s="35">
        <f>VLOOKUP(D189, meets!A:B, 2, FALSE)</f>
        <v>35</v>
      </c>
      <c r="C189" s="36">
        <v>43861.0</v>
      </c>
      <c r="D189" s="8" t="s">
        <v>497</v>
      </c>
      <c r="E189" s="4" t="s">
        <v>424</v>
      </c>
      <c r="F189" s="4" t="s">
        <v>498</v>
      </c>
      <c r="G189" s="4">
        <v>876.0</v>
      </c>
      <c r="H189" s="4" t="s">
        <v>449</v>
      </c>
    </row>
    <row r="190">
      <c r="A190" s="4">
        <f t="shared" si="1"/>
        <v>189</v>
      </c>
      <c r="B190" s="35">
        <f>VLOOKUP(D190, meets!A:B, 2, FALSE)</f>
        <v>35</v>
      </c>
      <c r="C190" s="36">
        <v>43861.0</v>
      </c>
      <c r="D190" s="8" t="s">
        <v>497</v>
      </c>
      <c r="E190" s="4" t="s">
        <v>428</v>
      </c>
      <c r="F190" s="4">
        <v>4202.0</v>
      </c>
      <c r="G190" s="4">
        <v>4202.0</v>
      </c>
      <c r="H190" s="4" t="s">
        <v>449</v>
      </c>
    </row>
    <row r="191">
      <c r="A191" s="4">
        <f t="shared" si="1"/>
        <v>190</v>
      </c>
      <c r="B191" s="35">
        <f>VLOOKUP(D191, meets!A:B, 2, FALSE)</f>
        <v>36</v>
      </c>
      <c r="C191" s="36">
        <v>43876.0</v>
      </c>
      <c r="D191" s="8" t="s">
        <v>499</v>
      </c>
      <c r="E191" s="4" t="s">
        <v>418</v>
      </c>
      <c r="F191" s="4">
        <v>11.56</v>
      </c>
      <c r="H191" s="4" t="s">
        <v>445</v>
      </c>
    </row>
    <row r="192">
      <c r="A192" s="4">
        <f t="shared" si="1"/>
        <v>191</v>
      </c>
      <c r="B192" s="35">
        <f>VLOOKUP(D192, meets!A:B, 2, FALSE)</f>
        <v>37</v>
      </c>
      <c r="C192" s="36">
        <v>43889.0</v>
      </c>
      <c r="D192" s="8" t="s">
        <v>500</v>
      </c>
      <c r="E192" s="4" t="s">
        <v>418</v>
      </c>
      <c r="F192" s="4">
        <v>12.9</v>
      </c>
      <c r="G192" s="4">
        <v>721.0</v>
      </c>
      <c r="H192" s="4" t="s">
        <v>449</v>
      </c>
    </row>
    <row r="193">
      <c r="A193" s="4">
        <f t="shared" si="1"/>
        <v>192</v>
      </c>
      <c r="B193" s="35">
        <f>VLOOKUP(D193, meets!A:B, 2, FALSE)</f>
        <v>37</v>
      </c>
      <c r="C193" s="36">
        <v>43889.0</v>
      </c>
      <c r="D193" s="8" t="s">
        <v>500</v>
      </c>
      <c r="E193" s="4" t="s">
        <v>423</v>
      </c>
      <c r="F193" s="4">
        <v>5.44</v>
      </c>
      <c r="G193" s="4">
        <v>683.0</v>
      </c>
      <c r="H193" s="4" t="s">
        <v>449</v>
      </c>
    </row>
    <row r="194">
      <c r="A194" s="4">
        <f t="shared" si="1"/>
        <v>193</v>
      </c>
      <c r="B194" s="35">
        <f>VLOOKUP(D194, meets!A:B, 2, FALSE)</f>
        <v>37</v>
      </c>
      <c r="C194" s="36">
        <v>43889.0</v>
      </c>
      <c r="D194" s="8" t="s">
        <v>500</v>
      </c>
      <c r="E194" s="4" t="s">
        <v>419</v>
      </c>
      <c r="F194" s="4">
        <v>1.83</v>
      </c>
      <c r="G194" s="4">
        <v>1016.0</v>
      </c>
      <c r="H194" s="4" t="s">
        <v>449</v>
      </c>
    </row>
    <row r="195">
      <c r="A195" s="4">
        <f t="shared" si="1"/>
        <v>194</v>
      </c>
      <c r="B195" s="35">
        <f>VLOOKUP(D195, meets!A:B, 2, FALSE)</f>
        <v>37</v>
      </c>
      <c r="C195" s="36">
        <v>43889.0</v>
      </c>
      <c r="D195" s="8" t="s">
        <v>500</v>
      </c>
      <c r="E195" s="4" t="s">
        <v>427</v>
      </c>
      <c r="F195" s="4">
        <v>8.73</v>
      </c>
      <c r="G195" s="4">
        <v>967.0</v>
      </c>
      <c r="H195" s="4" t="s">
        <v>449</v>
      </c>
    </row>
    <row r="196">
      <c r="A196" s="4">
        <f t="shared" si="1"/>
        <v>195</v>
      </c>
      <c r="B196" s="35">
        <f>VLOOKUP(D196, meets!A:B, 2, FALSE)</f>
        <v>37</v>
      </c>
      <c r="C196" s="36">
        <v>43889.0</v>
      </c>
      <c r="D196" s="8" t="s">
        <v>500</v>
      </c>
      <c r="E196" s="4" t="s">
        <v>424</v>
      </c>
      <c r="F196" s="4" t="s">
        <v>501</v>
      </c>
      <c r="G196" s="4">
        <v>779.0</v>
      </c>
      <c r="H196" s="4" t="s">
        <v>449</v>
      </c>
    </row>
    <row r="197">
      <c r="A197" s="4">
        <f t="shared" si="1"/>
        <v>196</v>
      </c>
      <c r="B197" s="35">
        <f>VLOOKUP(D197, meets!A:B, 2, FALSE)</f>
        <v>37</v>
      </c>
      <c r="C197" s="36">
        <v>43889.0</v>
      </c>
      <c r="D197" s="8" t="s">
        <v>500</v>
      </c>
      <c r="E197" s="4" t="s">
        <v>428</v>
      </c>
      <c r="F197" s="4">
        <v>4166.0</v>
      </c>
      <c r="G197" s="4">
        <v>4166.0</v>
      </c>
      <c r="H197" s="4" t="s">
        <v>449</v>
      </c>
    </row>
    <row r="198">
      <c r="A198" s="4">
        <f t="shared" si="1"/>
        <v>197</v>
      </c>
      <c r="B198" s="35">
        <f>VLOOKUP(D198, meets!A:B, 2, FALSE)</f>
        <v>33</v>
      </c>
      <c r="C198" s="36">
        <v>44211.0</v>
      </c>
      <c r="D198" s="8" t="s">
        <v>493</v>
      </c>
      <c r="E198" s="4" t="s">
        <v>427</v>
      </c>
      <c r="F198" s="4">
        <v>8.43</v>
      </c>
      <c r="H198" s="4" t="s">
        <v>445</v>
      </c>
    </row>
    <row r="199">
      <c r="A199" s="4">
        <f t="shared" si="1"/>
        <v>198</v>
      </c>
      <c r="B199" s="35">
        <f>VLOOKUP(D199, meets!A:B, 2, FALSE)</f>
        <v>33</v>
      </c>
      <c r="C199" s="36">
        <v>44211.0</v>
      </c>
      <c r="D199" s="8" t="s">
        <v>493</v>
      </c>
      <c r="E199" s="4" t="s">
        <v>427</v>
      </c>
      <c r="F199" s="4">
        <v>8.48</v>
      </c>
      <c r="H199" s="4" t="s">
        <v>445</v>
      </c>
    </row>
    <row r="200">
      <c r="A200" s="4">
        <f t="shared" si="1"/>
        <v>199</v>
      </c>
      <c r="B200" s="35">
        <f>VLOOKUP(D200, meets!A:B, 2, FALSE)</f>
        <v>33</v>
      </c>
      <c r="C200" s="36">
        <v>44212.0</v>
      </c>
      <c r="D200" s="8" t="s">
        <v>493</v>
      </c>
      <c r="E200" s="4" t="s">
        <v>418</v>
      </c>
      <c r="F200" s="4">
        <v>12.25</v>
      </c>
      <c r="H200" s="4" t="s">
        <v>445</v>
      </c>
    </row>
    <row r="201">
      <c r="A201" s="4">
        <f t="shared" si="1"/>
        <v>200</v>
      </c>
      <c r="B201" s="35">
        <f>VLOOKUP(D201, meets!A:B, 2, FALSE)</f>
        <v>33</v>
      </c>
      <c r="C201" s="36">
        <v>44212.0</v>
      </c>
      <c r="D201" s="8" t="s">
        <v>493</v>
      </c>
      <c r="E201" s="4" t="s">
        <v>419</v>
      </c>
      <c r="F201" s="4">
        <v>1.86</v>
      </c>
      <c r="H201" s="4" t="s">
        <v>445</v>
      </c>
    </row>
    <row r="202">
      <c r="A202" s="4">
        <f t="shared" si="1"/>
        <v>201</v>
      </c>
      <c r="B202" s="35">
        <f>VLOOKUP(D202, meets!A:B, 2, FALSE)</f>
        <v>38</v>
      </c>
      <c r="C202" s="36">
        <v>44219.0</v>
      </c>
      <c r="D202" s="8" t="s">
        <v>502</v>
      </c>
      <c r="E202" s="4" t="s">
        <v>423</v>
      </c>
      <c r="F202" s="4">
        <v>5.73</v>
      </c>
      <c r="H202" s="4" t="s">
        <v>445</v>
      </c>
    </row>
    <row r="203">
      <c r="A203" s="4">
        <f t="shared" si="1"/>
        <v>202</v>
      </c>
      <c r="B203" s="35">
        <f>VLOOKUP(D203, meets!A:B, 2, FALSE)</f>
        <v>38</v>
      </c>
      <c r="C203" s="36">
        <v>44219.0</v>
      </c>
      <c r="D203" s="8" t="s">
        <v>502</v>
      </c>
      <c r="E203" s="4" t="s">
        <v>424</v>
      </c>
      <c r="F203" s="4" t="s">
        <v>503</v>
      </c>
      <c r="H203" s="4" t="s">
        <v>445</v>
      </c>
    </row>
    <row r="204">
      <c r="A204" s="4">
        <f t="shared" si="1"/>
        <v>203</v>
      </c>
      <c r="B204" s="35">
        <f>VLOOKUP(D204, meets!A:B, 2, FALSE)</f>
        <v>35</v>
      </c>
      <c r="C204" s="36">
        <v>44225.0</v>
      </c>
      <c r="D204" s="8" t="s">
        <v>497</v>
      </c>
      <c r="E204" s="4" t="s">
        <v>418</v>
      </c>
      <c r="F204" s="4">
        <v>12.26</v>
      </c>
      <c r="G204" s="4">
        <v>678.0</v>
      </c>
      <c r="H204" s="4" t="s">
        <v>449</v>
      </c>
    </row>
    <row r="205">
      <c r="A205" s="4">
        <f t="shared" si="1"/>
        <v>204</v>
      </c>
      <c r="B205" s="35">
        <f>VLOOKUP(D205, meets!A:B, 2, FALSE)</f>
        <v>35</v>
      </c>
      <c r="C205" s="36">
        <v>44225.0</v>
      </c>
      <c r="D205" s="8" t="s">
        <v>497</v>
      </c>
      <c r="E205" s="4" t="s">
        <v>423</v>
      </c>
      <c r="F205" s="4">
        <v>5.99</v>
      </c>
      <c r="G205" s="4">
        <v>846.0</v>
      </c>
      <c r="H205" s="4" t="s">
        <v>449</v>
      </c>
    </row>
    <row r="206">
      <c r="A206" s="4">
        <f t="shared" si="1"/>
        <v>205</v>
      </c>
      <c r="B206" s="35">
        <f>VLOOKUP(D206, meets!A:B, 2, FALSE)</f>
        <v>35</v>
      </c>
      <c r="C206" s="36">
        <v>44225.0</v>
      </c>
      <c r="D206" s="8" t="s">
        <v>497</v>
      </c>
      <c r="E206" s="4" t="s">
        <v>419</v>
      </c>
      <c r="F206" s="4">
        <v>1.86</v>
      </c>
      <c r="G206" s="4">
        <v>1054.0</v>
      </c>
      <c r="H206" s="4" t="s">
        <v>449</v>
      </c>
    </row>
    <row r="207">
      <c r="A207" s="4">
        <f t="shared" si="1"/>
        <v>206</v>
      </c>
      <c r="B207" s="35">
        <f>VLOOKUP(D207, meets!A:B, 2, FALSE)</f>
        <v>35</v>
      </c>
      <c r="C207" s="36">
        <v>44225.0</v>
      </c>
      <c r="D207" s="8" t="s">
        <v>497</v>
      </c>
      <c r="E207" s="4" t="s">
        <v>427</v>
      </c>
      <c r="F207" s="4">
        <v>8.48</v>
      </c>
      <c r="G207" s="4">
        <v>1021.0</v>
      </c>
      <c r="H207" s="4" t="s">
        <v>449</v>
      </c>
    </row>
    <row r="208">
      <c r="A208" s="4">
        <f t="shared" si="1"/>
        <v>207</v>
      </c>
      <c r="B208" s="35">
        <f>VLOOKUP(D208, meets!A:B, 2, FALSE)</f>
        <v>35</v>
      </c>
      <c r="C208" s="36">
        <v>44225.0</v>
      </c>
      <c r="D208" s="8" t="s">
        <v>497</v>
      </c>
      <c r="E208" s="4" t="s">
        <v>424</v>
      </c>
      <c r="F208" s="4" t="s">
        <v>504</v>
      </c>
      <c r="G208" s="4">
        <v>991.0</v>
      </c>
      <c r="H208" s="4" t="s">
        <v>449</v>
      </c>
    </row>
    <row r="209">
      <c r="A209" s="4">
        <f t="shared" si="1"/>
        <v>208</v>
      </c>
      <c r="B209" s="35">
        <f>VLOOKUP(D209, meets!A:B, 2, FALSE)</f>
        <v>35</v>
      </c>
      <c r="C209" s="36">
        <v>44225.0</v>
      </c>
      <c r="D209" s="8" t="s">
        <v>497</v>
      </c>
      <c r="E209" s="4" t="s">
        <v>428</v>
      </c>
      <c r="F209" s="4">
        <v>4590.0</v>
      </c>
      <c r="G209" s="4">
        <v>4590.0</v>
      </c>
      <c r="H209" s="4" t="s">
        <v>449</v>
      </c>
    </row>
    <row r="210">
      <c r="A210" s="4">
        <f t="shared" si="1"/>
        <v>209</v>
      </c>
      <c r="B210" s="35">
        <f>VLOOKUP(D210, meets!A:B, 2, FALSE)</f>
        <v>37</v>
      </c>
      <c r="C210" s="36">
        <v>44252.0</v>
      </c>
      <c r="D210" s="8" t="s">
        <v>500</v>
      </c>
      <c r="E210" s="4" t="s">
        <v>418</v>
      </c>
      <c r="F210" s="4">
        <v>12.54</v>
      </c>
      <c r="G210" s="4">
        <v>697.0</v>
      </c>
      <c r="H210" s="4" t="s">
        <v>449</v>
      </c>
    </row>
    <row r="211">
      <c r="A211" s="4">
        <f t="shared" si="1"/>
        <v>210</v>
      </c>
      <c r="B211" s="35">
        <f>VLOOKUP(D211, meets!A:B, 2, FALSE)</f>
        <v>37</v>
      </c>
      <c r="C211" s="36">
        <v>44252.0</v>
      </c>
      <c r="D211" s="8" t="s">
        <v>500</v>
      </c>
      <c r="E211" s="4" t="s">
        <v>423</v>
      </c>
      <c r="F211" s="4">
        <v>5.6</v>
      </c>
      <c r="G211" s="4">
        <v>729.0</v>
      </c>
      <c r="H211" s="4" t="s">
        <v>449</v>
      </c>
    </row>
    <row r="212">
      <c r="A212" s="4">
        <f t="shared" si="1"/>
        <v>211</v>
      </c>
      <c r="B212" s="35">
        <f>VLOOKUP(D212, meets!A:B, 2, FALSE)</f>
        <v>37</v>
      </c>
      <c r="C212" s="36">
        <v>44252.0</v>
      </c>
      <c r="D212" s="8" t="s">
        <v>500</v>
      </c>
      <c r="E212" s="4" t="s">
        <v>419</v>
      </c>
      <c r="F212" s="4">
        <v>1.89</v>
      </c>
      <c r="G212" s="4">
        <v>1093.0</v>
      </c>
      <c r="H212" s="4" t="s">
        <v>449</v>
      </c>
    </row>
    <row r="213">
      <c r="A213" s="4">
        <f t="shared" si="1"/>
        <v>212</v>
      </c>
      <c r="B213" s="35">
        <f>VLOOKUP(D213, meets!A:B, 2, FALSE)</f>
        <v>37</v>
      </c>
      <c r="C213" s="36">
        <v>44252.0</v>
      </c>
      <c r="D213" s="8" t="s">
        <v>500</v>
      </c>
      <c r="E213" s="4" t="s">
        <v>427</v>
      </c>
      <c r="F213" s="4">
        <v>8.35</v>
      </c>
      <c r="G213" s="4">
        <v>1050.0</v>
      </c>
      <c r="H213" s="4" t="s">
        <v>449</v>
      </c>
    </row>
    <row r="214">
      <c r="A214" s="4">
        <f t="shared" si="1"/>
        <v>213</v>
      </c>
      <c r="B214" s="35">
        <f>VLOOKUP(D214, meets!A:B, 2, FALSE)</f>
        <v>37</v>
      </c>
      <c r="C214" s="36">
        <v>44252.0</v>
      </c>
      <c r="D214" s="8" t="s">
        <v>500</v>
      </c>
      <c r="E214" s="4" t="s">
        <v>424</v>
      </c>
      <c r="F214" s="4" t="s">
        <v>505</v>
      </c>
      <c r="G214" s="4">
        <v>952.0</v>
      </c>
      <c r="H214" s="4" t="s">
        <v>449</v>
      </c>
    </row>
    <row r="215">
      <c r="A215" s="4">
        <f t="shared" si="1"/>
        <v>214</v>
      </c>
      <c r="B215" s="35">
        <f>VLOOKUP(D215, meets!A:B, 2, FALSE)</f>
        <v>37</v>
      </c>
      <c r="C215" s="36">
        <v>44252.0</v>
      </c>
      <c r="D215" s="8" t="s">
        <v>500</v>
      </c>
      <c r="E215" s="4" t="s">
        <v>428</v>
      </c>
      <c r="F215" s="4">
        <v>4521.0</v>
      </c>
      <c r="G215" s="4">
        <v>4521.0</v>
      </c>
      <c r="H215" s="4" t="s">
        <v>449</v>
      </c>
    </row>
    <row r="216">
      <c r="A216" s="4">
        <f t="shared" si="1"/>
        <v>215</v>
      </c>
      <c r="B216" s="35">
        <f>VLOOKUP(D216, meets!A:B, 2, FALSE)</f>
        <v>37</v>
      </c>
      <c r="C216" s="36">
        <v>44253.0</v>
      </c>
      <c r="D216" s="8" t="s">
        <v>500</v>
      </c>
      <c r="E216" s="4" t="s">
        <v>419</v>
      </c>
      <c r="F216" s="4">
        <v>1.86</v>
      </c>
      <c r="H216" s="4" t="s">
        <v>445</v>
      </c>
    </row>
    <row r="217">
      <c r="A217" s="4">
        <f t="shared" si="1"/>
        <v>216</v>
      </c>
      <c r="B217" s="35">
        <f>VLOOKUP(D217, meets!A:B, 2, FALSE)</f>
        <v>39</v>
      </c>
      <c r="C217" s="36">
        <v>44266.0</v>
      </c>
      <c r="D217" s="8" t="s">
        <v>506</v>
      </c>
      <c r="E217" s="4" t="s">
        <v>418</v>
      </c>
      <c r="F217" s="4">
        <v>11.41</v>
      </c>
      <c r="G217" s="4">
        <v>622.0</v>
      </c>
      <c r="H217" s="4" t="s">
        <v>449</v>
      </c>
    </row>
    <row r="218">
      <c r="A218" s="4">
        <f t="shared" si="1"/>
        <v>217</v>
      </c>
      <c r="B218" s="35">
        <f>VLOOKUP(D218, meets!A:B, 2, FALSE)</f>
        <v>39</v>
      </c>
      <c r="C218" s="36">
        <v>44266.0</v>
      </c>
      <c r="D218" s="8" t="s">
        <v>506</v>
      </c>
      <c r="E218" s="4" t="s">
        <v>423</v>
      </c>
      <c r="F218" s="4">
        <v>5.71</v>
      </c>
      <c r="G218" s="4">
        <v>762.0</v>
      </c>
      <c r="H218" s="4" t="s">
        <v>449</v>
      </c>
    </row>
    <row r="219">
      <c r="A219" s="4">
        <f t="shared" si="1"/>
        <v>218</v>
      </c>
      <c r="B219" s="35">
        <f>VLOOKUP(D219, meets!A:B, 2, FALSE)</f>
        <v>39</v>
      </c>
      <c r="C219" s="36">
        <v>44266.0</v>
      </c>
      <c r="D219" s="8" t="s">
        <v>506</v>
      </c>
      <c r="E219" s="4" t="s">
        <v>419</v>
      </c>
      <c r="F219" s="4">
        <v>1.87</v>
      </c>
      <c r="G219" s="4">
        <v>1067.0</v>
      </c>
      <c r="H219" s="4" t="s">
        <v>449</v>
      </c>
    </row>
    <row r="220">
      <c r="A220" s="4">
        <f t="shared" si="1"/>
        <v>219</v>
      </c>
      <c r="B220" s="35">
        <f>VLOOKUP(D220, meets!A:B, 2, FALSE)</f>
        <v>39</v>
      </c>
      <c r="C220" s="36">
        <v>44266.0</v>
      </c>
      <c r="D220" s="8" t="s">
        <v>506</v>
      </c>
      <c r="E220" s="4" t="s">
        <v>427</v>
      </c>
      <c r="F220" s="4">
        <v>8.43</v>
      </c>
      <c r="G220" s="4">
        <v>1032.0</v>
      </c>
      <c r="H220" s="4" t="s">
        <v>449</v>
      </c>
    </row>
    <row r="221">
      <c r="A221" s="4">
        <f t="shared" si="1"/>
        <v>220</v>
      </c>
      <c r="B221" s="35">
        <f>VLOOKUP(D221, meets!A:B, 2, FALSE)</f>
        <v>39</v>
      </c>
      <c r="C221" s="36">
        <v>44266.0</v>
      </c>
      <c r="D221" s="8" t="s">
        <v>506</v>
      </c>
      <c r="E221" s="4" t="s">
        <v>424</v>
      </c>
      <c r="F221" s="4" t="s">
        <v>507</v>
      </c>
      <c r="G221" s="4">
        <v>918.0</v>
      </c>
      <c r="H221" s="4" t="s">
        <v>449</v>
      </c>
    </row>
    <row r="222">
      <c r="A222" s="4">
        <f t="shared" si="1"/>
        <v>221</v>
      </c>
      <c r="B222" s="35">
        <f>VLOOKUP(D222, meets!A:B, 2, FALSE)</f>
        <v>39</v>
      </c>
      <c r="C222" s="36">
        <v>44266.0</v>
      </c>
      <c r="D222" s="8" t="s">
        <v>506</v>
      </c>
      <c r="E222" s="4" t="s">
        <v>428</v>
      </c>
      <c r="F222" s="4">
        <v>4401.0</v>
      </c>
      <c r="G222" s="4">
        <v>4401.0</v>
      </c>
      <c r="H222" s="4" t="s">
        <v>449</v>
      </c>
    </row>
    <row r="223">
      <c r="A223" s="4">
        <f t="shared" si="1"/>
        <v>222</v>
      </c>
      <c r="B223" s="35">
        <f>VLOOKUP(D223, meets!A:B, 2, FALSE)</f>
        <v>39</v>
      </c>
      <c r="C223" s="36">
        <v>44267.0</v>
      </c>
      <c r="D223" s="8" t="s">
        <v>506</v>
      </c>
      <c r="E223" s="4" t="s">
        <v>419</v>
      </c>
      <c r="F223" s="4">
        <v>1.87</v>
      </c>
      <c r="H223" s="4" t="s">
        <v>445</v>
      </c>
    </row>
    <row r="224">
      <c r="A224" s="4">
        <f t="shared" si="1"/>
        <v>223</v>
      </c>
      <c r="B224" s="35">
        <f>VLOOKUP(D224, meets!A:B, 2, FALSE)</f>
        <v>40</v>
      </c>
      <c r="C224" s="36">
        <v>44280.0</v>
      </c>
      <c r="D224" s="8" t="s">
        <v>508</v>
      </c>
      <c r="E224" s="4" t="s">
        <v>421</v>
      </c>
      <c r="F224" s="4">
        <v>24.37</v>
      </c>
      <c r="H224" s="4" t="s">
        <v>445</v>
      </c>
    </row>
    <row r="225">
      <c r="A225" s="4">
        <f t="shared" si="1"/>
        <v>224</v>
      </c>
      <c r="B225" s="35">
        <f>VLOOKUP(D225, meets!A:B, 2, FALSE)</f>
        <v>40</v>
      </c>
      <c r="C225" s="36">
        <v>44281.0</v>
      </c>
      <c r="D225" s="8" t="s">
        <v>508</v>
      </c>
      <c r="E225" s="4" t="s">
        <v>422</v>
      </c>
      <c r="F225" s="4">
        <v>45.12</v>
      </c>
      <c r="H225" s="4" t="s">
        <v>445</v>
      </c>
    </row>
    <row r="226">
      <c r="A226" s="4">
        <f t="shared" si="1"/>
        <v>225</v>
      </c>
      <c r="B226" s="35">
        <f>VLOOKUP(D226, meets!A:B, 2, FALSE)</f>
        <v>40</v>
      </c>
      <c r="C226" s="36">
        <v>44281.0</v>
      </c>
      <c r="D226" s="8" t="s">
        <v>508</v>
      </c>
      <c r="E226" s="4" t="s">
        <v>420</v>
      </c>
      <c r="F226" s="4">
        <v>13.88</v>
      </c>
      <c r="H226" s="4" t="s">
        <v>445</v>
      </c>
    </row>
    <row r="227">
      <c r="A227" s="4">
        <f t="shared" si="1"/>
        <v>226</v>
      </c>
      <c r="B227" s="35">
        <f>VLOOKUP(D227, meets!A:B, 2, FALSE)</f>
        <v>41</v>
      </c>
      <c r="C227" s="36">
        <v>44295.0</v>
      </c>
      <c r="D227" s="8" t="s">
        <v>509</v>
      </c>
      <c r="E227" s="4" t="s">
        <v>418</v>
      </c>
      <c r="F227" s="4">
        <v>11.27</v>
      </c>
      <c r="G227" s="4">
        <v>613.0</v>
      </c>
      <c r="H227" s="4" t="s">
        <v>449</v>
      </c>
    </row>
    <row r="228">
      <c r="A228" s="4">
        <f t="shared" si="1"/>
        <v>227</v>
      </c>
      <c r="B228" s="35">
        <f>VLOOKUP(D228, meets!A:B, 2, FALSE)</f>
        <v>41</v>
      </c>
      <c r="C228" s="36">
        <v>44295.0</v>
      </c>
      <c r="D228" s="8" t="s">
        <v>509</v>
      </c>
      <c r="E228" s="4" t="s">
        <v>419</v>
      </c>
      <c r="F228" s="4">
        <v>1.88</v>
      </c>
      <c r="G228" s="4">
        <v>1080.0</v>
      </c>
      <c r="H228" s="4" t="s">
        <v>449</v>
      </c>
    </row>
    <row r="229">
      <c r="A229" s="4">
        <f t="shared" si="1"/>
        <v>228</v>
      </c>
      <c r="B229" s="35">
        <f>VLOOKUP(D229, meets!A:B, 2, FALSE)</f>
        <v>41</v>
      </c>
      <c r="C229" s="36">
        <v>44295.0</v>
      </c>
      <c r="D229" s="8" t="s">
        <v>509</v>
      </c>
      <c r="E229" s="4" t="s">
        <v>420</v>
      </c>
      <c r="F229" s="4">
        <v>13.64</v>
      </c>
      <c r="G229" s="4">
        <v>1030.0</v>
      </c>
      <c r="H229" s="4" t="s">
        <v>449</v>
      </c>
    </row>
    <row r="230">
      <c r="A230" s="4">
        <f t="shared" si="1"/>
        <v>229</v>
      </c>
      <c r="B230" s="35">
        <f>VLOOKUP(D230, meets!A:B, 2, FALSE)</f>
        <v>41</v>
      </c>
      <c r="C230" s="36">
        <v>44295.0</v>
      </c>
      <c r="D230" s="8" t="s">
        <v>509</v>
      </c>
      <c r="E230" s="4" t="s">
        <v>421</v>
      </c>
      <c r="F230" s="4">
        <v>23.91</v>
      </c>
      <c r="G230" s="4">
        <v>989.0</v>
      </c>
      <c r="H230" s="4" t="s">
        <v>449</v>
      </c>
    </row>
    <row r="231">
      <c r="A231" s="4">
        <f t="shared" si="1"/>
        <v>230</v>
      </c>
      <c r="B231" s="35">
        <f>VLOOKUP(D231, meets!A:B, 2, FALSE)</f>
        <v>41</v>
      </c>
      <c r="C231" s="36">
        <v>44296.0</v>
      </c>
      <c r="D231" s="8" t="s">
        <v>509</v>
      </c>
      <c r="E231" s="4" t="s">
        <v>422</v>
      </c>
      <c r="F231" s="4">
        <v>40.36</v>
      </c>
      <c r="G231" s="4">
        <v>674.0</v>
      </c>
      <c r="H231" s="4" t="s">
        <v>449</v>
      </c>
    </row>
    <row r="232">
      <c r="A232" s="4">
        <f t="shared" si="1"/>
        <v>231</v>
      </c>
      <c r="B232" s="35">
        <f>VLOOKUP(D232, meets!A:B, 2, FALSE)</f>
        <v>41</v>
      </c>
      <c r="C232" s="36">
        <v>44296.0</v>
      </c>
      <c r="D232" s="8" t="s">
        <v>509</v>
      </c>
      <c r="E232" s="4" t="s">
        <v>423</v>
      </c>
      <c r="F232" s="4">
        <v>6.03</v>
      </c>
      <c r="G232" s="4">
        <v>859.0</v>
      </c>
      <c r="H232" s="4" t="s">
        <v>449</v>
      </c>
    </row>
    <row r="233">
      <c r="A233" s="4">
        <f t="shared" si="1"/>
        <v>232</v>
      </c>
      <c r="B233" s="35">
        <f>VLOOKUP(D233, meets!A:B, 2, FALSE)</f>
        <v>41</v>
      </c>
      <c r="C233" s="36">
        <v>44296.0</v>
      </c>
      <c r="D233" s="8" t="s">
        <v>509</v>
      </c>
      <c r="E233" s="4" t="s">
        <v>424</v>
      </c>
      <c r="F233" s="4" t="s">
        <v>510</v>
      </c>
      <c r="G233" s="4">
        <v>955.0</v>
      </c>
      <c r="H233" s="4" t="s">
        <v>449</v>
      </c>
    </row>
    <row r="234">
      <c r="A234" s="4">
        <f t="shared" si="1"/>
        <v>233</v>
      </c>
      <c r="B234" s="35">
        <f>VLOOKUP(D234, meets!A:B, 2, FALSE)</f>
        <v>41</v>
      </c>
      <c r="C234" s="36">
        <v>44296.0</v>
      </c>
      <c r="D234" s="8" t="s">
        <v>509</v>
      </c>
      <c r="E234" s="4" t="s">
        <v>425</v>
      </c>
      <c r="F234" s="4">
        <v>6200.0</v>
      </c>
      <c r="G234" s="4">
        <v>6200.0</v>
      </c>
      <c r="H234" s="4" t="s">
        <v>449</v>
      </c>
    </row>
    <row r="235">
      <c r="A235" s="4">
        <f t="shared" si="1"/>
        <v>234</v>
      </c>
      <c r="B235" s="35">
        <f>VLOOKUP(D235, meets!A:B, 2, FALSE)</f>
        <v>42</v>
      </c>
      <c r="C235" s="36">
        <v>44310.0</v>
      </c>
      <c r="D235" s="8" t="s">
        <v>511</v>
      </c>
      <c r="E235" s="4" t="s">
        <v>419</v>
      </c>
      <c r="F235" s="4">
        <v>1.77</v>
      </c>
      <c r="H235" s="4" t="s">
        <v>445</v>
      </c>
    </row>
    <row r="236">
      <c r="A236" s="4">
        <f t="shared" si="1"/>
        <v>235</v>
      </c>
      <c r="B236" s="35">
        <f>VLOOKUP(D236, meets!A:B, 2, FALSE)</f>
        <v>43</v>
      </c>
      <c r="C236" s="36">
        <v>44316.0</v>
      </c>
      <c r="D236" s="8" t="s">
        <v>512</v>
      </c>
      <c r="E236" s="4" t="s">
        <v>423</v>
      </c>
      <c r="F236" s="4">
        <v>6.09</v>
      </c>
      <c r="H236" s="4" t="s">
        <v>445</v>
      </c>
    </row>
    <row r="237">
      <c r="A237" s="4">
        <f t="shared" si="1"/>
        <v>236</v>
      </c>
      <c r="B237" s="35">
        <f>VLOOKUP(D237, meets!A:B, 2, FALSE)</f>
        <v>43</v>
      </c>
      <c r="C237" s="36">
        <v>44317.0</v>
      </c>
      <c r="D237" s="8" t="s">
        <v>512</v>
      </c>
      <c r="E237" s="4" t="s">
        <v>418</v>
      </c>
      <c r="F237" s="4">
        <v>12.62</v>
      </c>
      <c r="H237" s="4" t="s">
        <v>445</v>
      </c>
    </row>
    <row r="238">
      <c r="A238" s="4">
        <f t="shared" si="1"/>
        <v>237</v>
      </c>
      <c r="B238" s="35">
        <f>VLOOKUP(D238, meets!A:B, 2, FALSE)</f>
        <v>43</v>
      </c>
      <c r="C238" s="36">
        <v>44317.0</v>
      </c>
      <c r="D238" s="8" t="s">
        <v>512</v>
      </c>
      <c r="E238" s="4" t="s">
        <v>420</v>
      </c>
      <c r="F238" s="4">
        <v>13.73</v>
      </c>
      <c r="H238" s="4" t="s">
        <v>445</v>
      </c>
    </row>
    <row r="239">
      <c r="A239" s="4">
        <f t="shared" si="1"/>
        <v>238</v>
      </c>
      <c r="B239" s="35">
        <f>VLOOKUP(D239, meets!A:B, 2, FALSE)</f>
        <v>44</v>
      </c>
      <c r="C239" s="36">
        <v>44329.0</v>
      </c>
      <c r="D239" s="8" t="s">
        <v>513</v>
      </c>
      <c r="E239" s="4" t="s">
        <v>418</v>
      </c>
      <c r="F239" s="4">
        <v>13.06</v>
      </c>
      <c r="G239" s="4">
        <v>731.0</v>
      </c>
      <c r="H239" s="4" t="s">
        <v>449</v>
      </c>
    </row>
    <row r="240">
      <c r="A240" s="4">
        <f t="shared" si="1"/>
        <v>239</v>
      </c>
      <c r="B240" s="35">
        <f>VLOOKUP(D240, meets!A:B, 2, FALSE)</f>
        <v>44</v>
      </c>
      <c r="C240" s="36">
        <v>44329.0</v>
      </c>
      <c r="D240" s="8" t="s">
        <v>513</v>
      </c>
      <c r="E240" s="4" t="s">
        <v>419</v>
      </c>
      <c r="F240" s="4">
        <v>1.77</v>
      </c>
      <c r="G240" s="4">
        <v>941.0</v>
      </c>
      <c r="H240" s="4" t="s">
        <v>449</v>
      </c>
    </row>
    <row r="241">
      <c r="A241" s="4">
        <f t="shared" si="1"/>
        <v>240</v>
      </c>
      <c r="B241" s="35">
        <f>VLOOKUP(D241, meets!A:B, 2, FALSE)</f>
        <v>44</v>
      </c>
      <c r="C241" s="36">
        <v>44329.0</v>
      </c>
      <c r="D241" s="8" t="s">
        <v>513</v>
      </c>
      <c r="E241" s="4" t="s">
        <v>420</v>
      </c>
      <c r="F241" s="4">
        <v>13.53</v>
      </c>
      <c r="G241" s="4">
        <v>1046.0</v>
      </c>
      <c r="H241" s="4" t="s">
        <v>449</v>
      </c>
    </row>
    <row r="242">
      <c r="A242" s="4">
        <f t="shared" si="1"/>
        <v>241</v>
      </c>
      <c r="B242" s="35">
        <f>VLOOKUP(D242, meets!A:B, 2, FALSE)</f>
        <v>44</v>
      </c>
      <c r="C242" s="36">
        <v>44329.0</v>
      </c>
      <c r="D242" s="8" t="s">
        <v>513</v>
      </c>
      <c r="E242" s="4" t="s">
        <v>421</v>
      </c>
      <c r="F242" s="4">
        <v>23.74</v>
      </c>
      <c r="G242" s="4">
        <v>1006.0</v>
      </c>
      <c r="H242" s="4" t="s">
        <v>449</v>
      </c>
    </row>
    <row r="243">
      <c r="A243" s="4">
        <f t="shared" si="1"/>
        <v>242</v>
      </c>
      <c r="B243" s="35">
        <f>VLOOKUP(D243, meets!A:B, 2, FALSE)</f>
        <v>44</v>
      </c>
      <c r="C243" s="36">
        <v>44330.0</v>
      </c>
      <c r="D243" s="8" t="s">
        <v>513</v>
      </c>
      <c r="E243" s="4" t="s">
        <v>422</v>
      </c>
      <c r="F243" s="4">
        <v>41.01</v>
      </c>
      <c r="G243" s="4">
        <v>687.0</v>
      </c>
      <c r="H243" s="4" t="s">
        <v>449</v>
      </c>
    </row>
    <row r="244">
      <c r="A244" s="4">
        <f t="shared" si="1"/>
        <v>243</v>
      </c>
      <c r="B244" s="35">
        <f>VLOOKUP(D244, meets!A:B, 2, FALSE)</f>
        <v>44</v>
      </c>
      <c r="C244" s="36">
        <v>44330.0</v>
      </c>
      <c r="D244" s="8" t="s">
        <v>513</v>
      </c>
      <c r="E244" s="4" t="s">
        <v>423</v>
      </c>
      <c r="F244" s="4">
        <v>5.75</v>
      </c>
      <c r="G244" s="4">
        <v>774.0</v>
      </c>
      <c r="H244" s="4" t="s">
        <v>449</v>
      </c>
    </row>
    <row r="245">
      <c r="A245" s="4">
        <f t="shared" si="1"/>
        <v>244</v>
      </c>
      <c r="B245" s="35">
        <f>VLOOKUP(D245, meets!A:B, 2, FALSE)</f>
        <v>44</v>
      </c>
      <c r="C245" s="36">
        <v>44330.0</v>
      </c>
      <c r="D245" s="8" t="s">
        <v>513</v>
      </c>
      <c r="E245" s="4" t="s">
        <v>424</v>
      </c>
      <c r="F245" s="4" t="s">
        <v>514</v>
      </c>
      <c r="G245" s="4">
        <v>932.0</v>
      </c>
      <c r="H245" s="4" t="s">
        <v>449</v>
      </c>
    </row>
    <row r="246">
      <c r="A246" s="4">
        <f t="shared" si="1"/>
        <v>245</v>
      </c>
      <c r="B246" s="35">
        <f>VLOOKUP(D246, meets!A:B, 2, FALSE)</f>
        <v>44</v>
      </c>
      <c r="C246" s="36">
        <v>44330.0</v>
      </c>
      <c r="D246" s="8" t="s">
        <v>513</v>
      </c>
      <c r="E246" s="4" t="s">
        <v>425</v>
      </c>
      <c r="F246" s="4">
        <v>6117.0</v>
      </c>
      <c r="G246" s="4">
        <v>6117.0</v>
      </c>
      <c r="H246" s="4" t="s">
        <v>449</v>
      </c>
    </row>
    <row r="247">
      <c r="A247" s="4">
        <f t="shared" si="1"/>
        <v>246</v>
      </c>
      <c r="B247" s="35">
        <f>VLOOKUP(D247, meets!A:B, 2, FALSE)</f>
        <v>45</v>
      </c>
      <c r="C247" s="36">
        <v>44343.0</v>
      </c>
      <c r="D247" s="8" t="s">
        <v>515</v>
      </c>
      <c r="E247" s="4" t="s">
        <v>423</v>
      </c>
      <c r="F247" s="4">
        <v>5.71</v>
      </c>
      <c r="H247" s="4" t="s">
        <v>445</v>
      </c>
    </row>
    <row r="248">
      <c r="A248" s="4">
        <f t="shared" si="1"/>
        <v>247</v>
      </c>
      <c r="B248" s="35">
        <f>VLOOKUP(D248, meets!A:B, 2, FALSE)</f>
        <v>45</v>
      </c>
      <c r="C248" s="36">
        <v>44345.0</v>
      </c>
      <c r="D248" s="8" t="s">
        <v>515</v>
      </c>
      <c r="E248" s="4" t="s">
        <v>419</v>
      </c>
      <c r="F248" s="4">
        <v>1.77</v>
      </c>
      <c r="H248" s="4" t="s">
        <v>445</v>
      </c>
    </row>
    <row r="249">
      <c r="A249" s="4">
        <f t="shared" si="1"/>
        <v>248</v>
      </c>
      <c r="B249" s="35">
        <f>VLOOKUP(D249, meets!A:B, 2, FALSE)</f>
        <v>46</v>
      </c>
      <c r="C249" s="36">
        <v>44359.0</v>
      </c>
      <c r="D249" s="8" t="s">
        <v>516</v>
      </c>
      <c r="E249" s="4" t="s">
        <v>419</v>
      </c>
      <c r="F249" s="4">
        <v>1.81</v>
      </c>
      <c r="H249" s="4" t="s">
        <v>445</v>
      </c>
    </row>
    <row r="250">
      <c r="A250" s="4">
        <f t="shared" si="1"/>
        <v>249</v>
      </c>
      <c r="B250" s="35">
        <f>VLOOKUP(D250, meets!A:B, 2, FALSE)</f>
        <v>47</v>
      </c>
      <c r="C250" s="36">
        <v>44365.0</v>
      </c>
      <c r="D250" s="8" t="s">
        <v>517</v>
      </c>
      <c r="E250" s="4" t="s">
        <v>419</v>
      </c>
      <c r="F250" s="4">
        <v>1.87</v>
      </c>
      <c r="H250" s="4" t="s">
        <v>445</v>
      </c>
    </row>
    <row r="251">
      <c r="A251" s="4">
        <f t="shared" si="1"/>
        <v>250</v>
      </c>
      <c r="B251" s="35">
        <f>VLOOKUP(D251, meets!A:B, 2, FALSE)</f>
        <v>47</v>
      </c>
      <c r="C251" s="36">
        <v>44367.0</v>
      </c>
      <c r="D251" s="8" t="s">
        <v>517</v>
      </c>
      <c r="E251" s="4" t="s">
        <v>419</v>
      </c>
      <c r="F251" s="4">
        <v>1.77</v>
      </c>
      <c r="H251" s="4" t="s">
        <v>445</v>
      </c>
    </row>
    <row r="252">
      <c r="A252" s="4">
        <f t="shared" si="1"/>
        <v>251</v>
      </c>
      <c r="B252" s="35">
        <f>VLOOKUP(D252, meets!A:B, 2, FALSE)</f>
        <v>33</v>
      </c>
      <c r="C252" s="36">
        <v>44575.0</v>
      </c>
      <c r="D252" s="8" t="s">
        <v>493</v>
      </c>
      <c r="E252" s="4" t="s">
        <v>423</v>
      </c>
      <c r="F252" s="4">
        <v>5.97</v>
      </c>
      <c r="H252" s="4" t="s">
        <v>445</v>
      </c>
    </row>
    <row r="253">
      <c r="A253" s="4">
        <f t="shared" si="1"/>
        <v>252</v>
      </c>
      <c r="B253" s="35">
        <f>VLOOKUP(D253, meets!A:B, 2, FALSE)</f>
        <v>33</v>
      </c>
      <c r="C253" s="36">
        <v>44575.0</v>
      </c>
      <c r="D253" s="8" t="s">
        <v>493</v>
      </c>
      <c r="E253" s="4" t="s">
        <v>427</v>
      </c>
      <c r="F253" s="4">
        <v>8.41</v>
      </c>
      <c r="H253" s="4" t="s">
        <v>445</v>
      </c>
    </row>
    <row r="254">
      <c r="A254" s="4">
        <f t="shared" si="1"/>
        <v>253</v>
      </c>
      <c r="B254" s="35">
        <f>VLOOKUP(D254, meets!A:B, 2, FALSE)</f>
        <v>33</v>
      </c>
      <c r="C254" s="36">
        <v>44576.0</v>
      </c>
      <c r="D254" s="8" t="s">
        <v>493</v>
      </c>
      <c r="E254" s="4" t="s">
        <v>418</v>
      </c>
      <c r="F254" s="4">
        <v>12.31</v>
      </c>
      <c r="H254" s="4" t="s">
        <v>445</v>
      </c>
    </row>
    <row r="255">
      <c r="A255" s="4">
        <f t="shared" si="1"/>
        <v>254</v>
      </c>
      <c r="B255" s="35">
        <f>VLOOKUP(D255, meets!A:B, 2, FALSE)</f>
        <v>33</v>
      </c>
      <c r="C255" s="36">
        <v>44576.0</v>
      </c>
      <c r="D255" s="8" t="s">
        <v>493</v>
      </c>
      <c r="E255" s="4" t="s">
        <v>419</v>
      </c>
      <c r="F255" s="4">
        <v>1.7</v>
      </c>
      <c r="H255" s="4" t="s">
        <v>445</v>
      </c>
    </row>
    <row r="256">
      <c r="A256" s="4">
        <f t="shared" si="1"/>
        <v>255</v>
      </c>
      <c r="B256" s="35">
        <f>VLOOKUP(D256, meets!A:B, 2, FALSE)</f>
        <v>34</v>
      </c>
      <c r="C256" s="36">
        <v>44589.0</v>
      </c>
      <c r="D256" s="8" t="s">
        <v>495</v>
      </c>
      <c r="E256" s="4" t="s">
        <v>418</v>
      </c>
      <c r="F256" s="4">
        <v>13.21</v>
      </c>
      <c r="G256" s="4">
        <v>741.0</v>
      </c>
      <c r="H256" s="4" t="s">
        <v>449</v>
      </c>
    </row>
    <row r="257">
      <c r="A257" s="4">
        <f t="shared" si="1"/>
        <v>256</v>
      </c>
      <c r="B257" s="35">
        <f>VLOOKUP(D257, meets!A:B, 2, FALSE)</f>
        <v>34</v>
      </c>
      <c r="C257" s="36">
        <v>44589.0</v>
      </c>
      <c r="D257" s="8" t="s">
        <v>495</v>
      </c>
      <c r="E257" s="4" t="s">
        <v>423</v>
      </c>
      <c r="F257" s="4">
        <v>5.61</v>
      </c>
      <c r="G257" s="4">
        <v>732.0</v>
      </c>
      <c r="H257" s="4" t="s">
        <v>449</v>
      </c>
    </row>
    <row r="258">
      <c r="A258" s="4">
        <f t="shared" si="1"/>
        <v>257</v>
      </c>
      <c r="B258" s="35">
        <f>VLOOKUP(D258, meets!A:B, 2, FALSE)</f>
        <v>34</v>
      </c>
      <c r="C258" s="36">
        <v>44589.0</v>
      </c>
      <c r="D258" s="8" t="s">
        <v>495</v>
      </c>
      <c r="E258" s="4" t="s">
        <v>419</v>
      </c>
      <c r="F258" s="4">
        <v>1.73</v>
      </c>
      <c r="G258" s="4">
        <v>891.0</v>
      </c>
      <c r="H258" s="4" t="s">
        <v>449</v>
      </c>
    </row>
    <row r="259">
      <c r="A259" s="4">
        <f t="shared" si="1"/>
        <v>258</v>
      </c>
      <c r="B259" s="35">
        <f>VLOOKUP(D259, meets!A:B, 2, FALSE)</f>
        <v>34</v>
      </c>
      <c r="C259" s="36">
        <v>44589.0</v>
      </c>
      <c r="D259" s="8" t="s">
        <v>495</v>
      </c>
      <c r="E259" s="4" t="s">
        <v>427</v>
      </c>
      <c r="F259" s="4">
        <v>8.39</v>
      </c>
      <c r="G259" s="4">
        <v>1041.0</v>
      </c>
      <c r="H259" s="4" t="s">
        <v>449</v>
      </c>
    </row>
    <row r="260">
      <c r="A260" s="4">
        <f t="shared" si="1"/>
        <v>259</v>
      </c>
      <c r="B260" s="35">
        <f>VLOOKUP(D260, meets!A:B, 2, FALSE)</f>
        <v>34</v>
      </c>
      <c r="C260" s="36">
        <v>44589.0</v>
      </c>
      <c r="D260" s="8" t="s">
        <v>495</v>
      </c>
      <c r="E260" s="4" t="s">
        <v>424</v>
      </c>
      <c r="F260" s="4" t="s">
        <v>518</v>
      </c>
      <c r="G260" s="4">
        <v>965.0</v>
      </c>
      <c r="H260" s="4" t="s">
        <v>449</v>
      </c>
    </row>
    <row r="261">
      <c r="A261" s="4">
        <f t="shared" si="1"/>
        <v>260</v>
      </c>
      <c r="B261" s="35">
        <f>VLOOKUP(D261, meets!A:B, 2, FALSE)</f>
        <v>34</v>
      </c>
      <c r="C261" s="36">
        <v>44589.0</v>
      </c>
      <c r="D261" s="8" t="s">
        <v>495</v>
      </c>
      <c r="E261" s="4" t="s">
        <v>428</v>
      </c>
      <c r="F261" s="4">
        <v>4370.0</v>
      </c>
      <c r="G261" s="4">
        <v>4370.0</v>
      </c>
      <c r="H261" s="4" t="s">
        <v>449</v>
      </c>
    </row>
    <row r="262">
      <c r="A262" s="4">
        <f t="shared" si="1"/>
        <v>261</v>
      </c>
      <c r="B262" s="35">
        <f>VLOOKUP(D262, meets!A:B, 2, FALSE)</f>
        <v>34</v>
      </c>
      <c r="C262" s="36">
        <v>44590.0</v>
      </c>
      <c r="D262" s="8" t="s">
        <v>495</v>
      </c>
      <c r="E262" s="4" t="s">
        <v>432</v>
      </c>
      <c r="F262" s="4" t="s">
        <v>519</v>
      </c>
      <c r="H262" s="4" t="s">
        <v>445</v>
      </c>
    </row>
    <row r="263">
      <c r="A263" s="4">
        <f t="shared" si="1"/>
        <v>262</v>
      </c>
      <c r="B263" s="35">
        <f>VLOOKUP(D263, meets!A:B, 2, FALSE)</f>
        <v>36</v>
      </c>
      <c r="C263" s="36">
        <v>44603.0</v>
      </c>
      <c r="D263" s="8" t="s">
        <v>499</v>
      </c>
      <c r="E263" s="4" t="s">
        <v>423</v>
      </c>
      <c r="F263" s="4">
        <v>5.99</v>
      </c>
      <c r="H263" s="4" t="s">
        <v>445</v>
      </c>
    </row>
    <row r="264">
      <c r="A264" s="4">
        <f t="shared" si="1"/>
        <v>263</v>
      </c>
      <c r="B264" s="35">
        <f>VLOOKUP(D264, meets!A:B, 2, FALSE)</f>
        <v>36</v>
      </c>
      <c r="C264" s="36">
        <v>44603.0</v>
      </c>
      <c r="D264" s="8" t="s">
        <v>499</v>
      </c>
      <c r="E264" s="4" t="s">
        <v>427</v>
      </c>
      <c r="F264" s="4">
        <v>8.31</v>
      </c>
      <c r="H264" s="4" t="s">
        <v>445</v>
      </c>
    </row>
    <row r="265">
      <c r="A265" s="4">
        <f t="shared" si="1"/>
        <v>264</v>
      </c>
      <c r="B265" s="35">
        <f>VLOOKUP(D265, meets!A:B, 2, FALSE)</f>
        <v>36</v>
      </c>
      <c r="C265" s="36">
        <v>44603.0</v>
      </c>
      <c r="D265" s="8" t="s">
        <v>499</v>
      </c>
      <c r="E265" s="4" t="s">
        <v>427</v>
      </c>
      <c r="F265" s="4">
        <v>8.32</v>
      </c>
      <c r="H265" s="4" t="s">
        <v>445</v>
      </c>
    </row>
    <row r="266">
      <c r="A266" s="4">
        <f t="shared" si="1"/>
        <v>265</v>
      </c>
      <c r="B266" s="35">
        <f>VLOOKUP(D266, meets!A:B, 2, FALSE)</f>
        <v>36</v>
      </c>
      <c r="C266" s="36">
        <v>44604.0</v>
      </c>
      <c r="D266" s="8" t="s">
        <v>499</v>
      </c>
      <c r="E266" s="4" t="s">
        <v>419</v>
      </c>
      <c r="F266" s="4">
        <v>1.72</v>
      </c>
      <c r="H266" s="4" t="s">
        <v>445</v>
      </c>
    </row>
    <row r="267">
      <c r="A267" s="4">
        <f t="shared" si="1"/>
        <v>266</v>
      </c>
      <c r="B267" s="35">
        <f>VLOOKUP(D267, meets!A:B, 2, FALSE)</f>
        <v>37</v>
      </c>
      <c r="C267" s="36">
        <v>44617.0</v>
      </c>
      <c r="D267" s="8" t="s">
        <v>500</v>
      </c>
      <c r="E267" s="4" t="s">
        <v>418</v>
      </c>
      <c r="F267" s="4">
        <v>12.85</v>
      </c>
      <c r="G267" s="4">
        <v>717.0</v>
      </c>
      <c r="H267" s="4" t="s">
        <v>449</v>
      </c>
    </row>
    <row r="268">
      <c r="A268" s="4">
        <f t="shared" si="1"/>
        <v>267</v>
      </c>
      <c r="B268" s="35">
        <f>VLOOKUP(D268, meets!A:B, 2, FALSE)</f>
        <v>37</v>
      </c>
      <c r="C268" s="36">
        <v>44617.0</v>
      </c>
      <c r="D268" s="8" t="s">
        <v>500</v>
      </c>
      <c r="E268" s="4" t="s">
        <v>423</v>
      </c>
      <c r="F268" s="4">
        <v>5.99</v>
      </c>
      <c r="G268" s="4">
        <v>846.0</v>
      </c>
      <c r="H268" s="4" t="s">
        <v>449</v>
      </c>
    </row>
    <row r="269">
      <c r="A269" s="4">
        <f t="shared" si="1"/>
        <v>268</v>
      </c>
      <c r="B269" s="35">
        <f>VLOOKUP(D269, meets!A:B, 2, FALSE)</f>
        <v>37</v>
      </c>
      <c r="C269" s="36">
        <v>44617.0</v>
      </c>
      <c r="D269" s="8" t="s">
        <v>500</v>
      </c>
      <c r="E269" s="4" t="s">
        <v>419</v>
      </c>
      <c r="F269" s="4">
        <v>1.79</v>
      </c>
      <c r="G269" s="4">
        <v>966.0</v>
      </c>
      <c r="H269" s="4" t="s">
        <v>449</v>
      </c>
    </row>
    <row r="270">
      <c r="A270" s="4">
        <f t="shared" si="1"/>
        <v>269</v>
      </c>
      <c r="B270" s="35">
        <f>VLOOKUP(D270, meets!A:B, 2, FALSE)</f>
        <v>37</v>
      </c>
      <c r="C270" s="36">
        <v>44617.0</v>
      </c>
      <c r="D270" s="8" t="s">
        <v>500</v>
      </c>
      <c r="E270" s="4" t="s">
        <v>427</v>
      </c>
      <c r="F270" s="4">
        <v>8.33</v>
      </c>
      <c r="G270" s="4">
        <v>1055.0</v>
      </c>
      <c r="H270" s="4" t="s">
        <v>449</v>
      </c>
    </row>
    <row r="271">
      <c r="A271" s="4">
        <f t="shared" si="1"/>
        <v>270</v>
      </c>
      <c r="B271" s="35">
        <f>VLOOKUP(D271, meets!A:B, 2, FALSE)</f>
        <v>37</v>
      </c>
      <c r="C271" s="36">
        <v>44617.0</v>
      </c>
      <c r="D271" s="8" t="s">
        <v>500</v>
      </c>
      <c r="E271" s="4" t="s">
        <v>424</v>
      </c>
      <c r="F271" s="4" t="s">
        <v>520</v>
      </c>
      <c r="G271" s="4">
        <v>1034.0</v>
      </c>
      <c r="H271" s="4" t="s">
        <v>449</v>
      </c>
    </row>
    <row r="272">
      <c r="A272" s="4">
        <f t="shared" si="1"/>
        <v>271</v>
      </c>
      <c r="B272" s="35">
        <f>VLOOKUP(D272, meets!A:B, 2, FALSE)</f>
        <v>37</v>
      </c>
      <c r="C272" s="36">
        <v>44617.0</v>
      </c>
      <c r="D272" s="8" t="s">
        <v>500</v>
      </c>
      <c r="E272" s="4" t="s">
        <v>428</v>
      </c>
      <c r="F272" s="4">
        <v>4618.0</v>
      </c>
      <c r="G272" s="4">
        <v>4618.0</v>
      </c>
      <c r="H272" s="4" t="s">
        <v>449</v>
      </c>
    </row>
    <row r="273">
      <c r="A273" s="4">
        <f t="shared" si="1"/>
        <v>272</v>
      </c>
      <c r="B273" s="35">
        <f>VLOOKUP(D273, meets!A:B, 2, FALSE)</f>
        <v>39</v>
      </c>
      <c r="C273" s="36">
        <v>44631.0</v>
      </c>
      <c r="D273" s="8" t="s">
        <v>506</v>
      </c>
      <c r="E273" s="4" t="s">
        <v>418</v>
      </c>
      <c r="F273" s="4">
        <v>13.16</v>
      </c>
      <c r="G273" s="4">
        <v>738.0</v>
      </c>
      <c r="H273" s="4" t="s">
        <v>449</v>
      </c>
    </row>
    <row r="274">
      <c r="A274" s="4">
        <f t="shared" si="1"/>
        <v>273</v>
      </c>
      <c r="B274" s="35">
        <f>VLOOKUP(D274, meets!A:B, 2, FALSE)</f>
        <v>39</v>
      </c>
      <c r="C274" s="36">
        <v>44631.0</v>
      </c>
      <c r="D274" s="8" t="s">
        <v>506</v>
      </c>
      <c r="E274" s="4" t="s">
        <v>423</v>
      </c>
      <c r="F274" s="4">
        <v>5.84</v>
      </c>
      <c r="G274" s="4">
        <v>801.0</v>
      </c>
      <c r="H274" s="4" t="s">
        <v>449</v>
      </c>
    </row>
    <row r="275">
      <c r="A275" s="4">
        <f t="shared" si="1"/>
        <v>274</v>
      </c>
      <c r="B275" s="35">
        <f>VLOOKUP(D275, meets!A:B, 2, FALSE)</f>
        <v>39</v>
      </c>
      <c r="C275" s="36">
        <v>44631.0</v>
      </c>
      <c r="D275" s="8" t="s">
        <v>506</v>
      </c>
      <c r="E275" s="4" t="s">
        <v>419</v>
      </c>
      <c r="F275" s="4">
        <v>1.81</v>
      </c>
      <c r="G275" s="4">
        <v>991.0</v>
      </c>
      <c r="H275" s="4" t="s">
        <v>449</v>
      </c>
    </row>
    <row r="276">
      <c r="A276" s="4">
        <f t="shared" si="1"/>
        <v>275</v>
      </c>
      <c r="B276" s="35">
        <f>VLOOKUP(D276, meets!A:B, 2, FALSE)</f>
        <v>39</v>
      </c>
      <c r="C276" s="36">
        <v>44631.0</v>
      </c>
      <c r="D276" s="8" t="s">
        <v>506</v>
      </c>
      <c r="E276" s="4" t="s">
        <v>427</v>
      </c>
      <c r="F276" s="4">
        <v>8.25</v>
      </c>
      <c r="G276" s="4">
        <v>1073.0</v>
      </c>
      <c r="H276" s="4" t="s">
        <v>449</v>
      </c>
    </row>
    <row r="277">
      <c r="A277" s="4">
        <f t="shared" si="1"/>
        <v>276</v>
      </c>
      <c r="B277" s="35">
        <f>VLOOKUP(D277, meets!A:B, 2, FALSE)</f>
        <v>39</v>
      </c>
      <c r="C277" s="36">
        <v>44631.0</v>
      </c>
      <c r="D277" s="8" t="s">
        <v>506</v>
      </c>
      <c r="E277" s="4" t="s">
        <v>424</v>
      </c>
      <c r="F277" s="4" t="s">
        <v>521</v>
      </c>
      <c r="G277" s="4">
        <v>983.0</v>
      </c>
      <c r="H277" s="4" t="s">
        <v>449</v>
      </c>
    </row>
    <row r="278">
      <c r="A278" s="4">
        <f t="shared" si="1"/>
        <v>277</v>
      </c>
      <c r="B278" s="35">
        <f>VLOOKUP(D278, meets!A:B, 2, FALSE)</f>
        <v>39</v>
      </c>
      <c r="C278" s="36">
        <v>44631.0</v>
      </c>
      <c r="D278" s="8" t="s">
        <v>506</v>
      </c>
      <c r="E278" s="4" t="s">
        <v>428</v>
      </c>
      <c r="F278" s="4">
        <v>4586.0</v>
      </c>
      <c r="G278" s="4">
        <v>4586.0</v>
      </c>
      <c r="H278" s="4" t="s">
        <v>449</v>
      </c>
    </row>
    <row r="279">
      <c r="A279" s="4">
        <f t="shared" si="1"/>
        <v>278</v>
      </c>
      <c r="B279" s="35">
        <f>VLOOKUP(D279, meets!A:B, 2, FALSE)</f>
        <v>48</v>
      </c>
      <c r="C279" s="36">
        <v>44643.0</v>
      </c>
      <c r="D279" s="8" t="s">
        <v>522</v>
      </c>
      <c r="E279" s="4" t="s">
        <v>418</v>
      </c>
      <c r="F279" s="4">
        <v>13.45</v>
      </c>
      <c r="G279" s="4">
        <v>757.0</v>
      </c>
      <c r="H279" s="4" t="s">
        <v>449</v>
      </c>
    </row>
    <row r="280">
      <c r="A280" s="4">
        <f t="shared" si="1"/>
        <v>279</v>
      </c>
      <c r="B280" s="35">
        <f>VLOOKUP(D280, meets!A:B, 2, FALSE)</f>
        <v>48</v>
      </c>
      <c r="C280" s="36">
        <v>44643.0</v>
      </c>
      <c r="D280" s="8" t="s">
        <v>522</v>
      </c>
      <c r="E280" s="4" t="s">
        <v>419</v>
      </c>
      <c r="F280" s="4">
        <v>1.77</v>
      </c>
      <c r="G280" s="4">
        <v>941.0</v>
      </c>
      <c r="H280" s="4" t="s">
        <v>449</v>
      </c>
    </row>
    <row r="281">
      <c r="A281" s="4">
        <f t="shared" si="1"/>
        <v>280</v>
      </c>
      <c r="B281" s="35">
        <f>VLOOKUP(D281, meets!A:B, 2, FALSE)</f>
        <v>48</v>
      </c>
      <c r="C281" s="36">
        <v>44643.0</v>
      </c>
      <c r="D281" s="8" t="s">
        <v>522</v>
      </c>
      <c r="E281" s="4" t="s">
        <v>420</v>
      </c>
      <c r="F281" s="4">
        <v>13.41</v>
      </c>
      <c r="G281" s="4">
        <v>1063.0</v>
      </c>
      <c r="H281" s="4" t="s">
        <v>449</v>
      </c>
    </row>
    <row r="282">
      <c r="A282" s="4">
        <f t="shared" si="1"/>
        <v>281</v>
      </c>
      <c r="B282" s="35">
        <f>VLOOKUP(D282, meets!A:B, 2, FALSE)</f>
        <v>48</v>
      </c>
      <c r="C282" s="36">
        <v>44643.0</v>
      </c>
      <c r="D282" s="8" t="s">
        <v>522</v>
      </c>
      <c r="E282" s="4" t="s">
        <v>421</v>
      </c>
      <c r="F282" s="4">
        <v>23.81</v>
      </c>
      <c r="G282" s="4">
        <v>999.0</v>
      </c>
      <c r="H282" s="4" t="s">
        <v>449</v>
      </c>
    </row>
    <row r="283">
      <c r="A283" s="4">
        <f t="shared" si="1"/>
        <v>282</v>
      </c>
      <c r="B283" s="35">
        <f>VLOOKUP(D283, meets!A:B, 2, FALSE)</f>
        <v>48</v>
      </c>
      <c r="C283" s="36">
        <v>44644.0</v>
      </c>
      <c r="D283" s="8" t="s">
        <v>522</v>
      </c>
      <c r="E283" s="4" t="s">
        <v>422</v>
      </c>
      <c r="F283" s="4">
        <v>40.98</v>
      </c>
      <c r="G283" s="4">
        <v>686.0</v>
      </c>
      <c r="H283" s="4" t="s">
        <v>449</v>
      </c>
    </row>
    <row r="284">
      <c r="A284" s="4">
        <f t="shared" si="1"/>
        <v>283</v>
      </c>
      <c r="B284" s="35">
        <f>VLOOKUP(D284, meets!A:B, 2, FALSE)</f>
        <v>48</v>
      </c>
      <c r="C284" s="36">
        <v>44644.0</v>
      </c>
      <c r="D284" s="8" t="s">
        <v>522</v>
      </c>
      <c r="E284" s="4" t="s">
        <v>423</v>
      </c>
      <c r="F284" s="4">
        <v>6.23</v>
      </c>
      <c r="G284" s="4">
        <v>921.0</v>
      </c>
      <c r="H284" s="4" t="s">
        <v>449</v>
      </c>
    </row>
    <row r="285">
      <c r="A285" s="4">
        <f t="shared" si="1"/>
        <v>284</v>
      </c>
      <c r="B285" s="35">
        <f>VLOOKUP(D285, meets!A:B, 2, FALSE)</f>
        <v>48</v>
      </c>
      <c r="C285" s="36">
        <v>44644.0</v>
      </c>
      <c r="D285" s="8" t="s">
        <v>522</v>
      </c>
      <c r="E285" s="4" t="s">
        <v>424</v>
      </c>
      <c r="F285" s="4" t="s">
        <v>523</v>
      </c>
      <c r="G285" s="4">
        <v>1045.0</v>
      </c>
      <c r="H285" s="4" t="s">
        <v>449</v>
      </c>
    </row>
    <row r="286">
      <c r="A286" s="4">
        <f t="shared" si="1"/>
        <v>285</v>
      </c>
      <c r="B286" s="35">
        <f>VLOOKUP(D286, meets!A:B, 2, FALSE)</f>
        <v>48</v>
      </c>
      <c r="C286" s="36">
        <v>44644.0</v>
      </c>
      <c r="D286" s="8" t="s">
        <v>522</v>
      </c>
      <c r="E286" s="4" t="s">
        <v>425</v>
      </c>
      <c r="F286" s="4">
        <v>6412.0</v>
      </c>
      <c r="G286" s="4">
        <v>6412.0</v>
      </c>
      <c r="H286" s="4" t="s">
        <v>449</v>
      </c>
    </row>
    <row r="287">
      <c r="A287" s="4">
        <f t="shared" si="1"/>
        <v>286</v>
      </c>
      <c r="B287" s="35">
        <f>VLOOKUP(D287, meets!A:B, 2, FALSE)</f>
        <v>40</v>
      </c>
      <c r="C287" s="36">
        <v>44652.0</v>
      </c>
      <c r="D287" s="8" t="s">
        <v>508</v>
      </c>
      <c r="E287" s="4" t="s">
        <v>433</v>
      </c>
      <c r="F287" s="4">
        <v>55.35</v>
      </c>
      <c r="H287" s="4" t="s">
        <v>445</v>
      </c>
    </row>
    <row r="288">
      <c r="A288" s="4">
        <f t="shared" si="1"/>
        <v>287</v>
      </c>
      <c r="B288" s="35">
        <f>VLOOKUP(D288, meets!A:B, 2, FALSE)</f>
        <v>40</v>
      </c>
      <c r="C288" s="36">
        <v>44653.0</v>
      </c>
      <c r="D288" s="8" t="s">
        <v>508</v>
      </c>
      <c r="E288" s="4" t="s">
        <v>432</v>
      </c>
      <c r="F288" s="4" t="s">
        <v>524</v>
      </c>
      <c r="H288" s="4" t="s">
        <v>445</v>
      </c>
    </row>
    <row r="289">
      <c r="A289" s="4">
        <f t="shared" si="1"/>
        <v>288</v>
      </c>
      <c r="B289" s="35">
        <f>VLOOKUP(D289, meets!A:B, 2, FALSE)</f>
        <v>40</v>
      </c>
      <c r="C289" s="36">
        <v>44653.0</v>
      </c>
      <c r="D289" s="8" t="s">
        <v>508</v>
      </c>
      <c r="E289" s="4" t="s">
        <v>434</v>
      </c>
      <c r="F289" s="4">
        <v>43.69</v>
      </c>
      <c r="H289" s="4" t="s">
        <v>445</v>
      </c>
    </row>
    <row r="290">
      <c r="A290" s="4">
        <f t="shared" si="1"/>
        <v>289</v>
      </c>
      <c r="B290" s="35">
        <f>VLOOKUP(D290, meets!A:B, 2, FALSE)</f>
        <v>40</v>
      </c>
      <c r="C290" s="36">
        <v>44653.0</v>
      </c>
      <c r="D290" s="8" t="s">
        <v>508</v>
      </c>
      <c r="E290" s="4" t="s">
        <v>420</v>
      </c>
      <c r="F290" s="4">
        <v>13.63</v>
      </c>
      <c r="H290" s="4" t="s">
        <v>445</v>
      </c>
    </row>
    <row r="291">
      <c r="A291" s="4">
        <f t="shared" si="1"/>
        <v>290</v>
      </c>
      <c r="B291" s="35">
        <f>VLOOKUP(D291, meets!A:B, 2, FALSE)</f>
        <v>49</v>
      </c>
      <c r="C291" s="36">
        <v>44681.0</v>
      </c>
      <c r="D291" s="8" t="s">
        <v>525</v>
      </c>
      <c r="E291" s="4" t="s">
        <v>423</v>
      </c>
      <c r="F291" s="4">
        <v>6.33</v>
      </c>
      <c r="H291" s="4" t="s">
        <v>445</v>
      </c>
    </row>
    <row r="292">
      <c r="A292" s="4">
        <f t="shared" si="1"/>
        <v>291</v>
      </c>
      <c r="B292" s="35">
        <f>VLOOKUP(D292, meets!A:B, 2, FALSE)</f>
        <v>49</v>
      </c>
      <c r="C292" s="36">
        <v>44681.0</v>
      </c>
      <c r="D292" s="8" t="s">
        <v>525</v>
      </c>
      <c r="E292" s="4" t="s">
        <v>420</v>
      </c>
      <c r="F292" s="4">
        <v>13.56</v>
      </c>
      <c r="H292" s="4" t="s">
        <v>445</v>
      </c>
    </row>
    <row r="293">
      <c r="A293" s="4">
        <f t="shared" si="1"/>
        <v>292</v>
      </c>
      <c r="B293" s="35">
        <f>VLOOKUP(D293, meets!A:B, 2, FALSE)</f>
        <v>50</v>
      </c>
      <c r="C293" s="36">
        <v>44687.0</v>
      </c>
      <c r="D293" s="8" t="s">
        <v>526</v>
      </c>
      <c r="E293" s="4" t="s">
        <v>418</v>
      </c>
      <c r="F293" s="4">
        <v>12.51</v>
      </c>
      <c r="G293" s="4">
        <v>695.0</v>
      </c>
      <c r="H293" s="4" t="s">
        <v>449</v>
      </c>
    </row>
    <row r="294">
      <c r="A294" s="4">
        <f t="shared" si="1"/>
        <v>293</v>
      </c>
      <c r="B294" s="35">
        <f>VLOOKUP(D294, meets!A:B, 2, FALSE)</f>
        <v>50</v>
      </c>
      <c r="C294" s="36">
        <v>44687.0</v>
      </c>
      <c r="D294" s="8" t="s">
        <v>526</v>
      </c>
      <c r="E294" s="4" t="s">
        <v>419</v>
      </c>
      <c r="F294" s="4">
        <v>1.76</v>
      </c>
      <c r="G294" s="4">
        <v>928.0</v>
      </c>
      <c r="H294" s="4" t="s">
        <v>449</v>
      </c>
    </row>
    <row r="295">
      <c r="A295" s="4">
        <f t="shared" si="1"/>
        <v>294</v>
      </c>
      <c r="B295" s="35">
        <f>VLOOKUP(D295, meets!A:B, 2, FALSE)</f>
        <v>50</v>
      </c>
      <c r="C295" s="36">
        <v>44687.0</v>
      </c>
      <c r="D295" s="8" t="s">
        <v>526</v>
      </c>
      <c r="E295" s="4" t="s">
        <v>420</v>
      </c>
      <c r="F295" s="4">
        <v>13.21</v>
      </c>
      <c r="G295" s="4">
        <v>1093.0</v>
      </c>
      <c r="H295" s="4" t="s">
        <v>449</v>
      </c>
    </row>
    <row r="296">
      <c r="A296" s="4">
        <f t="shared" si="1"/>
        <v>295</v>
      </c>
      <c r="B296" s="35">
        <f>VLOOKUP(D296, meets!A:B, 2, FALSE)</f>
        <v>50</v>
      </c>
      <c r="C296" s="36">
        <v>44687.0</v>
      </c>
      <c r="D296" s="8" t="s">
        <v>526</v>
      </c>
      <c r="E296" s="4" t="s">
        <v>421</v>
      </c>
      <c r="F296" s="4">
        <v>23.14</v>
      </c>
      <c r="G296" s="4">
        <v>1065.0</v>
      </c>
      <c r="H296" s="4" t="s">
        <v>449</v>
      </c>
    </row>
    <row r="297">
      <c r="A297" s="4">
        <f t="shared" si="1"/>
        <v>296</v>
      </c>
      <c r="B297" s="35">
        <f>VLOOKUP(D297, meets!A:B, 2, FALSE)</f>
        <v>50</v>
      </c>
      <c r="C297" s="36">
        <v>44688.0</v>
      </c>
      <c r="D297" s="8" t="s">
        <v>526</v>
      </c>
      <c r="E297" s="4" t="s">
        <v>422</v>
      </c>
      <c r="F297" s="4">
        <v>38.44</v>
      </c>
      <c r="G297" s="4">
        <v>637.0</v>
      </c>
      <c r="H297" s="4" t="s">
        <v>449</v>
      </c>
    </row>
    <row r="298">
      <c r="A298" s="4">
        <f t="shared" si="1"/>
        <v>297</v>
      </c>
      <c r="B298" s="35">
        <f>VLOOKUP(D298, meets!A:B, 2, FALSE)</f>
        <v>50</v>
      </c>
      <c r="C298" s="36">
        <v>44688.0</v>
      </c>
      <c r="D298" s="8" t="s">
        <v>526</v>
      </c>
      <c r="E298" s="4" t="s">
        <v>423</v>
      </c>
      <c r="F298" s="4">
        <v>6.39</v>
      </c>
      <c r="G298" s="4">
        <v>972.0</v>
      </c>
      <c r="H298" s="4" t="s">
        <v>449</v>
      </c>
    </row>
    <row r="299">
      <c r="A299" s="4">
        <f t="shared" si="1"/>
        <v>298</v>
      </c>
      <c r="B299" s="35">
        <f>VLOOKUP(D299, meets!A:B, 2, FALSE)</f>
        <v>50</v>
      </c>
      <c r="C299" s="36">
        <v>44688.0</v>
      </c>
      <c r="D299" s="8" t="s">
        <v>526</v>
      </c>
      <c r="E299" s="4" t="s">
        <v>424</v>
      </c>
      <c r="F299" s="4" t="s">
        <v>527</v>
      </c>
      <c r="G299" s="4">
        <v>1068.0</v>
      </c>
      <c r="H299" s="4" t="s">
        <v>449</v>
      </c>
    </row>
    <row r="300">
      <c r="A300" s="4">
        <f t="shared" si="1"/>
        <v>299</v>
      </c>
      <c r="B300" s="35">
        <f>VLOOKUP(D300, meets!A:B, 2, FALSE)</f>
        <v>50</v>
      </c>
      <c r="C300" s="36">
        <v>44688.0</v>
      </c>
      <c r="D300" s="8" t="s">
        <v>526</v>
      </c>
      <c r="E300" s="4" t="s">
        <v>425</v>
      </c>
      <c r="F300" s="4">
        <v>6458.0</v>
      </c>
      <c r="G300" s="4">
        <v>6458.0</v>
      </c>
      <c r="H300" s="4" t="s">
        <v>449</v>
      </c>
    </row>
    <row r="301">
      <c r="A301" s="4">
        <f t="shared" si="1"/>
        <v>300</v>
      </c>
      <c r="B301" s="35">
        <f>VLOOKUP(D301, meets!A:B, 2, FALSE)</f>
        <v>44</v>
      </c>
      <c r="C301" s="36">
        <v>44693.0</v>
      </c>
      <c r="D301" s="8" t="s">
        <v>513</v>
      </c>
      <c r="E301" s="4" t="s">
        <v>433</v>
      </c>
      <c r="F301" s="4">
        <v>54.91</v>
      </c>
      <c r="H301" s="4" t="s">
        <v>445</v>
      </c>
    </row>
    <row r="302">
      <c r="A302" s="4">
        <f t="shared" si="1"/>
        <v>301</v>
      </c>
      <c r="B302" s="35">
        <f>VLOOKUP(D302, meets!A:B, 2, FALSE)</f>
        <v>44</v>
      </c>
      <c r="C302" s="36">
        <v>44694.0</v>
      </c>
      <c r="D302" s="8" t="s">
        <v>513</v>
      </c>
      <c r="E302" s="4" t="s">
        <v>423</v>
      </c>
      <c r="F302" s="4">
        <v>6.42</v>
      </c>
      <c r="H302" s="4" t="s">
        <v>445</v>
      </c>
    </row>
    <row r="303">
      <c r="A303" s="4">
        <f t="shared" si="1"/>
        <v>302</v>
      </c>
      <c r="B303" s="35">
        <f>VLOOKUP(D303, meets!A:B, 2, FALSE)</f>
        <v>44</v>
      </c>
      <c r="C303" s="36">
        <v>44695.0</v>
      </c>
      <c r="D303" s="8" t="s">
        <v>513</v>
      </c>
      <c r="E303" s="4" t="s">
        <v>433</v>
      </c>
      <c r="F303" s="4">
        <v>55.36</v>
      </c>
      <c r="H303" s="4" t="s">
        <v>445</v>
      </c>
    </row>
    <row r="304">
      <c r="A304" s="4">
        <f t="shared" si="1"/>
        <v>303</v>
      </c>
      <c r="B304" s="35">
        <f>VLOOKUP(D304, meets!A:B, 2, FALSE)</f>
        <v>45</v>
      </c>
      <c r="C304" s="36">
        <v>44706.0</v>
      </c>
      <c r="D304" s="8" t="s">
        <v>515</v>
      </c>
      <c r="E304" s="4" t="s">
        <v>433</v>
      </c>
      <c r="F304" s="4">
        <v>55.25</v>
      </c>
      <c r="H304" s="4" t="s">
        <v>445</v>
      </c>
    </row>
    <row r="305">
      <c r="A305" s="4">
        <f t="shared" si="1"/>
        <v>304</v>
      </c>
      <c r="B305" s="35">
        <f>VLOOKUP(D305, meets!A:B, 2, FALSE)</f>
        <v>45</v>
      </c>
      <c r="C305" s="36">
        <v>44707.0</v>
      </c>
      <c r="D305" s="8" t="s">
        <v>515</v>
      </c>
      <c r="E305" s="4" t="s">
        <v>433</v>
      </c>
      <c r="F305" s="4">
        <v>56.25</v>
      </c>
      <c r="H305" s="4" t="s">
        <v>445</v>
      </c>
    </row>
    <row r="306">
      <c r="A306" s="4">
        <f t="shared" si="1"/>
        <v>305</v>
      </c>
      <c r="B306" s="35">
        <f>VLOOKUP(D306, meets!A:B, 2, FALSE)</f>
        <v>45</v>
      </c>
      <c r="C306" s="36">
        <v>44707.0</v>
      </c>
      <c r="D306" s="8" t="s">
        <v>515</v>
      </c>
      <c r="E306" s="4" t="s">
        <v>420</v>
      </c>
      <c r="F306" s="4">
        <v>13.37</v>
      </c>
      <c r="H306" s="4" t="s">
        <v>445</v>
      </c>
    </row>
    <row r="307">
      <c r="A307" s="4">
        <f t="shared" si="1"/>
        <v>306</v>
      </c>
      <c r="B307" s="35">
        <f>VLOOKUP(D307, meets!A:B, 2, FALSE)</f>
        <v>45</v>
      </c>
      <c r="C307" s="36">
        <v>44709.0</v>
      </c>
      <c r="D307" s="8" t="s">
        <v>515</v>
      </c>
      <c r="E307" s="4" t="s">
        <v>432</v>
      </c>
      <c r="F307" s="4" t="s">
        <v>528</v>
      </c>
      <c r="H307" s="4" t="s">
        <v>445</v>
      </c>
    </row>
    <row r="308">
      <c r="A308" s="4">
        <f t="shared" si="1"/>
        <v>307</v>
      </c>
      <c r="B308" s="35">
        <f>VLOOKUP(D308, meets!A:B, 2, FALSE)</f>
        <v>45</v>
      </c>
      <c r="C308" s="36">
        <v>44709.0</v>
      </c>
      <c r="D308" s="8" t="s">
        <v>515</v>
      </c>
      <c r="E308" s="4" t="s">
        <v>420</v>
      </c>
      <c r="F308" s="4">
        <v>13.33</v>
      </c>
      <c r="H308" s="4" t="s">
        <v>445</v>
      </c>
    </row>
    <row r="309">
      <c r="A309" s="4">
        <f t="shared" si="1"/>
        <v>308</v>
      </c>
      <c r="B309" s="35">
        <f>VLOOKUP(D309, meets!A:B, 2, FALSE)</f>
        <v>46</v>
      </c>
      <c r="C309" s="36">
        <v>44721.0</v>
      </c>
      <c r="D309" s="8" t="s">
        <v>516</v>
      </c>
      <c r="E309" s="4" t="s">
        <v>433</v>
      </c>
      <c r="F309" s="4">
        <v>54.48</v>
      </c>
      <c r="H309" s="4" t="s">
        <v>445</v>
      </c>
    </row>
    <row r="310">
      <c r="A310" s="4">
        <f t="shared" si="1"/>
        <v>309</v>
      </c>
      <c r="B310" s="35">
        <f>VLOOKUP(D310, meets!A:B, 2, FALSE)</f>
        <v>46</v>
      </c>
      <c r="C310" s="36">
        <v>44722.0</v>
      </c>
      <c r="D310" s="8" t="s">
        <v>516</v>
      </c>
      <c r="E310" s="4" t="s">
        <v>418</v>
      </c>
      <c r="F310" s="4">
        <v>13.54</v>
      </c>
      <c r="G310" s="4">
        <v>763.0</v>
      </c>
      <c r="H310" s="4" t="s">
        <v>449</v>
      </c>
    </row>
    <row r="311">
      <c r="A311" s="4">
        <f t="shared" si="1"/>
        <v>310</v>
      </c>
      <c r="B311" s="35">
        <f>VLOOKUP(D311, meets!A:B, 2, FALSE)</f>
        <v>46</v>
      </c>
      <c r="C311" s="36">
        <v>44722.0</v>
      </c>
      <c r="D311" s="8" t="s">
        <v>516</v>
      </c>
      <c r="E311" s="4" t="s">
        <v>419</v>
      </c>
      <c r="F311" s="4">
        <v>1.81</v>
      </c>
      <c r="G311" s="4">
        <v>991.0</v>
      </c>
      <c r="H311" s="4" t="s">
        <v>449</v>
      </c>
    </row>
    <row r="312">
      <c r="A312" s="4">
        <f t="shared" si="1"/>
        <v>311</v>
      </c>
      <c r="B312" s="35">
        <f>VLOOKUP(D312, meets!A:B, 2, FALSE)</f>
        <v>46</v>
      </c>
      <c r="C312" s="36">
        <v>44722.0</v>
      </c>
      <c r="D312" s="8" t="s">
        <v>516</v>
      </c>
      <c r="E312" s="4" t="s">
        <v>420</v>
      </c>
      <c r="F312" s="4">
        <v>13.15</v>
      </c>
      <c r="G312" s="4">
        <v>1102.0</v>
      </c>
      <c r="H312" s="4" t="s">
        <v>449</v>
      </c>
    </row>
    <row r="313">
      <c r="A313" s="4">
        <f t="shared" si="1"/>
        <v>312</v>
      </c>
      <c r="B313" s="35">
        <f>VLOOKUP(D313, meets!A:B, 2, FALSE)</f>
        <v>46</v>
      </c>
      <c r="C313" s="36">
        <v>44722.0</v>
      </c>
      <c r="D313" s="8" t="s">
        <v>516</v>
      </c>
      <c r="E313" s="4" t="s">
        <v>421</v>
      </c>
      <c r="F313" s="4">
        <v>23.13</v>
      </c>
      <c r="G313" s="4">
        <v>1066.0</v>
      </c>
      <c r="H313" s="4" t="s">
        <v>449</v>
      </c>
    </row>
    <row r="314">
      <c r="A314" s="4">
        <f t="shared" si="1"/>
        <v>313</v>
      </c>
      <c r="B314" s="35">
        <f>VLOOKUP(D314, meets!A:B, 2, FALSE)</f>
        <v>46</v>
      </c>
      <c r="C314" s="36">
        <v>44723.0</v>
      </c>
      <c r="D314" s="8" t="s">
        <v>516</v>
      </c>
      <c r="E314" s="4" t="s">
        <v>422</v>
      </c>
      <c r="F314" s="4">
        <v>42.87</v>
      </c>
      <c r="G314" s="4">
        <v>722.0</v>
      </c>
      <c r="H314" s="4" t="s">
        <v>449</v>
      </c>
    </row>
    <row r="315">
      <c r="A315" s="4">
        <f t="shared" si="1"/>
        <v>314</v>
      </c>
      <c r="B315" s="35">
        <f>VLOOKUP(D315, meets!A:B, 2, FALSE)</f>
        <v>46</v>
      </c>
      <c r="C315" s="36">
        <v>44723.0</v>
      </c>
      <c r="D315" s="8" t="s">
        <v>516</v>
      </c>
      <c r="E315" s="4" t="s">
        <v>423</v>
      </c>
      <c r="F315" s="4">
        <v>6.27</v>
      </c>
      <c r="G315" s="4">
        <v>934.0</v>
      </c>
      <c r="H315" s="4" t="s">
        <v>449</v>
      </c>
    </row>
    <row r="316">
      <c r="A316" s="4">
        <f t="shared" si="1"/>
        <v>315</v>
      </c>
      <c r="B316" s="35">
        <f>VLOOKUP(D316, meets!A:B, 2, FALSE)</f>
        <v>46</v>
      </c>
      <c r="C316" s="36">
        <v>44723.0</v>
      </c>
      <c r="D316" s="8" t="s">
        <v>516</v>
      </c>
      <c r="E316" s="4" t="s">
        <v>424</v>
      </c>
      <c r="F316" s="4" t="s">
        <v>529</v>
      </c>
      <c r="G316" s="4">
        <v>807.0</v>
      </c>
      <c r="H316" s="4" t="s">
        <v>449</v>
      </c>
    </row>
    <row r="317">
      <c r="A317" s="4">
        <f t="shared" si="1"/>
        <v>316</v>
      </c>
      <c r="B317" s="35">
        <f>VLOOKUP(D317, meets!A:B, 2, FALSE)</f>
        <v>46</v>
      </c>
      <c r="C317" s="36">
        <v>44723.0</v>
      </c>
      <c r="D317" s="8" t="s">
        <v>516</v>
      </c>
      <c r="E317" s="4" t="s">
        <v>425</v>
      </c>
      <c r="F317" s="4">
        <v>6385.0</v>
      </c>
      <c r="G317" s="4">
        <v>6385.0</v>
      </c>
      <c r="H317" s="4" t="s">
        <v>449</v>
      </c>
    </row>
    <row r="318">
      <c r="A318" s="4">
        <f t="shared" si="1"/>
        <v>317</v>
      </c>
      <c r="B318" s="35">
        <f>VLOOKUP(D318, meets!A:B, 2, FALSE)</f>
        <v>46</v>
      </c>
      <c r="C318" s="36">
        <v>44723.0</v>
      </c>
      <c r="D318" s="8" t="s">
        <v>516</v>
      </c>
      <c r="E318" s="4" t="s">
        <v>433</v>
      </c>
      <c r="F318" s="4">
        <v>54.76</v>
      </c>
      <c r="H318" s="4" t="s">
        <v>445</v>
      </c>
    </row>
    <row r="319">
      <c r="A319" s="4">
        <f t="shared" si="1"/>
        <v>318</v>
      </c>
      <c r="B319" s="35">
        <f>VLOOKUP(D319, meets!A:B, 2, FALSE)</f>
        <v>51</v>
      </c>
      <c r="C319" s="36">
        <v>44735.0</v>
      </c>
      <c r="D319" s="8" t="s">
        <v>530</v>
      </c>
      <c r="E319" s="4" t="s">
        <v>423</v>
      </c>
      <c r="F319" s="4">
        <v>6.42</v>
      </c>
      <c r="H319" s="4" t="s">
        <v>445</v>
      </c>
    </row>
    <row r="320">
      <c r="A320" s="4">
        <f t="shared" si="1"/>
        <v>319</v>
      </c>
      <c r="B320" s="35">
        <f>VLOOKUP(D320, meets!A:B, 2, FALSE)</f>
        <v>51</v>
      </c>
      <c r="C320" s="36">
        <v>44736.0</v>
      </c>
      <c r="D320" s="8" t="s">
        <v>530</v>
      </c>
      <c r="E320" s="4" t="s">
        <v>420</v>
      </c>
      <c r="F320" s="4">
        <v>13.43</v>
      </c>
      <c r="H320" s="4" t="s">
        <v>445</v>
      </c>
    </row>
    <row r="321">
      <c r="A321" s="4">
        <f t="shared" si="1"/>
        <v>320</v>
      </c>
      <c r="B321" s="35">
        <f>VLOOKUP(D321, meets!A:B, 2, FALSE)</f>
        <v>52</v>
      </c>
      <c r="C321" s="36">
        <v>44759.0</v>
      </c>
      <c r="D321" s="8" t="s">
        <v>531</v>
      </c>
      <c r="E321" s="4" t="s">
        <v>418</v>
      </c>
      <c r="F321" s="4">
        <v>13.67</v>
      </c>
      <c r="G321" s="4">
        <v>772.0</v>
      </c>
      <c r="H321" s="4" t="s">
        <v>449</v>
      </c>
    </row>
    <row r="322">
      <c r="A322" s="4">
        <f t="shared" si="1"/>
        <v>321</v>
      </c>
      <c r="B322" s="35">
        <f>VLOOKUP(D322, meets!A:B, 2, FALSE)</f>
        <v>52</v>
      </c>
      <c r="C322" s="36">
        <v>44759.0</v>
      </c>
      <c r="D322" s="8" t="s">
        <v>531</v>
      </c>
      <c r="E322" s="4" t="s">
        <v>419</v>
      </c>
      <c r="F322" s="4">
        <v>1.86</v>
      </c>
      <c r="G322" s="4">
        <v>1054.0</v>
      </c>
      <c r="H322" s="4" t="s">
        <v>449</v>
      </c>
    </row>
    <row r="323">
      <c r="A323" s="4">
        <f t="shared" si="1"/>
        <v>322</v>
      </c>
      <c r="B323" s="35">
        <f>VLOOKUP(D323, meets!A:B, 2, FALSE)</f>
        <v>52</v>
      </c>
      <c r="C323" s="36">
        <v>44759.0</v>
      </c>
      <c r="D323" s="8" t="s">
        <v>531</v>
      </c>
      <c r="E323" s="4" t="s">
        <v>420</v>
      </c>
      <c r="F323" s="4">
        <v>13.2</v>
      </c>
      <c r="G323" s="4">
        <v>1094.0</v>
      </c>
      <c r="H323" s="4" t="s">
        <v>449</v>
      </c>
    </row>
    <row r="324">
      <c r="A324" s="4">
        <f t="shared" si="1"/>
        <v>323</v>
      </c>
      <c r="B324" s="35">
        <f>VLOOKUP(D324, meets!A:B, 2, FALSE)</f>
        <v>52</v>
      </c>
      <c r="C324" s="36">
        <v>44759.0</v>
      </c>
      <c r="D324" s="8" t="s">
        <v>531</v>
      </c>
      <c r="E324" s="4" t="s">
        <v>421</v>
      </c>
      <c r="F324" s="4">
        <v>23.08</v>
      </c>
      <c r="G324" s="4">
        <v>1071.0</v>
      </c>
      <c r="H324" s="4" t="s">
        <v>449</v>
      </c>
    </row>
    <row r="325">
      <c r="A325" s="4">
        <f t="shared" si="1"/>
        <v>324</v>
      </c>
      <c r="B325" s="35">
        <f>VLOOKUP(D325, meets!A:B, 2, FALSE)</f>
        <v>52</v>
      </c>
      <c r="C325" s="36">
        <v>44760.0</v>
      </c>
      <c r="D325" s="8" t="s">
        <v>531</v>
      </c>
      <c r="E325" s="4" t="s">
        <v>422</v>
      </c>
      <c r="F325" s="4">
        <v>45.75</v>
      </c>
      <c r="G325" s="4">
        <v>778.0</v>
      </c>
      <c r="H325" s="4" t="s">
        <v>449</v>
      </c>
    </row>
    <row r="326">
      <c r="A326" s="4">
        <f t="shared" si="1"/>
        <v>325</v>
      </c>
      <c r="B326" s="35">
        <f>VLOOKUP(D326, meets!A:B, 2, FALSE)</f>
        <v>52</v>
      </c>
      <c r="C326" s="36">
        <v>44760.0</v>
      </c>
      <c r="D326" s="8" t="s">
        <v>531</v>
      </c>
      <c r="E326" s="4" t="s">
        <v>423</v>
      </c>
      <c r="F326" s="4">
        <v>6.39</v>
      </c>
      <c r="G326" s="4">
        <v>972.0</v>
      </c>
      <c r="H326" s="4" t="s">
        <v>449</v>
      </c>
    </row>
    <row r="327">
      <c r="A327" s="4">
        <f t="shared" si="1"/>
        <v>326</v>
      </c>
      <c r="B327" s="35">
        <f>VLOOKUP(D327, meets!A:B, 2, FALSE)</f>
        <v>52</v>
      </c>
      <c r="C327" s="36">
        <v>44760.0</v>
      </c>
      <c r="D327" s="8" t="s">
        <v>531</v>
      </c>
      <c r="E327" s="4" t="s">
        <v>424</v>
      </c>
      <c r="F327" s="4" t="s">
        <v>532</v>
      </c>
      <c r="G327" s="4">
        <v>1014.0</v>
      </c>
      <c r="H327" s="4" t="s">
        <v>449</v>
      </c>
    </row>
    <row r="328">
      <c r="A328" s="4">
        <f t="shared" si="1"/>
        <v>327</v>
      </c>
      <c r="B328" s="35">
        <f>VLOOKUP(D328, meets!A:B, 2, FALSE)</f>
        <v>52</v>
      </c>
      <c r="C328" s="36">
        <v>44760.0</v>
      </c>
      <c r="D328" s="8" t="s">
        <v>531</v>
      </c>
      <c r="E328" s="4" t="s">
        <v>425</v>
      </c>
      <c r="F328" s="4">
        <v>6755.0</v>
      </c>
      <c r="G328" s="4">
        <v>6755.0</v>
      </c>
      <c r="H328" s="4" t="s">
        <v>449</v>
      </c>
    </row>
    <row r="329">
      <c r="A329" s="4">
        <f t="shared" si="1"/>
        <v>328</v>
      </c>
      <c r="B329" s="35">
        <f>VLOOKUP(D329, meets!A:B, 2, FALSE)</f>
        <v>35</v>
      </c>
      <c r="C329" s="36">
        <v>44953.0</v>
      </c>
      <c r="D329" s="8" t="s">
        <v>497</v>
      </c>
      <c r="E329" s="4" t="s">
        <v>419</v>
      </c>
      <c r="F329" s="4">
        <v>1.73</v>
      </c>
      <c r="H329" s="4" t="s">
        <v>445</v>
      </c>
    </row>
    <row r="330">
      <c r="A330" s="4">
        <f t="shared" si="1"/>
        <v>329</v>
      </c>
      <c r="B330" s="35">
        <f>VLOOKUP(D330, meets!A:B, 2, FALSE)</f>
        <v>35</v>
      </c>
      <c r="C330" s="36">
        <v>44954.0</v>
      </c>
      <c r="D330" s="8" t="s">
        <v>497</v>
      </c>
      <c r="E330" s="4" t="s">
        <v>427</v>
      </c>
      <c r="F330" s="4">
        <v>8.2</v>
      </c>
      <c r="H330" s="4" t="s">
        <v>445</v>
      </c>
    </row>
    <row r="331">
      <c r="A331" s="4">
        <f t="shared" si="1"/>
        <v>330</v>
      </c>
      <c r="B331" s="35">
        <f>VLOOKUP(D331, meets!A:B, 2, FALSE)</f>
        <v>35</v>
      </c>
      <c r="C331" s="36">
        <v>44954.0</v>
      </c>
      <c r="D331" s="8" t="s">
        <v>497</v>
      </c>
      <c r="E331" s="4" t="s">
        <v>427</v>
      </c>
      <c r="F331" s="4">
        <v>8.2</v>
      </c>
      <c r="H331" s="4" t="s">
        <v>445</v>
      </c>
    </row>
    <row r="332">
      <c r="A332" s="4">
        <f t="shared" si="1"/>
        <v>331</v>
      </c>
      <c r="B332" s="35">
        <f>VLOOKUP(D332, meets!A:B, 2, FALSE)</f>
        <v>35</v>
      </c>
      <c r="C332" s="36">
        <v>44954.0</v>
      </c>
      <c r="D332" s="8" t="s">
        <v>497</v>
      </c>
      <c r="E332" s="4" t="s">
        <v>417</v>
      </c>
      <c r="F332" s="4">
        <v>51.45</v>
      </c>
      <c r="H332" s="4" t="s">
        <v>445</v>
      </c>
    </row>
    <row r="333">
      <c r="A333" s="4">
        <f t="shared" si="1"/>
        <v>332</v>
      </c>
      <c r="B333" s="35">
        <f>VLOOKUP(D333, meets!A:B, 2, FALSE)</f>
        <v>53</v>
      </c>
      <c r="C333" s="36">
        <v>44968.0</v>
      </c>
      <c r="D333" s="8" t="s">
        <v>533</v>
      </c>
      <c r="E333" s="4" t="s">
        <v>427</v>
      </c>
      <c r="F333" s="4">
        <v>8.17</v>
      </c>
      <c r="H333" s="4" t="s">
        <v>445</v>
      </c>
    </row>
    <row r="334">
      <c r="A334" s="4">
        <f t="shared" si="1"/>
        <v>333</v>
      </c>
      <c r="B334" s="35">
        <f>VLOOKUP(D334, meets!A:B, 2, FALSE)</f>
        <v>27</v>
      </c>
      <c r="C334" s="36">
        <v>44973.0</v>
      </c>
      <c r="D334" s="8" t="s">
        <v>482</v>
      </c>
      <c r="E334" s="4" t="s">
        <v>418</v>
      </c>
      <c r="F334" s="4">
        <v>13.8</v>
      </c>
      <c r="G334" s="4">
        <v>781.0</v>
      </c>
      <c r="H334" s="4" t="s">
        <v>449</v>
      </c>
    </row>
    <row r="335">
      <c r="A335" s="4">
        <f t="shared" si="1"/>
        <v>334</v>
      </c>
      <c r="B335" s="35">
        <f>VLOOKUP(D335, meets!A:B, 2, FALSE)</f>
        <v>27</v>
      </c>
      <c r="C335" s="36">
        <v>44973.0</v>
      </c>
      <c r="D335" s="8" t="s">
        <v>482</v>
      </c>
      <c r="E335" s="4" t="s">
        <v>423</v>
      </c>
      <c r="F335" s="4">
        <v>6.34</v>
      </c>
      <c r="G335" s="4">
        <v>956.0</v>
      </c>
      <c r="H335" s="4" t="s">
        <v>449</v>
      </c>
    </row>
    <row r="336">
      <c r="A336" s="4">
        <f t="shared" si="1"/>
        <v>335</v>
      </c>
      <c r="B336" s="35">
        <f>VLOOKUP(D336, meets!A:B, 2, FALSE)</f>
        <v>27</v>
      </c>
      <c r="C336" s="36">
        <v>44973.0</v>
      </c>
      <c r="D336" s="8" t="s">
        <v>482</v>
      </c>
      <c r="E336" s="4" t="s">
        <v>419</v>
      </c>
      <c r="F336" s="4">
        <v>1.91</v>
      </c>
      <c r="G336" s="4">
        <v>1119.0</v>
      </c>
      <c r="H336" s="4" t="s">
        <v>449</v>
      </c>
    </row>
    <row r="337">
      <c r="A337" s="4">
        <f t="shared" si="1"/>
        <v>336</v>
      </c>
      <c r="B337" s="35">
        <f>VLOOKUP(D337, meets!A:B, 2, FALSE)</f>
        <v>27</v>
      </c>
      <c r="C337" s="36">
        <v>44973.0</v>
      </c>
      <c r="D337" s="8" t="s">
        <v>482</v>
      </c>
      <c r="E337" s="4" t="s">
        <v>427</v>
      </c>
      <c r="F337" s="4">
        <v>8.04</v>
      </c>
      <c r="G337" s="4">
        <v>1120.0</v>
      </c>
      <c r="H337" s="4" t="s">
        <v>449</v>
      </c>
    </row>
    <row r="338">
      <c r="A338" s="4">
        <f t="shared" si="1"/>
        <v>337</v>
      </c>
      <c r="B338" s="35">
        <f>VLOOKUP(D338, meets!A:B, 2, FALSE)</f>
        <v>27</v>
      </c>
      <c r="C338" s="36">
        <v>44973.0</v>
      </c>
      <c r="D338" s="8" t="s">
        <v>482</v>
      </c>
      <c r="E338" s="4" t="s">
        <v>424</v>
      </c>
      <c r="F338" s="4" t="s">
        <v>534</v>
      </c>
      <c r="G338" s="4">
        <v>1028.0</v>
      </c>
      <c r="H338" s="4" t="s">
        <v>449</v>
      </c>
    </row>
    <row r="339">
      <c r="A339" s="4">
        <f t="shared" si="1"/>
        <v>338</v>
      </c>
      <c r="B339" s="35">
        <f>VLOOKUP(D339, meets!A:B, 2, FALSE)</f>
        <v>27</v>
      </c>
      <c r="C339" s="36">
        <v>44973.0</v>
      </c>
      <c r="D339" s="8" t="s">
        <v>482</v>
      </c>
      <c r="E339" s="4" t="s">
        <v>428</v>
      </c>
      <c r="F339" s="4">
        <v>5004.0</v>
      </c>
      <c r="H339" s="4" t="s">
        <v>449</v>
      </c>
    </row>
    <row r="340">
      <c r="A340" s="4">
        <f t="shared" si="1"/>
        <v>339</v>
      </c>
      <c r="B340" s="35">
        <f>VLOOKUP(D340, meets!A:B, 2, FALSE)</f>
        <v>27</v>
      </c>
      <c r="C340" s="36">
        <v>44974.0</v>
      </c>
      <c r="D340" s="8" t="s">
        <v>482</v>
      </c>
      <c r="E340" s="4" t="s">
        <v>417</v>
      </c>
      <c r="F340" s="4">
        <v>53.66</v>
      </c>
      <c r="H340" s="4" t="s">
        <v>445</v>
      </c>
    </row>
    <row r="341">
      <c r="A341" s="4">
        <f t="shared" si="1"/>
        <v>340</v>
      </c>
      <c r="B341" s="35">
        <f>VLOOKUP(D341, meets!A:B, 2, FALSE)</f>
        <v>27</v>
      </c>
      <c r="C341" s="36">
        <v>44975.0</v>
      </c>
      <c r="D341" s="8" t="s">
        <v>482</v>
      </c>
      <c r="E341" s="4" t="s">
        <v>417</v>
      </c>
      <c r="F341" s="4">
        <v>51.03</v>
      </c>
      <c r="H341" s="4" t="s">
        <v>445</v>
      </c>
    </row>
    <row r="342">
      <c r="A342" s="4">
        <f t="shared" si="1"/>
        <v>341</v>
      </c>
      <c r="B342" s="35">
        <f>VLOOKUP(D342, meets!A:B, 2, FALSE)</f>
        <v>54</v>
      </c>
      <c r="C342" s="36">
        <v>45009.0</v>
      </c>
      <c r="D342" s="8" t="s">
        <v>535</v>
      </c>
      <c r="E342" s="4" t="s">
        <v>422</v>
      </c>
      <c r="F342" s="4">
        <v>43.38</v>
      </c>
      <c r="H342" s="4" t="s">
        <v>445</v>
      </c>
    </row>
    <row r="343">
      <c r="A343" s="4">
        <f t="shared" si="1"/>
        <v>342</v>
      </c>
      <c r="B343" s="35">
        <f>VLOOKUP(D343, meets!A:B, 2, FALSE)</f>
        <v>40</v>
      </c>
      <c r="C343" s="36">
        <v>45016.0</v>
      </c>
      <c r="D343" s="8" t="s">
        <v>508</v>
      </c>
      <c r="E343" s="4" t="s">
        <v>433</v>
      </c>
      <c r="F343" s="4">
        <v>54.94</v>
      </c>
      <c r="H343" s="4" t="s">
        <v>445</v>
      </c>
    </row>
    <row r="344">
      <c r="A344" s="4">
        <f t="shared" si="1"/>
        <v>343</v>
      </c>
      <c r="B344" s="35">
        <f>VLOOKUP(D344, meets!A:B, 2, FALSE)</f>
        <v>40</v>
      </c>
      <c r="C344" s="36">
        <v>45017.0</v>
      </c>
      <c r="D344" s="8" t="s">
        <v>508</v>
      </c>
      <c r="E344" s="4" t="s">
        <v>424</v>
      </c>
      <c r="F344" s="4" t="s">
        <v>536</v>
      </c>
      <c r="H344" s="4" t="s">
        <v>445</v>
      </c>
    </row>
    <row r="345">
      <c r="A345" s="4">
        <f t="shared" si="1"/>
        <v>344</v>
      </c>
      <c r="B345" s="35">
        <f>VLOOKUP(D345, meets!A:B, 2, FALSE)</f>
        <v>55</v>
      </c>
      <c r="C345" s="36">
        <v>45030.0</v>
      </c>
      <c r="D345" s="8" t="s">
        <v>537</v>
      </c>
      <c r="E345" s="4" t="s">
        <v>423</v>
      </c>
      <c r="F345" s="4">
        <v>6.72</v>
      </c>
      <c r="H345" s="4" t="s">
        <v>445</v>
      </c>
    </row>
    <row r="346">
      <c r="A346" s="4">
        <f t="shared" si="1"/>
        <v>345</v>
      </c>
      <c r="B346" s="35">
        <f>VLOOKUP(D346, meets!A:B, 2, FALSE)</f>
        <v>55</v>
      </c>
      <c r="C346" s="36">
        <v>45030.0</v>
      </c>
      <c r="D346" s="8" t="s">
        <v>537</v>
      </c>
      <c r="E346" s="4" t="s">
        <v>433</v>
      </c>
      <c r="F346" s="4">
        <v>54.48</v>
      </c>
      <c r="H346" s="4" t="s">
        <v>445</v>
      </c>
    </row>
    <row r="347">
      <c r="A347" s="4">
        <f t="shared" si="1"/>
        <v>346</v>
      </c>
      <c r="B347" s="35">
        <f>VLOOKUP(D347, meets!A:B, 2, FALSE)</f>
        <v>55</v>
      </c>
      <c r="C347" s="36">
        <v>45031.0</v>
      </c>
      <c r="D347" s="8" t="s">
        <v>537</v>
      </c>
      <c r="E347" s="4" t="s">
        <v>418</v>
      </c>
      <c r="F347" s="4">
        <v>13.52</v>
      </c>
      <c r="H347" s="4" t="s">
        <v>445</v>
      </c>
    </row>
    <row r="348">
      <c r="A348" s="4">
        <f t="shared" si="1"/>
        <v>347</v>
      </c>
      <c r="B348" s="35">
        <f>VLOOKUP(D348, meets!A:B, 2, FALSE)</f>
        <v>55</v>
      </c>
      <c r="C348" s="36">
        <v>45031.0</v>
      </c>
      <c r="D348" s="8" t="s">
        <v>537</v>
      </c>
      <c r="E348" s="4" t="s">
        <v>420</v>
      </c>
      <c r="F348" s="4">
        <v>13.19</v>
      </c>
      <c r="H348" s="4" t="s">
        <v>445</v>
      </c>
    </row>
    <row r="349">
      <c r="A349" s="4">
        <f t="shared" si="1"/>
        <v>348</v>
      </c>
      <c r="B349" s="35">
        <f>VLOOKUP(D349, meets!A:B, 2, FALSE)</f>
        <v>49</v>
      </c>
      <c r="C349" s="36">
        <v>45045.0</v>
      </c>
      <c r="D349" s="8" t="s">
        <v>525</v>
      </c>
      <c r="E349" s="4" t="s">
        <v>418</v>
      </c>
      <c r="F349" s="4">
        <v>13.94</v>
      </c>
      <c r="H349" s="4" t="s">
        <v>445</v>
      </c>
    </row>
    <row r="350">
      <c r="A350" s="4">
        <f t="shared" si="1"/>
        <v>349</v>
      </c>
      <c r="B350" s="35">
        <f>VLOOKUP(D350, meets!A:B, 2, FALSE)</f>
        <v>49</v>
      </c>
      <c r="C350" s="36">
        <v>45045.0</v>
      </c>
      <c r="D350" s="8" t="s">
        <v>525</v>
      </c>
      <c r="E350" s="4" t="s">
        <v>420</v>
      </c>
      <c r="F350" s="4">
        <v>13.09</v>
      </c>
      <c r="H350" s="4" t="s">
        <v>445</v>
      </c>
    </row>
    <row r="351">
      <c r="A351" s="4">
        <f t="shared" si="1"/>
        <v>350</v>
      </c>
      <c r="B351" s="35">
        <f>VLOOKUP(D351, meets!A:B, 2, FALSE)</f>
        <v>49</v>
      </c>
      <c r="C351" s="36">
        <v>45045.0</v>
      </c>
      <c r="D351" s="8" t="s">
        <v>525</v>
      </c>
      <c r="E351" s="4" t="s">
        <v>421</v>
      </c>
      <c r="F351" s="4">
        <v>23.6</v>
      </c>
      <c r="H351" s="4" t="s">
        <v>445</v>
      </c>
    </row>
    <row r="352">
      <c r="A352" s="4">
        <f t="shared" si="1"/>
        <v>351</v>
      </c>
      <c r="B352" s="35">
        <f>VLOOKUP(D352, meets!A:B, 2, FALSE)</f>
        <v>56</v>
      </c>
      <c r="C352" s="36">
        <v>45052.0</v>
      </c>
      <c r="D352" s="8" t="s">
        <v>538</v>
      </c>
      <c r="E352" s="4" t="s">
        <v>420</v>
      </c>
      <c r="F352" s="4">
        <v>12.95</v>
      </c>
      <c r="H352" s="4" t="s">
        <v>445</v>
      </c>
    </row>
    <row r="353">
      <c r="A353" s="4">
        <f t="shared" si="1"/>
        <v>352</v>
      </c>
      <c r="B353" s="35">
        <f>VLOOKUP(D353, meets!A:B, 2, FALSE)</f>
        <v>56</v>
      </c>
      <c r="C353" s="36">
        <v>45052.0</v>
      </c>
      <c r="D353" s="8" t="s">
        <v>538</v>
      </c>
      <c r="E353" s="4" t="s">
        <v>420</v>
      </c>
      <c r="F353" s="4">
        <v>12.9</v>
      </c>
      <c r="H353" s="4" t="s">
        <v>445</v>
      </c>
    </row>
    <row r="354">
      <c r="A354" s="4">
        <f t="shared" si="1"/>
        <v>353</v>
      </c>
      <c r="B354" s="35">
        <f>VLOOKUP(D354, meets!A:B, 2, FALSE)</f>
        <v>57</v>
      </c>
      <c r="C354" s="36">
        <v>45073.0</v>
      </c>
      <c r="D354" s="8" t="s">
        <v>539</v>
      </c>
      <c r="E354" s="4" t="s">
        <v>418</v>
      </c>
      <c r="F354" s="4">
        <v>13.9</v>
      </c>
      <c r="G354" s="4">
        <v>787.0</v>
      </c>
      <c r="H354" s="4" t="s">
        <v>449</v>
      </c>
    </row>
    <row r="355">
      <c r="A355" s="4">
        <f t="shared" si="1"/>
        <v>354</v>
      </c>
      <c r="B355" s="35">
        <f>VLOOKUP(D355, meets!A:B, 2, FALSE)</f>
        <v>57</v>
      </c>
      <c r="C355" s="36">
        <v>45073.0</v>
      </c>
      <c r="D355" s="8" t="s">
        <v>539</v>
      </c>
      <c r="E355" s="4" t="s">
        <v>419</v>
      </c>
      <c r="F355" s="4">
        <v>1.92</v>
      </c>
      <c r="G355" s="4">
        <v>1132.0</v>
      </c>
      <c r="H355" s="4" t="s">
        <v>449</v>
      </c>
    </row>
    <row r="356">
      <c r="A356" s="4">
        <f t="shared" si="1"/>
        <v>355</v>
      </c>
      <c r="B356" s="35">
        <f>VLOOKUP(D356, meets!A:B, 2, FALSE)</f>
        <v>57</v>
      </c>
      <c r="C356" s="36">
        <v>45073.0</v>
      </c>
      <c r="D356" s="8" t="s">
        <v>539</v>
      </c>
      <c r="E356" s="4" t="s">
        <v>420</v>
      </c>
      <c r="F356" s="4">
        <v>12.75</v>
      </c>
      <c r="G356" s="4">
        <v>1162.0</v>
      </c>
      <c r="H356" s="4" t="s">
        <v>449</v>
      </c>
    </row>
    <row r="357">
      <c r="A357" s="4">
        <f t="shared" si="1"/>
        <v>356</v>
      </c>
      <c r="B357" s="35">
        <f>VLOOKUP(D357, meets!A:B, 2, FALSE)</f>
        <v>57</v>
      </c>
      <c r="C357" s="36">
        <v>45073.0</v>
      </c>
      <c r="D357" s="8" t="s">
        <v>539</v>
      </c>
      <c r="E357" s="4" t="s">
        <v>421</v>
      </c>
      <c r="F357" s="4">
        <v>22.88</v>
      </c>
      <c r="G357" s="4">
        <v>1091.0</v>
      </c>
      <c r="H357" s="4" t="s">
        <v>449</v>
      </c>
    </row>
    <row r="358">
      <c r="A358" s="4">
        <f t="shared" si="1"/>
        <v>357</v>
      </c>
      <c r="B358" s="35">
        <f>VLOOKUP(D358, meets!A:B, 2, FALSE)</f>
        <v>57</v>
      </c>
      <c r="C358" s="36">
        <v>45074.0</v>
      </c>
      <c r="D358" s="8" t="s">
        <v>539</v>
      </c>
      <c r="E358" s="4" t="s">
        <v>422</v>
      </c>
      <c r="F358" s="4">
        <v>43.08</v>
      </c>
      <c r="G358" s="4">
        <v>726.0</v>
      </c>
      <c r="H358" s="4" t="s">
        <v>449</v>
      </c>
    </row>
    <row r="359">
      <c r="A359" s="4">
        <f t="shared" si="1"/>
        <v>358</v>
      </c>
      <c r="B359" s="35">
        <f>VLOOKUP(D359, meets!A:B, 2, FALSE)</f>
        <v>57</v>
      </c>
      <c r="C359" s="36">
        <v>45074.0</v>
      </c>
      <c r="D359" s="8" t="s">
        <v>539</v>
      </c>
      <c r="E359" s="4" t="s">
        <v>423</v>
      </c>
      <c r="F359" s="4">
        <v>6.54</v>
      </c>
      <c r="G359" s="4">
        <v>1020.0</v>
      </c>
      <c r="H359" s="4" t="s">
        <v>449</v>
      </c>
    </row>
    <row r="360">
      <c r="A360" s="4">
        <f t="shared" si="1"/>
        <v>359</v>
      </c>
      <c r="B360" s="35">
        <f>VLOOKUP(D360, meets!A:B, 2, FALSE)</f>
        <v>57</v>
      </c>
      <c r="C360" s="36">
        <v>45074.0</v>
      </c>
      <c r="D360" s="8" t="s">
        <v>539</v>
      </c>
      <c r="E360" s="4" t="s">
        <v>424</v>
      </c>
      <c r="F360" s="4" t="s">
        <v>540</v>
      </c>
      <c r="G360" s="4">
        <v>1070.0</v>
      </c>
      <c r="H360" s="4" t="s">
        <v>449</v>
      </c>
    </row>
    <row r="361">
      <c r="A361" s="4">
        <f t="shared" si="1"/>
        <v>360</v>
      </c>
      <c r="B361" s="35">
        <f>VLOOKUP(D361, meets!A:B, 2, FALSE)</f>
        <v>57</v>
      </c>
      <c r="C361" s="36">
        <v>45074.0</v>
      </c>
      <c r="D361" s="8" t="s">
        <v>539</v>
      </c>
      <c r="E361" s="4" t="s">
        <v>425</v>
      </c>
      <c r="F361" s="4">
        <v>6988.0</v>
      </c>
      <c r="G361" s="4">
        <v>6988.0</v>
      </c>
      <c r="H361" s="4" t="s">
        <v>449</v>
      </c>
    </row>
    <row r="362">
      <c r="A362" s="4">
        <f t="shared" si="1"/>
        <v>361</v>
      </c>
      <c r="B362" s="35">
        <f>VLOOKUP(D362, meets!A:B, 2, FALSE)</f>
        <v>58</v>
      </c>
      <c r="C362" s="36">
        <v>45079.0</v>
      </c>
      <c r="D362" s="8" t="s">
        <v>541</v>
      </c>
      <c r="E362" s="4" t="s">
        <v>433</v>
      </c>
      <c r="F362" s="4">
        <v>54.42</v>
      </c>
      <c r="H362" s="4" t="s">
        <v>445</v>
      </c>
    </row>
    <row r="363">
      <c r="A363" s="4">
        <f t="shared" si="1"/>
        <v>362</v>
      </c>
      <c r="B363" s="35">
        <f>VLOOKUP(D363, meets!A:B, 2, FALSE)</f>
        <v>59</v>
      </c>
      <c r="C363" s="36">
        <v>45086.0</v>
      </c>
      <c r="D363" s="8" t="s">
        <v>542</v>
      </c>
      <c r="E363" s="4" t="s">
        <v>419</v>
      </c>
      <c r="F363" s="4">
        <v>1.91</v>
      </c>
      <c r="H363" s="4" t="s">
        <v>445</v>
      </c>
    </row>
    <row r="364">
      <c r="A364" s="4">
        <f t="shared" si="1"/>
        <v>363</v>
      </c>
      <c r="B364" s="35">
        <f>VLOOKUP(D364, meets!A:B, 2, FALSE)</f>
        <v>59</v>
      </c>
      <c r="C364" s="36">
        <v>45086.0</v>
      </c>
      <c r="D364" s="8" t="s">
        <v>542</v>
      </c>
      <c r="E364" s="4" t="s">
        <v>417</v>
      </c>
      <c r="F364" s="4">
        <v>50.82</v>
      </c>
      <c r="H364" s="4" t="s">
        <v>445</v>
      </c>
    </row>
    <row r="365">
      <c r="A365" s="4">
        <f t="shared" si="1"/>
        <v>364</v>
      </c>
      <c r="B365" s="35">
        <f>VLOOKUP(D365, meets!A:B, 2, FALSE)</f>
        <v>60</v>
      </c>
      <c r="C365" s="36">
        <v>45092.0</v>
      </c>
      <c r="D365" s="8" t="s">
        <v>543</v>
      </c>
      <c r="E365" s="4" t="s">
        <v>433</v>
      </c>
      <c r="F365" s="4">
        <v>55.28</v>
      </c>
      <c r="H365" s="4" t="s">
        <v>445</v>
      </c>
    </row>
    <row r="366">
      <c r="A366" s="4">
        <f t="shared" si="1"/>
        <v>365</v>
      </c>
      <c r="B366" s="35">
        <f>VLOOKUP(D366, meets!A:B, 2, FALSE)</f>
        <v>61</v>
      </c>
      <c r="C366" s="36">
        <v>45113.0</v>
      </c>
      <c r="D366" s="8" t="s">
        <v>544</v>
      </c>
      <c r="E366" s="4" t="s">
        <v>418</v>
      </c>
      <c r="F366" s="4">
        <v>14.03</v>
      </c>
      <c r="G366" s="4">
        <v>796.0</v>
      </c>
      <c r="H366" s="4" t="s">
        <v>449</v>
      </c>
    </row>
    <row r="367">
      <c r="A367" s="4">
        <f t="shared" si="1"/>
        <v>366</v>
      </c>
      <c r="B367" s="35">
        <f>VLOOKUP(D367, meets!A:B, 2, FALSE)</f>
        <v>61</v>
      </c>
      <c r="C367" s="36">
        <v>45113.0</v>
      </c>
      <c r="D367" s="8" t="s">
        <v>544</v>
      </c>
      <c r="E367" s="4" t="s">
        <v>419</v>
      </c>
      <c r="F367" s="4">
        <v>1.87</v>
      </c>
      <c r="G367" s="4">
        <v>1067.0</v>
      </c>
      <c r="H367" s="4" t="s">
        <v>449</v>
      </c>
    </row>
    <row r="368">
      <c r="A368" s="4">
        <f t="shared" si="1"/>
        <v>367</v>
      </c>
      <c r="B368" s="35">
        <f>VLOOKUP(D368, meets!A:B, 2, FALSE)</f>
        <v>61</v>
      </c>
      <c r="C368" s="36">
        <v>45113.0</v>
      </c>
      <c r="D368" s="8" t="s">
        <v>544</v>
      </c>
      <c r="E368" s="4" t="s">
        <v>420</v>
      </c>
      <c r="F368" s="4">
        <v>13.08</v>
      </c>
      <c r="G368" s="4">
        <v>1112.0</v>
      </c>
      <c r="H368" s="4" t="s">
        <v>449</v>
      </c>
    </row>
    <row r="369">
      <c r="A369" s="4">
        <f t="shared" si="1"/>
        <v>368</v>
      </c>
      <c r="B369" s="35">
        <f>VLOOKUP(D369, meets!A:B, 2, FALSE)</f>
        <v>61</v>
      </c>
      <c r="C369" s="36">
        <v>45113.0</v>
      </c>
      <c r="D369" s="8" t="s">
        <v>544</v>
      </c>
      <c r="E369" s="4" t="s">
        <v>421</v>
      </c>
      <c r="F369" s="4">
        <v>23.45</v>
      </c>
      <c r="G369" s="4">
        <v>1034.0</v>
      </c>
      <c r="H369" s="4" t="s">
        <v>449</v>
      </c>
    </row>
    <row r="370">
      <c r="A370" s="4">
        <f t="shared" si="1"/>
        <v>369</v>
      </c>
      <c r="B370" s="35">
        <f>VLOOKUP(D370, meets!A:B, 2, FALSE)</f>
        <v>61</v>
      </c>
      <c r="C370" s="36">
        <v>45114.0</v>
      </c>
      <c r="D370" s="8" t="s">
        <v>544</v>
      </c>
      <c r="E370" s="4" t="s">
        <v>422</v>
      </c>
      <c r="F370" s="4">
        <v>43.9</v>
      </c>
      <c r="G370" s="4">
        <v>742.0</v>
      </c>
      <c r="H370" s="4" t="s">
        <v>449</v>
      </c>
    </row>
    <row r="371">
      <c r="A371" s="4">
        <f t="shared" si="1"/>
        <v>370</v>
      </c>
      <c r="B371" s="35">
        <f>VLOOKUP(D371, meets!A:B, 2, FALSE)</f>
        <v>61</v>
      </c>
      <c r="C371" s="36">
        <v>45114.0</v>
      </c>
      <c r="D371" s="8" t="s">
        <v>544</v>
      </c>
      <c r="E371" s="4" t="s">
        <v>423</v>
      </c>
      <c r="F371" s="4">
        <v>6.4</v>
      </c>
      <c r="G371" s="4">
        <v>975.0</v>
      </c>
      <c r="H371" s="4" t="s">
        <v>449</v>
      </c>
    </row>
    <row r="372">
      <c r="A372" s="4">
        <f t="shared" si="1"/>
        <v>371</v>
      </c>
      <c r="B372" s="35">
        <f>VLOOKUP(D372, meets!A:B, 2, FALSE)</f>
        <v>61</v>
      </c>
      <c r="C372" s="36">
        <v>45114.0</v>
      </c>
      <c r="D372" s="8" t="s">
        <v>544</v>
      </c>
      <c r="E372" s="4" t="s">
        <v>424</v>
      </c>
      <c r="F372" s="4" t="s">
        <v>545</v>
      </c>
      <c r="G372" s="4">
        <v>951.0</v>
      </c>
      <c r="H372" s="4" t="s">
        <v>449</v>
      </c>
    </row>
    <row r="373">
      <c r="A373" s="4">
        <f t="shared" si="1"/>
        <v>372</v>
      </c>
      <c r="B373" s="35">
        <f>VLOOKUP(D373, meets!A:B, 2, FALSE)</f>
        <v>61</v>
      </c>
      <c r="C373" s="36">
        <v>45114.0</v>
      </c>
      <c r="D373" s="8" t="s">
        <v>544</v>
      </c>
      <c r="E373" s="4" t="s">
        <v>425</v>
      </c>
      <c r="F373" s="4">
        <v>6677.0</v>
      </c>
      <c r="G373" s="4">
        <v>6677.0</v>
      </c>
      <c r="H373" s="4" t="s">
        <v>449</v>
      </c>
    </row>
    <row r="374">
      <c r="A374" s="4">
        <f t="shared" si="1"/>
        <v>373</v>
      </c>
      <c r="B374" s="35">
        <f>VLOOKUP(D374, meets!A:B, 2, FALSE)</f>
        <v>62</v>
      </c>
      <c r="C374" s="36">
        <v>45142.0</v>
      </c>
      <c r="D374" s="8" t="s">
        <v>546</v>
      </c>
      <c r="E374" s="4" t="s">
        <v>418</v>
      </c>
      <c r="F374" s="4">
        <v>14.2</v>
      </c>
      <c r="H374" s="4" t="s">
        <v>445</v>
      </c>
    </row>
    <row r="375">
      <c r="A375" s="4">
        <f t="shared" si="1"/>
        <v>374</v>
      </c>
      <c r="B375" s="35">
        <f>VLOOKUP(D375, meets!A:B, 2, FALSE)</f>
        <v>62</v>
      </c>
      <c r="C375" s="36">
        <v>45142.0</v>
      </c>
      <c r="D375" s="8" t="s">
        <v>546</v>
      </c>
      <c r="E375" s="4" t="s">
        <v>423</v>
      </c>
      <c r="F375" s="4">
        <v>5.97</v>
      </c>
      <c r="H375" s="4" t="s">
        <v>445</v>
      </c>
    </row>
    <row r="376">
      <c r="A376" s="4">
        <f t="shared" si="1"/>
        <v>375</v>
      </c>
      <c r="B376" s="35">
        <f>VLOOKUP(D376, meets!A:B, 2, FALSE)</f>
        <v>62</v>
      </c>
      <c r="C376" s="36">
        <v>45142.0</v>
      </c>
      <c r="D376" s="8" t="s">
        <v>546</v>
      </c>
      <c r="E376" s="4" t="s">
        <v>420</v>
      </c>
      <c r="F376" s="4">
        <v>13.18</v>
      </c>
      <c r="H376" s="4" t="s">
        <v>445</v>
      </c>
    </row>
    <row r="377">
      <c r="A377" s="4">
        <f t="shared" si="1"/>
        <v>376</v>
      </c>
      <c r="B377" s="35">
        <f>VLOOKUP(D377, meets!A:B, 2, FALSE)</f>
        <v>52</v>
      </c>
      <c r="C377" s="36">
        <v>45157.0</v>
      </c>
      <c r="D377" s="8" t="s">
        <v>531</v>
      </c>
      <c r="E377" s="4" t="s">
        <v>418</v>
      </c>
      <c r="F377" s="4">
        <v>14.54</v>
      </c>
      <c r="G377" s="4">
        <v>830.0</v>
      </c>
      <c r="H377" s="4" t="s">
        <v>449</v>
      </c>
    </row>
    <row r="378">
      <c r="A378" s="4">
        <f t="shared" si="1"/>
        <v>377</v>
      </c>
      <c r="B378" s="35">
        <f>VLOOKUP(D378, meets!A:B, 2, FALSE)</f>
        <v>52</v>
      </c>
      <c r="C378" s="36">
        <v>45157.0</v>
      </c>
      <c r="D378" s="8" t="s">
        <v>531</v>
      </c>
      <c r="E378" s="4" t="s">
        <v>419</v>
      </c>
      <c r="F378" s="4">
        <v>1.83</v>
      </c>
      <c r="G378" s="4">
        <v>1016.0</v>
      </c>
      <c r="H378" s="4" t="s">
        <v>449</v>
      </c>
    </row>
    <row r="379">
      <c r="A379" s="4">
        <f t="shared" si="1"/>
        <v>378</v>
      </c>
      <c r="B379" s="35">
        <f>VLOOKUP(D379, meets!A:B, 2, FALSE)</f>
        <v>52</v>
      </c>
      <c r="C379" s="36">
        <v>45157.0</v>
      </c>
      <c r="D379" s="8" t="s">
        <v>531</v>
      </c>
      <c r="E379" s="4" t="s">
        <v>420</v>
      </c>
      <c r="F379" s="4">
        <v>12.97</v>
      </c>
      <c r="G379" s="4">
        <v>1129.0</v>
      </c>
      <c r="H379" s="4" t="s">
        <v>449</v>
      </c>
    </row>
    <row r="380">
      <c r="A380" s="4">
        <f t="shared" si="1"/>
        <v>379</v>
      </c>
      <c r="B380" s="35">
        <f>VLOOKUP(D380, meets!A:B, 2, FALSE)</f>
        <v>52</v>
      </c>
      <c r="C380" s="36">
        <v>45157.0</v>
      </c>
      <c r="D380" s="8" t="s">
        <v>531</v>
      </c>
      <c r="E380" s="4" t="s">
        <v>421</v>
      </c>
      <c r="F380" s="4">
        <v>23.56</v>
      </c>
      <c r="G380" s="4">
        <v>1023.0</v>
      </c>
      <c r="H380" s="4" t="s">
        <v>449</v>
      </c>
    </row>
    <row r="381">
      <c r="A381" s="4">
        <f t="shared" si="1"/>
        <v>380</v>
      </c>
      <c r="B381" s="35">
        <f>VLOOKUP(D381, meets!A:B, 2, FALSE)</f>
        <v>52</v>
      </c>
      <c r="C381" s="36">
        <v>45158.0</v>
      </c>
      <c r="D381" s="8" t="s">
        <v>531</v>
      </c>
      <c r="E381" s="4" t="s">
        <v>422</v>
      </c>
      <c r="F381" s="4">
        <v>44.88</v>
      </c>
      <c r="G381" s="4">
        <v>761.0</v>
      </c>
      <c r="H381" s="4" t="s">
        <v>449</v>
      </c>
    </row>
    <row r="382">
      <c r="A382" s="4">
        <f t="shared" si="1"/>
        <v>381</v>
      </c>
      <c r="B382" s="35">
        <f>VLOOKUP(D382, meets!A:B, 2, FALSE)</f>
        <v>52</v>
      </c>
      <c r="C382" s="36">
        <v>45158.0</v>
      </c>
      <c r="D382" s="8" t="s">
        <v>531</v>
      </c>
      <c r="E382" s="4" t="s">
        <v>423</v>
      </c>
      <c r="F382" s="4">
        <v>6.19</v>
      </c>
      <c r="G382" s="4">
        <v>908.0</v>
      </c>
      <c r="H382" s="4" t="s">
        <v>449</v>
      </c>
    </row>
    <row r="383">
      <c r="A383" s="4">
        <f t="shared" si="1"/>
        <v>382</v>
      </c>
      <c r="B383" s="35">
        <f>VLOOKUP(D383, meets!A:B, 2, FALSE)</f>
        <v>52</v>
      </c>
      <c r="C383" s="36">
        <v>45158.0</v>
      </c>
      <c r="D383" s="8" t="s">
        <v>531</v>
      </c>
      <c r="E383" s="4" t="s">
        <v>424</v>
      </c>
      <c r="F383" s="4" t="s">
        <v>547</v>
      </c>
      <c r="G383" s="4">
        <v>1053.0</v>
      </c>
      <c r="H383" s="4" t="s">
        <v>449</v>
      </c>
    </row>
    <row r="384">
      <c r="A384" s="4">
        <f t="shared" si="1"/>
        <v>383</v>
      </c>
      <c r="B384" s="35">
        <f>VLOOKUP(D384, meets!A:B, 2, FALSE)</f>
        <v>52</v>
      </c>
      <c r="C384" s="36">
        <v>45158.0</v>
      </c>
      <c r="D384" s="8" t="s">
        <v>531</v>
      </c>
      <c r="E384" s="4" t="s">
        <v>425</v>
      </c>
      <c r="F384" s="4">
        <v>6720.0</v>
      </c>
      <c r="G384" s="4">
        <v>6720.0</v>
      </c>
      <c r="H384" s="4" t="s">
        <v>449</v>
      </c>
    </row>
    <row r="385">
      <c r="A385" s="4">
        <f t="shared" si="1"/>
        <v>384</v>
      </c>
      <c r="B385" s="35">
        <f>VLOOKUP(D385, meets!A:B, 2, FALSE)</f>
        <v>55</v>
      </c>
      <c r="C385" s="36">
        <v>45394.0</v>
      </c>
      <c r="D385" s="8" t="s">
        <v>537</v>
      </c>
      <c r="E385" s="4" t="s">
        <v>422</v>
      </c>
      <c r="F385" s="4">
        <v>42.66</v>
      </c>
      <c r="H385" s="4" t="s">
        <v>445</v>
      </c>
    </row>
    <row r="386">
      <c r="A386" s="4">
        <f t="shared" si="1"/>
        <v>385</v>
      </c>
      <c r="B386" s="35">
        <f>VLOOKUP(D386, meets!A:B, 2, FALSE)</f>
        <v>55</v>
      </c>
      <c r="C386" s="36">
        <v>45394.0</v>
      </c>
      <c r="D386" s="8" t="s">
        <v>537</v>
      </c>
      <c r="E386" s="4" t="s">
        <v>418</v>
      </c>
      <c r="F386" s="4">
        <v>12.96</v>
      </c>
      <c r="H386" s="4" t="s">
        <v>445</v>
      </c>
    </row>
    <row r="387">
      <c r="A387" s="4">
        <f t="shared" si="1"/>
        <v>386</v>
      </c>
      <c r="B387" s="35">
        <f>VLOOKUP(D387, meets!A:B, 2, FALSE)</f>
        <v>55</v>
      </c>
      <c r="C387" s="36">
        <v>45394.0</v>
      </c>
      <c r="D387" s="8" t="s">
        <v>537</v>
      </c>
      <c r="E387" s="4" t="s">
        <v>423</v>
      </c>
      <c r="F387" s="4">
        <v>5.78</v>
      </c>
      <c r="H387" s="4" t="s">
        <v>445</v>
      </c>
    </row>
    <row r="388">
      <c r="A388" s="4">
        <f t="shared" si="1"/>
        <v>387</v>
      </c>
      <c r="B388" s="35">
        <f>VLOOKUP(D388, meets!A:B, 2, FALSE)</f>
        <v>55</v>
      </c>
      <c r="C388" s="36">
        <v>45394.0</v>
      </c>
      <c r="D388" s="8" t="s">
        <v>537</v>
      </c>
      <c r="E388" s="4" t="s">
        <v>421</v>
      </c>
      <c r="F388" s="4">
        <v>24.38</v>
      </c>
      <c r="H388" s="4" t="s">
        <v>445</v>
      </c>
    </row>
    <row r="389">
      <c r="A389" s="4">
        <f t="shared" si="1"/>
        <v>388</v>
      </c>
      <c r="B389" s="35">
        <f>VLOOKUP(D389, meets!A:B, 2, FALSE)</f>
        <v>49</v>
      </c>
      <c r="C389" s="36">
        <v>45409.0</v>
      </c>
      <c r="D389" s="8" t="s">
        <v>525</v>
      </c>
      <c r="E389" s="4" t="s">
        <v>418</v>
      </c>
      <c r="F389" s="4">
        <v>14.8</v>
      </c>
      <c r="H389" s="4" t="s">
        <v>445</v>
      </c>
    </row>
    <row r="390">
      <c r="A390" s="4">
        <f t="shared" si="1"/>
        <v>389</v>
      </c>
      <c r="B390" s="35">
        <f>VLOOKUP(D390, meets!A:B, 2, FALSE)</f>
        <v>49</v>
      </c>
      <c r="C390" s="36">
        <v>45409.0</v>
      </c>
      <c r="D390" s="8" t="s">
        <v>525</v>
      </c>
      <c r="E390" s="4" t="s">
        <v>419</v>
      </c>
      <c r="F390" s="4">
        <v>1.7</v>
      </c>
      <c r="H390" s="4" t="s">
        <v>445</v>
      </c>
    </row>
    <row r="391">
      <c r="A391" s="4">
        <f t="shared" si="1"/>
        <v>390</v>
      </c>
      <c r="B391" s="35">
        <f>VLOOKUP(D391, meets!A:B, 2, FALSE)</f>
        <v>49</v>
      </c>
      <c r="C391" s="36">
        <v>45409.0</v>
      </c>
      <c r="D391" s="8" t="s">
        <v>525</v>
      </c>
      <c r="E391" s="4" t="s">
        <v>420</v>
      </c>
      <c r="F391" s="4">
        <v>13.66</v>
      </c>
      <c r="H391" s="4" t="s">
        <v>445</v>
      </c>
    </row>
    <row r="392">
      <c r="A392" s="4">
        <f t="shared" si="1"/>
        <v>391</v>
      </c>
      <c r="B392" s="35">
        <f>VLOOKUP(D392, meets!A:B, 2, FALSE)</f>
        <v>63</v>
      </c>
      <c r="C392" s="36">
        <v>45443.0</v>
      </c>
      <c r="D392" s="8" t="s">
        <v>548</v>
      </c>
      <c r="E392" s="4" t="s">
        <v>419</v>
      </c>
      <c r="F392" s="4">
        <v>1.75</v>
      </c>
      <c r="H392" s="4" t="s">
        <v>445</v>
      </c>
    </row>
    <row r="393">
      <c r="A393" s="4">
        <f t="shared" si="1"/>
        <v>392</v>
      </c>
      <c r="B393" s="35">
        <f>VLOOKUP(D393, meets!A:B, 2, FALSE)</f>
        <v>63</v>
      </c>
      <c r="C393" s="36">
        <v>45443.0</v>
      </c>
      <c r="D393" s="8" t="s">
        <v>548</v>
      </c>
      <c r="E393" s="4" t="s">
        <v>420</v>
      </c>
      <c r="F393" s="4">
        <v>13.67</v>
      </c>
      <c r="H393" s="4" t="s">
        <v>445</v>
      </c>
    </row>
    <row r="394">
      <c r="A394" s="4">
        <f t="shared" si="1"/>
        <v>393</v>
      </c>
      <c r="B394" s="35">
        <f>VLOOKUP(D394, meets!A:B, 2, FALSE)</f>
        <v>64</v>
      </c>
      <c r="C394" s="36">
        <v>45452.0</v>
      </c>
      <c r="D394" s="8" t="s">
        <v>549</v>
      </c>
      <c r="E394" s="4" t="s">
        <v>423</v>
      </c>
      <c r="F394" s="4">
        <v>6.09</v>
      </c>
      <c r="H394" s="4" t="s">
        <v>445</v>
      </c>
    </row>
    <row r="395">
      <c r="A395" s="4">
        <f t="shared" si="1"/>
        <v>394</v>
      </c>
      <c r="B395" s="35">
        <f>VLOOKUP(D395, meets!A:B, 2, FALSE)</f>
        <v>64</v>
      </c>
      <c r="C395" s="36">
        <v>45452.0</v>
      </c>
      <c r="D395" s="8" t="s">
        <v>549</v>
      </c>
      <c r="E395" s="4" t="s">
        <v>420</v>
      </c>
      <c r="F395" s="4">
        <v>13.67</v>
      </c>
      <c r="H395" s="4" t="s">
        <v>445</v>
      </c>
    </row>
    <row r="396">
      <c r="A396" s="4">
        <f t="shared" si="1"/>
        <v>395</v>
      </c>
      <c r="B396" s="35">
        <f>VLOOKUP(D396, meets!A:B, 2, FALSE)</f>
        <v>47</v>
      </c>
      <c r="C396" s="36">
        <v>45466.0</v>
      </c>
      <c r="D396" s="8" t="s">
        <v>517</v>
      </c>
      <c r="E396" s="4" t="s">
        <v>418</v>
      </c>
      <c r="F396" s="4">
        <v>14.35</v>
      </c>
      <c r="G396" s="4">
        <v>817.0</v>
      </c>
      <c r="H396" s="4" t="s">
        <v>449</v>
      </c>
    </row>
    <row r="397">
      <c r="A397" s="4">
        <f t="shared" si="1"/>
        <v>396</v>
      </c>
      <c r="B397" s="35">
        <f>VLOOKUP(D397, meets!A:B, 2, FALSE)</f>
        <v>47</v>
      </c>
      <c r="C397" s="36">
        <v>45466.0</v>
      </c>
      <c r="D397" s="8" t="s">
        <v>517</v>
      </c>
      <c r="E397" s="4" t="s">
        <v>419</v>
      </c>
      <c r="F397" s="4">
        <v>1.82</v>
      </c>
      <c r="G397" s="4">
        <v>1003.0</v>
      </c>
      <c r="H397" s="4" t="s">
        <v>449</v>
      </c>
    </row>
    <row r="398">
      <c r="A398" s="4">
        <f t="shared" si="1"/>
        <v>397</v>
      </c>
      <c r="B398" s="35">
        <f>VLOOKUP(D398, meets!A:B, 2, FALSE)</f>
        <v>47</v>
      </c>
      <c r="C398" s="36">
        <v>45466.0</v>
      </c>
      <c r="D398" s="8" t="s">
        <v>517</v>
      </c>
      <c r="E398" s="4" t="s">
        <v>420</v>
      </c>
      <c r="F398" s="4">
        <v>13.34</v>
      </c>
      <c r="G398" s="4">
        <v>1074.0</v>
      </c>
      <c r="H398" s="4" t="s">
        <v>449</v>
      </c>
    </row>
    <row r="399">
      <c r="A399" s="4">
        <f t="shared" si="1"/>
        <v>398</v>
      </c>
      <c r="B399" s="35">
        <f>VLOOKUP(D399, meets!A:B, 2, FALSE)</f>
        <v>47</v>
      </c>
      <c r="C399" s="36">
        <v>45466.0</v>
      </c>
      <c r="D399" s="8" t="s">
        <v>517</v>
      </c>
      <c r="E399" s="4" t="s">
        <v>421</v>
      </c>
      <c r="F399" s="4">
        <v>23.9</v>
      </c>
      <c r="G399" s="4">
        <v>990.0</v>
      </c>
      <c r="H399" s="4" t="s">
        <v>449</v>
      </c>
    </row>
    <row r="400">
      <c r="A400" s="4">
        <f t="shared" si="1"/>
        <v>399</v>
      </c>
      <c r="B400" s="35">
        <f>VLOOKUP(D400, meets!A:B, 2, FALSE)</f>
        <v>47</v>
      </c>
      <c r="C400" s="36">
        <v>45467.0</v>
      </c>
      <c r="D400" s="8" t="s">
        <v>517</v>
      </c>
      <c r="E400" s="4" t="s">
        <v>422</v>
      </c>
      <c r="F400" s="4">
        <v>45.57</v>
      </c>
      <c r="G400" s="4">
        <v>774.0</v>
      </c>
      <c r="H400" s="4" t="s">
        <v>449</v>
      </c>
    </row>
    <row r="401">
      <c r="A401" s="4">
        <f t="shared" si="1"/>
        <v>400</v>
      </c>
      <c r="B401" s="35">
        <f>VLOOKUP(D401, meets!A:B, 2, FALSE)</f>
        <v>47</v>
      </c>
      <c r="C401" s="36">
        <v>45467.0</v>
      </c>
      <c r="D401" s="8" t="s">
        <v>517</v>
      </c>
      <c r="E401" s="4" t="s">
        <v>423</v>
      </c>
      <c r="F401" s="4">
        <v>6.19</v>
      </c>
      <c r="G401" s="4">
        <v>908.0</v>
      </c>
      <c r="H401" s="4" t="s">
        <v>449</v>
      </c>
    </row>
    <row r="402">
      <c r="A402" s="4">
        <f t="shared" si="1"/>
        <v>401</v>
      </c>
      <c r="B402" s="35">
        <f>VLOOKUP(D402, meets!A:B, 2, FALSE)</f>
        <v>47</v>
      </c>
      <c r="C402" s="36">
        <v>45467.0</v>
      </c>
      <c r="D402" s="8" t="s">
        <v>517</v>
      </c>
      <c r="E402" s="4" t="s">
        <v>424</v>
      </c>
      <c r="F402" s="4" t="s">
        <v>550</v>
      </c>
      <c r="G402" s="4">
        <v>1048.0</v>
      </c>
      <c r="H402" s="4" t="s">
        <v>449</v>
      </c>
    </row>
    <row r="403">
      <c r="A403" s="4">
        <f t="shared" si="1"/>
        <v>402</v>
      </c>
      <c r="B403" s="35">
        <f>VLOOKUP(D403, meets!A:B, 2, FALSE)</f>
        <v>47</v>
      </c>
      <c r="C403" s="36">
        <v>45467.0</v>
      </c>
      <c r="D403" s="8" t="s">
        <v>517</v>
      </c>
      <c r="E403" s="4" t="s">
        <v>425</v>
      </c>
      <c r="F403" s="4">
        <v>6614.0</v>
      </c>
      <c r="G403" s="4">
        <v>6614.0</v>
      </c>
      <c r="H403" s="4" t="s">
        <v>449</v>
      </c>
    </row>
    <row r="404">
      <c r="A404" s="4">
        <f t="shared" si="1"/>
        <v>403</v>
      </c>
      <c r="B404" s="35">
        <f>VLOOKUP(D404, meets!A:B, 2, FALSE)</f>
        <v>65</v>
      </c>
      <c r="C404" s="36">
        <v>45492.0</v>
      </c>
      <c r="D404" s="8" t="s">
        <v>551</v>
      </c>
      <c r="E404" s="4" t="s">
        <v>421</v>
      </c>
      <c r="F404" s="4">
        <v>23.81</v>
      </c>
      <c r="H404" s="4" t="s">
        <v>445</v>
      </c>
    </row>
    <row r="405">
      <c r="A405" s="4">
        <f t="shared" si="1"/>
        <v>404</v>
      </c>
      <c r="B405" s="35">
        <f>VLOOKUP(D405, meets!A:B, 2, FALSE)</f>
        <v>66</v>
      </c>
      <c r="C405" s="36">
        <v>45512.0</v>
      </c>
      <c r="D405" s="8" t="s">
        <v>552</v>
      </c>
      <c r="E405" s="4" t="s">
        <v>418</v>
      </c>
      <c r="F405" s="4">
        <v>14.11</v>
      </c>
      <c r="G405" s="4">
        <v>801.0</v>
      </c>
      <c r="H405" s="4" t="s">
        <v>449</v>
      </c>
    </row>
    <row r="406">
      <c r="A406" s="4">
        <f t="shared" si="1"/>
        <v>405</v>
      </c>
      <c r="B406" s="35">
        <f>VLOOKUP(D406, meets!A:B, 2, FALSE)</f>
        <v>66</v>
      </c>
      <c r="C406" s="36">
        <v>45512.0</v>
      </c>
      <c r="D406" s="8" t="s">
        <v>552</v>
      </c>
      <c r="E406" s="4" t="s">
        <v>419</v>
      </c>
      <c r="F406" s="4">
        <v>1.89</v>
      </c>
      <c r="G406" s="4">
        <v>1093.0</v>
      </c>
      <c r="H406" s="4" t="s">
        <v>449</v>
      </c>
    </row>
    <row r="407">
      <c r="A407" s="4">
        <f t="shared" si="1"/>
        <v>406</v>
      </c>
      <c r="B407" s="35">
        <f>VLOOKUP(D407, meets!A:B, 2, FALSE)</f>
        <v>66</v>
      </c>
      <c r="C407" s="36">
        <v>45512.0</v>
      </c>
      <c r="D407" s="8" t="s">
        <v>552</v>
      </c>
      <c r="E407" s="4" t="s">
        <v>420</v>
      </c>
      <c r="F407" s="4">
        <v>13.36</v>
      </c>
      <c r="G407" s="4">
        <v>1071.0</v>
      </c>
      <c r="H407" s="4" t="s">
        <v>449</v>
      </c>
    </row>
    <row r="408">
      <c r="A408" s="4">
        <f t="shared" si="1"/>
        <v>407</v>
      </c>
      <c r="B408" s="35">
        <f>VLOOKUP(D408, meets!A:B, 2, FALSE)</f>
        <v>66</v>
      </c>
      <c r="C408" s="36">
        <v>45512.0</v>
      </c>
      <c r="D408" s="8" t="s">
        <v>552</v>
      </c>
      <c r="E408" s="4" t="s">
        <v>421</v>
      </c>
      <c r="F408" s="4">
        <v>23.89</v>
      </c>
      <c r="G408" s="4">
        <v>991.0</v>
      </c>
      <c r="H408" s="4" t="s">
        <v>449</v>
      </c>
    </row>
    <row r="409">
      <c r="A409" s="4">
        <f t="shared" si="1"/>
        <v>408</v>
      </c>
      <c r="B409" s="35">
        <f>VLOOKUP(D409, meets!A:B, 2, FALSE)</f>
        <v>66</v>
      </c>
      <c r="C409" s="36">
        <v>45513.0</v>
      </c>
      <c r="D409" s="8" t="s">
        <v>552</v>
      </c>
      <c r="E409" s="4" t="s">
        <v>422</v>
      </c>
      <c r="F409" s="4">
        <v>45.99</v>
      </c>
      <c r="G409" s="4">
        <v>783.0</v>
      </c>
      <c r="H409" s="4" t="s">
        <v>449</v>
      </c>
    </row>
    <row r="410">
      <c r="A410" s="4">
        <f t="shared" si="1"/>
        <v>409</v>
      </c>
      <c r="B410" s="35">
        <f>VLOOKUP(D410, meets!A:B, 2, FALSE)</f>
        <v>66</v>
      </c>
      <c r="C410" s="36">
        <v>45513.0</v>
      </c>
      <c r="D410" s="8" t="s">
        <v>552</v>
      </c>
      <c r="E410" s="4" t="s">
        <v>423</v>
      </c>
      <c r="F410" s="4">
        <v>5.93</v>
      </c>
      <c r="G410" s="4">
        <v>828.0</v>
      </c>
      <c r="H410" s="4" t="s">
        <v>449</v>
      </c>
    </row>
    <row r="411">
      <c r="A411" s="4">
        <f t="shared" si="1"/>
        <v>410</v>
      </c>
      <c r="B411" s="35">
        <f>VLOOKUP(D411, meets!A:B, 2, FALSE)</f>
        <v>66</v>
      </c>
      <c r="C411" s="36">
        <v>45513.0</v>
      </c>
      <c r="D411" s="8" t="s">
        <v>552</v>
      </c>
      <c r="E411" s="4" t="s">
        <v>424</v>
      </c>
      <c r="F411" s="4" t="s">
        <v>550</v>
      </c>
      <c r="G411" s="4">
        <v>1048.0</v>
      </c>
      <c r="H411" s="4" t="s">
        <v>449</v>
      </c>
    </row>
    <row r="412">
      <c r="A412" s="4">
        <f t="shared" si="1"/>
        <v>411</v>
      </c>
      <c r="B412" s="35">
        <f>VLOOKUP(D412, meets!A:B, 2, FALSE)</f>
        <v>66</v>
      </c>
      <c r="C412" s="36">
        <v>45513.0</v>
      </c>
      <c r="D412" s="8" t="s">
        <v>552</v>
      </c>
      <c r="E412" s="4" t="s">
        <v>425</v>
      </c>
      <c r="F412" s="4">
        <v>6615.0</v>
      </c>
      <c r="G412" s="4">
        <v>6615.0</v>
      </c>
      <c r="H412" s="4" t="s">
        <v>449</v>
      </c>
    </row>
    <row r="413">
      <c r="A413" s="4">
        <f t="shared" si="1"/>
        <v>412</v>
      </c>
      <c r="B413" s="35">
        <f>VLOOKUP(D413, meets!A:B, 2, FALSE)</f>
        <v>35</v>
      </c>
      <c r="C413" s="36">
        <v>45688.0</v>
      </c>
      <c r="D413" s="8" t="s">
        <v>497</v>
      </c>
      <c r="E413" s="4" t="s">
        <v>423</v>
      </c>
      <c r="F413" s="4">
        <v>6.17</v>
      </c>
      <c r="H413" s="4" t="s">
        <v>445</v>
      </c>
    </row>
    <row r="414">
      <c r="A414" s="4">
        <f t="shared" si="1"/>
        <v>413</v>
      </c>
      <c r="B414" s="35">
        <f>VLOOKUP(D414, meets!A:B, 2, FALSE)</f>
        <v>35</v>
      </c>
      <c r="C414" s="36">
        <v>45689.0</v>
      </c>
      <c r="D414" s="8" t="s">
        <v>497</v>
      </c>
      <c r="E414" s="4" t="s">
        <v>427</v>
      </c>
      <c r="F414" s="4">
        <v>8.41</v>
      </c>
      <c r="H414" s="4" t="s">
        <v>445</v>
      </c>
    </row>
    <row r="415">
      <c r="A415" s="4">
        <f t="shared" si="1"/>
        <v>414</v>
      </c>
      <c r="B415" s="35">
        <f>VLOOKUP(D415, meets!A:B, 2, FALSE)</f>
        <v>35</v>
      </c>
      <c r="C415" s="36">
        <v>45689.0</v>
      </c>
      <c r="D415" s="8" t="s">
        <v>497</v>
      </c>
      <c r="E415" s="4" t="s">
        <v>427</v>
      </c>
      <c r="F415" s="4">
        <v>8.4</v>
      </c>
      <c r="H415" s="4" t="s">
        <v>445</v>
      </c>
    </row>
    <row r="416">
      <c r="B416" s="35"/>
      <c r="D416" s="37"/>
    </row>
    <row r="417">
      <c r="B417" s="35"/>
      <c r="D417" s="37"/>
    </row>
    <row r="418">
      <c r="B418" s="35"/>
      <c r="D418" s="37"/>
    </row>
    <row r="419">
      <c r="B419" s="35"/>
      <c r="D419" s="37"/>
    </row>
    <row r="420">
      <c r="B420" s="35"/>
      <c r="D420" s="37"/>
    </row>
  </sheetData>
  <hyperlinks>
    <hyperlink r:id="rId1" ref="C1"/>
    <hyperlink r:id="rId2" ref="G1"/>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13"/>
    <col customWidth="1" min="8" max="8" width="14.13"/>
  </cols>
  <sheetData>
    <row r="1">
      <c r="A1" s="33" t="s">
        <v>435</v>
      </c>
      <c r="B1" s="34" t="s">
        <v>436</v>
      </c>
      <c r="C1" s="30" t="s">
        <v>437</v>
      </c>
      <c r="D1" s="4" t="s">
        <v>439</v>
      </c>
      <c r="E1" s="4" t="s">
        <v>440</v>
      </c>
      <c r="F1" s="4"/>
      <c r="G1" s="30" t="s">
        <v>441</v>
      </c>
      <c r="H1" s="4" t="s">
        <v>442</v>
      </c>
    </row>
    <row r="2">
      <c r="A2" s="4">
        <v>1.0</v>
      </c>
      <c r="B2" s="35">
        <v>1.0</v>
      </c>
      <c r="C2" s="36">
        <v>42189.0</v>
      </c>
      <c r="D2" s="4" t="s">
        <v>444</v>
      </c>
      <c r="E2" s="4">
        <v>15.66</v>
      </c>
      <c r="F2" s="4"/>
      <c r="G2" s="4"/>
      <c r="H2" s="4" t="s">
        <v>445</v>
      </c>
    </row>
    <row r="3">
      <c r="A3" s="4">
        <v>2.0</v>
      </c>
      <c r="B3" s="35">
        <v>1.0</v>
      </c>
      <c r="C3" s="36">
        <v>42189.0</v>
      </c>
      <c r="D3" s="4" t="s">
        <v>444</v>
      </c>
      <c r="E3" s="4">
        <v>15.93</v>
      </c>
      <c r="F3" s="4"/>
      <c r="G3" s="4"/>
      <c r="H3" s="4" t="s">
        <v>445</v>
      </c>
    </row>
    <row r="4">
      <c r="A4" s="4">
        <v>3.0</v>
      </c>
      <c r="B4" s="35">
        <v>1.0</v>
      </c>
      <c r="C4" s="36">
        <v>42188.0</v>
      </c>
      <c r="D4" s="4" t="s">
        <v>417</v>
      </c>
      <c r="E4" s="4">
        <v>59.32</v>
      </c>
      <c r="F4" s="4"/>
      <c r="G4" s="4"/>
      <c r="H4" s="4" t="s">
        <v>445</v>
      </c>
    </row>
    <row r="5">
      <c r="A5" s="4">
        <v>4.0</v>
      </c>
      <c r="B5" s="35">
        <v>2.0</v>
      </c>
      <c r="C5" s="36">
        <v>42161.0</v>
      </c>
      <c r="D5" s="4" t="s">
        <v>417</v>
      </c>
      <c r="E5" s="4">
        <v>58.93</v>
      </c>
      <c r="F5" s="4"/>
      <c r="G5" s="4"/>
      <c r="H5" s="4" t="s">
        <v>445</v>
      </c>
    </row>
    <row r="6">
      <c r="A6" s="4">
        <v>5.0</v>
      </c>
      <c r="B6" s="35">
        <v>3.0</v>
      </c>
      <c r="C6" s="36">
        <v>42377.0</v>
      </c>
      <c r="D6" s="4" t="s">
        <v>417</v>
      </c>
      <c r="E6" s="4">
        <v>59.36</v>
      </c>
      <c r="F6" s="4"/>
      <c r="G6" s="4"/>
      <c r="H6" s="4" t="s">
        <v>445</v>
      </c>
    </row>
    <row r="7">
      <c r="A7" s="4">
        <v>6.0</v>
      </c>
      <c r="B7" s="35">
        <v>4.0</v>
      </c>
      <c r="C7" s="36">
        <v>42538.0</v>
      </c>
      <c r="D7" s="4" t="s">
        <v>418</v>
      </c>
      <c r="E7" s="4">
        <v>9.06</v>
      </c>
      <c r="F7" s="4"/>
      <c r="G7" s="4">
        <v>468.0</v>
      </c>
      <c r="H7" s="4" t="s">
        <v>449</v>
      </c>
    </row>
    <row r="8">
      <c r="A8" s="4">
        <v>7.0</v>
      </c>
      <c r="B8" s="35">
        <v>4.0</v>
      </c>
      <c r="C8" s="36">
        <v>42538.0</v>
      </c>
      <c r="D8" s="4" t="s">
        <v>419</v>
      </c>
      <c r="E8" s="4">
        <v>1.66</v>
      </c>
      <c r="F8" s="4"/>
      <c r="G8" s="4">
        <v>806.0</v>
      </c>
      <c r="H8" s="4" t="s">
        <v>449</v>
      </c>
    </row>
    <row r="9">
      <c r="A9" s="4">
        <v>8.0</v>
      </c>
      <c r="B9" s="35">
        <v>4.0</v>
      </c>
      <c r="C9" s="36">
        <v>42538.0</v>
      </c>
      <c r="D9" s="4" t="s">
        <v>420</v>
      </c>
      <c r="E9" s="4">
        <v>15.43</v>
      </c>
      <c r="F9" s="4"/>
      <c r="G9" s="4">
        <v>786.0</v>
      </c>
      <c r="H9" s="4" t="s">
        <v>449</v>
      </c>
    </row>
    <row r="10">
      <c r="A10" s="4">
        <v>9.0</v>
      </c>
      <c r="B10" s="35">
        <v>4.0</v>
      </c>
      <c r="C10" s="36">
        <v>42538.0</v>
      </c>
      <c r="D10" s="4" t="s">
        <v>421</v>
      </c>
      <c r="E10" s="4">
        <v>25.58</v>
      </c>
      <c r="F10" s="4"/>
      <c r="G10" s="4">
        <v>834.0</v>
      </c>
      <c r="H10" s="4" t="s">
        <v>449</v>
      </c>
    </row>
    <row r="11">
      <c r="A11" s="4">
        <v>10.0</v>
      </c>
      <c r="B11" s="35">
        <v>4.0</v>
      </c>
      <c r="C11" s="36">
        <v>42539.0</v>
      </c>
      <c r="D11" s="4" t="s">
        <v>422</v>
      </c>
      <c r="E11" s="4">
        <v>22.5</v>
      </c>
      <c r="F11" s="4"/>
      <c r="G11" s="4">
        <v>335.0</v>
      </c>
      <c r="H11" s="4" t="s">
        <v>449</v>
      </c>
    </row>
    <row r="12">
      <c r="A12" s="4">
        <v>11.0</v>
      </c>
      <c r="B12" s="35">
        <v>4.0</v>
      </c>
      <c r="C12" s="36">
        <v>42539.0</v>
      </c>
      <c r="D12" s="4" t="s">
        <v>423</v>
      </c>
      <c r="E12" s="4">
        <v>4.81</v>
      </c>
      <c r="F12" s="4"/>
      <c r="G12" s="4">
        <v>508.0</v>
      </c>
      <c r="H12" s="4" t="s">
        <v>449</v>
      </c>
    </row>
    <row r="13">
      <c r="A13" s="4">
        <v>12.0</v>
      </c>
      <c r="B13" s="35">
        <v>4.0</v>
      </c>
      <c r="C13" s="36">
        <v>42539.0</v>
      </c>
      <c r="D13" s="4" t="s">
        <v>424</v>
      </c>
      <c r="E13" s="38" t="s">
        <v>450</v>
      </c>
      <c r="F13" s="4"/>
      <c r="G13" s="4">
        <v>776.0</v>
      </c>
      <c r="H13" s="4" t="s">
        <v>449</v>
      </c>
    </row>
    <row r="14">
      <c r="A14" s="4">
        <v>13.0</v>
      </c>
      <c r="B14" s="35">
        <v>4.0</v>
      </c>
      <c r="C14" s="36">
        <v>42539.0</v>
      </c>
      <c r="D14" s="4" t="s">
        <v>425</v>
      </c>
      <c r="E14" s="4">
        <v>4513.0</v>
      </c>
      <c r="F14" s="4"/>
      <c r="G14" s="4">
        <v>4513.0</v>
      </c>
      <c r="H14" s="4" t="s">
        <v>449</v>
      </c>
    </row>
    <row r="15">
      <c r="A15" s="4">
        <v>14.0</v>
      </c>
      <c r="B15" s="35">
        <v>5.0</v>
      </c>
      <c r="C15" s="36">
        <v>42713.0</v>
      </c>
      <c r="D15" s="4" t="s">
        <v>426</v>
      </c>
      <c r="E15" s="4">
        <v>40.65</v>
      </c>
      <c r="F15" s="4"/>
      <c r="G15" s="4"/>
      <c r="H15" s="4" t="s">
        <v>445</v>
      </c>
    </row>
    <row r="16">
      <c r="A16" s="4">
        <v>15.0</v>
      </c>
      <c r="B16" s="35">
        <v>6.0</v>
      </c>
      <c r="C16" s="36">
        <v>42741.0</v>
      </c>
      <c r="D16" s="4" t="s">
        <v>417</v>
      </c>
      <c r="E16" s="4">
        <v>57.56</v>
      </c>
      <c r="F16" s="4"/>
      <c r="G16" s="4"/>
      <c r="H16" s="4" t="s">
        <v>445</v>
      </c>
    </row>
    <row r="17">
      <c r="A17" s="4">
        <v>16.0</v>
      </c>
      <c r="B17" s="35">
        <v>6.0</v>
      </c>
      <c r="C17" s="36">
        <v>42742.0</v>
      </c>
      <c r="D17" s="4" t="s">
        <v>419</v>
      </c>
      <c r="E17" s="4">
        <v>1.62</v>
      </c>
      <c r="F17" s="4"/>
      <c r="G17" s="4"/>
      <c r="H17" s="4" t="s">
        <v>445</v>
      </c>
    </row>
    <row r="18">
      <c r="A18" s="4">
        <v>17.0</v>
      </c>
      <c r="B18" s="35">
        <v>6.0</v>
      </c>
      <c r="C18" s="36">
        <v>42742.0</v>
      </c>
      <c r="D18" s="4" t="s">
        <v>417</v>
      </c>
      <c r="E18" s="4">
        <v>58.06</v>
      </c>
      <c r="F18" s="4"/>
      <c r="G18" s="4"/>
      <c r="H18" s="4" t="s">
        <v>445</v>
      </c>
    </row>
    <row r="19">
      <c r="A19" s="4">
        <v>18.0</v>
      </c>
      <c r="B19" s="35">
        <v>7.0</v>
      </c>
      <c r="C19" s="36">
        <v>42805.0</v>
      </c>
      <c r="D19" s="4" t="s">
        <v>418</v>
      </c>
      <c r="E19" s="4">
        <v>9.46</v>
      </c>
      <c r="F19" s="4"/>
      <c r="G19" s="4">
        <v>494.0</v>
      </c>
      <c r="H19" s="4" t="s">
        <v>449</v>
      </c>
    </row>
    <row r="20">
      <c r="A20" s="4">
        <v>19.0</v>
      </c>
      <c r="B20" s="35">
        <v>7.0</v>
      </c>
      <c r="C20" s="36">
        <v>42805.0</v>
      </c>
      <c r="D20" s="4" t="s">
        <v>423</v>
      </c>
      <c r="E20" s="4">
        <v>5.34</v>
      </c>
      <c r="F20" s="4"/>
      <c r="G20" s="4">
        <v>654.0</v>
      </c>
      <c r="H20" s="4" t="s">
        <v>449</v>
      </c>
    </row>
    <row r="21">
      <c r="A21" s="4">
        <v>20.0</v>
      </c>
      <c r="B21" s="35">
        <v>7.0</v>
      </c>
      <c r="C21" s="36">
        <v>42805.0</v>
      </c>
      <c r="D21" s="4" t="s">
        <v>419</v>
      </c>
      <c r="E21" s="4">
        <v>1.79</v>
      </c>
      <c r="F21" s="4"/>
      <c r="G21" s="4">
        <v>966.0</v>
      </c>
      <c r="H21" s="4" t="s">
        <v>449</v>
      </c>
    </row>
    <row r="22">
      <c r="A22" s="4">
        <v>21.0</v>
      </c>
      <c r="B22" s="35">
        <v>7.0</v>
      </c>
      <c r="C22" s="36">
        <v>42805.0</v>
      </c>
      <c r="D22" s="4" t="s">
        <v>427</v>
      </c>
      <c r="E22" s="4">
        <v>9.46</v>
      </c>
      <c r="F22" s="4"/>
      <c r="G22" s="4">
        <v>816.0</v>
      </c>
      <c r="H22" s="4" t="s">
        <v>449</v>
      </c>
    </row>
    <row r="23">
      <c r="A23" s="4">
        <v>22.0</v>
      </c>
      <c r="B23" s="35">
        <v>7.0</v>
      </c>
      <c r="C23" s="36">
        <v>42805.0</v>
      </c>
      <c r="D23" s="4" t="s">
        <v>424</v>
      </c>
      <c r="E23" s="4" t="s">
        <v>454</v>
      </c>
      <c r="F23" s="4"/>
      <c r="G23" s="4">
        <v>810.0</v>
      </c>
      <c r="H23" s="4" t="s">
        <v>449</v>
      </c>
    </row>
    <row r="24">
      <c r="A24" s="4">
        <v>23.0</v>
      </c>
      <c r="B24" s="35">
        <v>7.0</v>
      </c>
      <c r="C24" s="36">
        <v>42805.0</v>
      </c>
      <c r="D24" s="4" t="s">
        <v>428</v>
      </c>
      <c r="E24" s="4">
        <v>3740.0</v>
      </c>
      <c r="F24" s="4"/>
      <c r="G24" s="4">
        <v>3740.0</v>
      </c>
      <c r="H24" s="4" t="s">
        <v>449</v>
      </c>
    </row>
    <row r="25">
      <c r="A25" s="4">
        <v>24.0</v>
      </c>
      <c r="B25" s="35">
        <v>8.0</v>
      </c>
      <c r="C25" s="36">
        <v>42832.0</v>
      </c>
      <c r="D25" s="4" t="s">
        <v>418</v>
      </c>
      <c r="E25" s="4">
        <v>10.01</v>
      </c>
      <c r="F25" s="4"/>
      <c r="G25" s="4">
        <v>530.0</v>
      </c>
      <c r="H25" s="4" t="s">
        <v>449</v>
      </c>
    </row>
    <row r="26">
      <c r="A26" s="4">
        <v>25.0</v>
      </c>
      <c r="B26" s="35">
        <v>8.0</v>
      </c>
      <c r="C26" s="36">
        <v>42832.0</v>
      </c>
      <c r="D26" s="4" t="s">
        <v>419</v>
      </c>
      <c r="E26" s="4">
        <v>1.7</v>
      </c>
      <c r="F26" s="4"/>
      <c r="G26" s="4">
        <v>855.0</v>
      </c>
      <c r="H26" s="4" t="s">
        <v>449</v>
      </c>
    </row>
    <row r="27">
      <c r="A27" s="4">
        <v>26.0</v>
      </c>
      <c r="B27" s="35">
        <v>8.0</v>
      </c>
      <c r="C27" s="36">
        <v>42832.0</v>
      </c>
      <c r="D27" s="4" t="s">
        <v>420</v>
      </c>
      <c r="E27" s="4">
        <v>15.21</v>
      </c>
      <c r="F27" s="4"/>
      <c r="G27" s="4">
        <v>814.0</v>
      </c>
      <c r="H27" s="4" t="s">
        <v>449</v>
      </c>
    </row>
    <row r="28">
      <c r="A28" s="4">
        <v>27.0</v>
      </c>
      <c r="B28" s="35">
        <v>8.0</v>
      </c>
      <c r="C28" s="36">
        <v>42832.0</v>
      </c>
      <c r="D28" s="4" t="s">
        <v>421</v>
      </c>
      <c r="E28" s="4">
        <v>25.6</v>
      </c>
      <c r="F28" s="4"/>
      <c r="G28" s="4">
        <v>833.0</v>
      </c>
      <c r="H28" s="4" t="s">
        <v>449</v>
      </c>
    </row>
    <row r="29">
      <c r="A29" s="4">
        <v>28.0</v>
      </c>
      <c r="B29" s="35">
        <v>8.0</v>
      </c>
      <c r="C29" s="36">
        <v>42833.0</v>
      </c>
      <c r="D29" s="4" t="s">
        <v>423</v>
      </c>
      <c r="E29" s="4">
        <v>5.16</v>
      </c>
      <c r="F29" s="4"/>
      <c r="G29" s="4">
        <v>603.0</v>
      </c>
      <c r="H29" s="4" t="s">
        <v>449</v>
      </c>
    </row>
    <row r="30">
      <c r="A30" s="4">
        <v>29.0</v>
      </c>
      <c r="B30" s="35">
        <v>8.0</v>
      </c>
      <c r="C30" s="36">
        <v>42833.0</v>
      </c>
      <c r="D30" s="4" t="s">
        <v>424</v>
      </c>
      <c r="E30" s="4" t="s">
        <v>456</v>
      </c>
      <c r="F30" s="4"/>
      <c r="G30" s="4">
        <v>831.0</v>
      </c>
      <c r="H30" s="4" t="s">
        <v>449</v>
      </c>
    </row>
    <row r="31">
      <c r="A31" s="4">
        <v>30.0</v>
      </c>
      <c r="B31" s="35">
        <v>8.0</v>
      </c>
      <c r="C31" s="36">
        <v>42833.0</v>
      </c>
      <c r="D31" s="4" t="s">
        <v>425</v>
      </c>
      <c r="E31" s="4">
        <v>4963.0</v>
      </c>
      <c r="F31" s="4"/>
      <c r="G31" s="4"/>
      <c r="H31" s="4" t="s">
        <v>449</v>
      </c>
    </row>
    <row r="32">
      <c r="A32" s="4">
        <v>31.0</v>
      </c>
      <c r="B32" s="35">
        <v>9.0</v>
      </c>
      <c r="C32" s="36">
        <v>42882.0</v>
      </c>
      <c r="D32" s="4" t="s">
        <v>418</v>
      </c>
      <c r="E32" s="4">
        <v>10.23</v>
      </c>
      <c r="F32" s="4"/>
      <c r="G32" s="4">
        <v>530.0</v>
      </c>
      <c r="H32" s="4" t="s">
        <v>449</v>
      </c>
    </row>
    <row r="33">
      <c r="A33" s="4">
        <v>32.0</v>
      </c>
      <c r="B33" s="35">
        <v>9.0</v>
      </c>
      <c r="C33" s="36">
        <v>42882.0</v>
      </c>
      <c r="D33" s="4" t="s">
        <v>419</v>
      </c>
      <c r="E33" s="4">
        <v>1.6</v>
      </c>
      <c r="F33" s="4"/>
      <c r="G33" s="4">
        <v>736.0</v>
      </c>
      <c r="H33" s="4" t="s">
        <v>449</v>
      </c>
    </row>
    <row r="34">
      <c r="A34" s="4">
        <v>33.0</v>
      </c>
      <c r="B34" s="35">
        <v>9.0</v>
      </c>
      <c r="C34" s="36">
        <v>42882.0</v>
      </c>
      <c r="D34" s="4" t="s">
        <v>420</v>
      </c>
      <c r="E34" s="4">
        <v>15.16</v>
      </c>
      <c r="F34" s="4"/>
      <c r="G34" s="4">
        <v>821.0</v>
      </c>
      <c r="H34" s="4" t="s">
        <v>449</v>
      </c>
    </row>
    <row r="35">
      <c r="A35" s="4">
        <v>34.0</v>
      </c>
      <c r="B35" s="35">
        <v>9.0</v>
      </c>
      <c r="C35" s="36">
        <v>42882.0</v>
      </c>
      <c r="D35" s="4" t="s">
        <v>421</v>
      </c>
      <c r="E35" s="4">
        <v>25.66</v>
      </c>
      <c r="F35" s="4"/>
      <c r="G35" s="4">
        <v>827.0</v>
      </c>
      <c r="H35" s="4" t="s">
        <v>449</v>
      </c>
    </row>
    <row r="36">
      <c r="A36" s="4">
        <v>35.0</v>
      </c>
      <c r="B36" s="35">
        <v>9.0</v>
      </c>
      <c r="C36" s="36">
        <v>42883.0</v>
      </c>
      <c r="D36" s="4" t="s">
        <v>422</v>
      </c>
      <c r="E36" s="4">
        <v>27.38</v>
      </c>
      <c r="F36" s="4"/>
      <c r="G36" s="4">
        <v>427.0</v>
      </c>
      <c r="H36" s="4" t="s">
        <v>449</v>
      </c>
    </row>
    <row r="37">
      <c r="A37" s="4">
        <v>36.0</v>
      </c>
      <c r="B37" s="35">
        <v>9.0</v>
      </c>
      <c r="C37" s="36">
        <v>42883.0</v>
      </c>
      <c r="D37" s="4" t="s">
        <v>423</v>
      </c>
      <c r="E37" s="4">
        <v>5.4</v>
      </c>
      <c r="F37" s="4"/>
      <c r="G37" s="4">
        <v>671.0</v>
      </c>
      <c r="H37" s="4" t="s">
        <v>449</v>
      </c>
    </row>
    <row r="38">
      <c r="A38" s="4">
        <v>37.0</v>
      </c>
      <c r="B38" s="35">
        <v>9.0</v>
      </c>
      <c r="C38" s="36">
        <v>42883.0</v>
      </c>
      <c r="D38" s="4" t="s">
        <v>424</v>
      </c>
      <c r="E38" s="4" t="s">
        <v>458</v>
      </c>
      <c r="F38" s="4"/>
      <c r="G38" s="4">
        <v>769.0</v>
      </c>
      <c r="H38" s="4" t="s">
        <v>449</v>
      </c>
    </row>
    <row r="39">
      <c r="A39" s="4">
        <v>38.0</v>
      </c>
      <c r="B39" s="35">
        <v>9.0</v>
      </c>
      <c r="C39" s="36">
        <v>42883.0</v>
      </c>
      <c r="D39" s="4" t="s">
        <v>425</v>
      </c>
      <c r="E39" s="4">
        <v>4796.0</v>
      </c>
      <c r="F39" s="4"/>
      <c r="G39" s="4">
        <v>4796.0</v>
      </c>
      <c r="H39" s="4" t="s">
        <v>449</v>
      </c>
    </row>
    <row r="40">
      <c r="A40" s="4">
        <v>39.0</v>
      </c>
      <c r="B40" s="35">
        <v>2.0</v>
      </c>
      <c r="C40" s="36">
        <v>42889.0</v>
      </c>
      <c r="D40" s="4" t="s">
        <v>419</v>
      </c>
      <c r="E40" s="4">
        <v>1.75</v>
      </c>
      <c r="F40" s="4"/>
      <c r="G40" s="4"/>
      <c r="H40" s="4" t="s">
        <v>445</v>
      </c>
    </row>
    <row r="41">
      <c r="A41" s="4">
        <v>40.0</v>
      </c>
      <c r="B41" s="35">
        <v>4.0</v>
      </c>
      <c r="C41" s="36">
        <v>42902.0</v>
      </c>
      <c r="D41" s="4" t="s">
        <v>418</v>
      </c>
      <c r="E41" s="4">
        <v>9.92</v>
      </c>
      <c r="F41" s="4"/>
      <c r="G41" s="4">
        <v>524.0</v>
      </c>
      <c r="H41" s="4" t="s">
        <v>449</v>
      </c>
    </row>
    <row r="42">
      <c r="A42" s="4">
        <v>41.0</v>
      </c>
      <c r="B42" s="35">
        <v>4.0</v>
      </c>
      <c r="C42" s="36">
        <v>42902.0</v>
      </c>
      <c r="D42" s="4" t="s">
        <v>419</v>
      </c>
      <c r="E42" s="4">
        <v>1.7</v>
      </c>
      <c r="F42" s="4"/>
      <c r="G42" s="4">
        <v>855.0</v>
      </c>
      <c r="H42" s="4" t="s">
        <v>449</v>
      </c>
    </row>
    <row r="43">
      <c r="A43" s="4">
        <v>42.0</v>
      </c>
      <c r="B43" s="35">
        <v>4.0</v>
      </c>
      <c r="C43" s="36">
        <v>42902.0</v>
      </c>
      <c r="D43" s="4" t="s">
        <v>420</v>
      </c>
      <c r="E43" s="4">
        <v>15.03</v>
      </c>
      <c r="F43" s="4"/>
      <c r="G43" s="4">
        <v>838.0</v>
      </c>
      <c r="H43" s="4" t="s">
        <v>449</v>
      </c>
    </row>
    <row r="44">
      <c r="A44" s="4">
        <v>43.0</v>
      </c>
      <c r="B44" s="35">
        <v>4.0</v>
      </c>
      <c r="C44" s="36">
        <v>42902.0</v>
      </c>
      <c r="D44" s="4" t="s">
        <v>421</v>
      </c>
      <c r="E44" s="4">
        <v>25.46</v>
      </c>
      <c r="F44" s="4"/>
      <c r="G44" s="4">
        <v>845.0</v>
      </c>
      <c r="H44" s="4" t="s">
        <v>449</v>
      </c>
    </row>
    <row r="45">
      <c r="A45" s="4">
        <v>44.0</v>
      </c>
      <c r="B45" s="35">
        <v>4.0</v>
      </c>
      <c r="C45" s="36">
        <v>42903.0</v>
      </c>
      <c r="D45" s="4" t="s">
        <v>422</v>
      </c>
      <c r="E45" s="4">
        <v>29.93</v>
      </c>
      <c r="F45" s="4"/>
      <c r="G45" s="4">
        <v>475.0</v>
      </c>
      <c r="H45" s="4" t="s">
        <v>449</v>
      </c>
    </row>
    <row r="46">
      <c r="A46" s="4">
        <v>45.0</v>
      </c>
      <c r="B46" s="35">
        <v>4.0</v>
      </c>
      <c r="C46" s="36">
        <v>42903.0</v>
      </c>
      <c r="D46" s="4" t="s">
        <v>423</v>
      </c>
      <c r="E46" s="4">
        <v>5.08</v>
      </c>
      <c r="F46" s="4"/>
      <c r="G46" s="4">
        <v>581.0</v>
      </c>
      <c r="H46" s="4" t="s">
        <v>449</v>
      </c>
    </row>
    <row r="47">
      <c r="A47" s="4">
        <v>46.0</v>
      </c>
      <c r="B47" s="35">
        <v>4.0</v>
      </c>
      <c r="C47" s="36">
        <v>42903.0</v>
      </c>
      <c r="D47" s="4" t="s">
        <v>424</v>
      </c>
      <c r="E47" s="4" t="s">
        <v>459</v>
      </c>
      <c r="F47" s="4"/>
      <c r="G47" s="4">
        <v>808.0</v>
      </c>
      <c r="H47" s="4" t="s">
        <v>449</v>
      </c>
    </row>
    <row r="48">
      <c r="A48" s="4">
        <v>47.0</v>
      </c>
      <c r="B48" s="35">
        <v>4.0</v>
      </c>
      <c r="C48" s="36">
        <v>42903.0</v>
      </c>
      <c r="D48" s="4" t="s">
        <v>425</v>
      </c>
      <c r="E48" s="4">
        <v>4926.0</v>
      </c>
      <c r="F48" s="4"/>
      <c r="G48" s="4">
        <v>4926.0</v>
      </c>
      <c r="H48" s="4" t="s">
        <v>449</v>
      </c>
    </row>
    <row r="49">
      <c r="A49" s="4">
        <v>48.0</v>
      </c>
      <c r="B49" s="35">
        <v>4.0</v>
      </c>
      <c r="C49" s="36">
        <v>42904.0</v>
      </c>
      <c r="D49" s="4" t="s">
        <v>419</v>
      </c>
      <c r="E49" s="4">
        <v>1.7</v>
      </c>
      <c r="F49" s="4"/>
      <c r="G49" s="4"/>
      <c r="H49" s="4" t="s">
        <v>445</v>
      </c>
    </row>
    <row r="50">
      <c r="A50" s="4">
        <v>49.0</v>
      </c>
      <c r="B50" s="35">
        <v>10.0</v>
      </c>
      <c r="C50" s="36">
        <v>43075.0</v>
      </c>
      <c r="D50" s="4" t="s">
        <v>423</v>
      </c>
      <c r="E50" s="4">
        <v>5.41</v>
      </c>
      <c r="F50" s="4"/>
      <c r="G50" s="4"/>
      <c r="H50" s="4" t="s">
        <v>445</v>
      </c>
    </row>
    <row r="51">
      <c r="A51" s="4">
        <v>50.0</v>
      </c>
      <c r="B51" s="35">
        <v>10.0</v>
      </c>
      <c r="C51" s="36">
        <v>43075.0</v>
      </c>
      <c r="D51" s="4" t="s">
        <v>427</v>
      </c>
      <c r="E51" s="4">
        <v>9.02</v>
      </c>
      <c r="F51" s="4"/>
      <c r="G51" s="4"/>
      <c r="H51" s="4" t="s">
        <v>445</v>
      </c>
    </row>
    <row r="52">
      <c r="A52" s="4">
        <v>51.0</v>
      </c>
      <c r="B52" s="35">
        <v>5.0</v>
      </c>
      <c r="C52" s="36">
        <v>43077.0</v>
      </c>
      <c r="D52" s="4" t="s">
        <v>419</v>
      </c>
      <c r="E52" s="4">
        <v>1.75</v>
      </c>
      <c r="F52" s="4"/>
      <c r="G52" s="4"/>
      <c r="H52" s="4" t="s">
        <v>445</v>
      </c>
    </row>
    <row r="53">
      <c r="A53" s="4">
        <v>52.0</v>
      </c>
      <c r="B53" s="35">
        <v>5.0</v>
      </c>
      <c r="C53" s="36">
        <v>43077.0</v>
      </c>
      <c r="D53" s="4" t="s">
        <v>426</v>
      </c>
      <c r="E53" s="4">
        <v>41.01</v>
      </c>
      <c r="F53" s="4"/>
      <c r="G53" s="4"/>
      <c r="H53" s="4" t="s">
        <v>445</v>
      </c>
    </row>
    <row r="54">
      <c r="A54" s="4">
        <v>53.0</v>
      </c>
      <c r="B54" s="35">
        <v>11.0</v>
      </c>
      <c r="C54" s="36">
        <v>43113.0</v>
      </c>
      <c r="D54" s="4" t="s">
        <v>419</v>
      </c>
      <c r="E54" s="4">
        <v>1.72</v>
      </c>
      <c r="F54" s="4"/>
      <c r="G54" s="4"/>
      <c r="H54" s="4" t="s">
        <v>445</v>
      </c>
    </row>
    <row r="55">
      <c r="A55" s="4">
        <v>54.0</v>
      </c>
      <c r="B55" s="35">
        <v>11.0</v>
      </c>
      <c r="C55" s="36">
        <v>43113.0</v>
      </c>
      <c r="D55" s="4" t="s">
        <v>427</v>
      </c>
      <c r="E55" s="4">
        <v>9.06</v>
      </c>
      <c r="F55" s="4"/>
      <c r="G55" s="4"/>
      <c r="H55" s="4" t="s">
        <v>445</v>
      </c>
    </row>
    <row r="56">
      <c r="A56" s="4">
        <v>55.0</v>
      </c>
      <c r="B56" s="35">
        <v>11.0</v>
      </c>
      <c r="C56" s="36">
        <v>43113.0</v>
      </c>
      <c r="D56" s="4" t="s">
        <v>427</v>
      </c>
      <c r="E56" s="4">
        <v>8.97</v>
      </c>
      <c r="F56" s="4"/>
      <c r="G56" s="4"/>
      <c r="H56" s="4" t="s">
        <v>445</v>
      </c>
    </row>
    <row r="57">
      <c r="A57" s="4">
        <v>56.0</v>
      </c>
      <c r="B57" s="35">
        <v>11.0</v>
      </c>
      <c r="C57" s="36">
        <v>43113.0</v>
      </c>
      <c r="D57" s="4" t="s">
        <v>427</v>
      </c>
      <c r="E57" s="4">
        <v>9.05</v>
      </c>
      <c r="F57" s="4"/>
      <c r="G57" s="4"/>
      <c r="H57" s="4" t="s">
        <v>445</v>
      </c>
    </row>
    <row r="58">
      <c r="A58" s="4">
        <v>57.0</v>
      </c>
      <c r="B58" s="35">
        <v>12.0</v>
      </c>
      <c r="C58" s="36">
        <v>43149.0</v>
      </c>
      <c r="D58" s="4" t="s">
        <v>419</v>
      </c>
      <c r="E58" s="4">
        <v>1.77</v>
      </c>
      <c r="F58" s="4"/>
      <c r="G58" s="4"/>
      <c r="H58" s="4" t="s">
        <v>445</v>
      </c>
    </row>
    <row r="59">
      <c r="A59" s="4">
        <v>58.0</v>
      </c>
      <c r="B59" s="35">
        <v>7.0</v>
      </c>
      <c r="C59" s="36">
        <v>43169.0</v>
      </c>
      <c r="D59" s="4" t="s">
        <v>418</v>
      </c>
      <c r="E59" s="4">
        <v>11.06</v>
      </c>
      <c r="F59" s="4"/>
      <c r="G59" s="4">
        <v>599.0</v>
      </c>
      <c r="H59" s="4" t="s">
        <v>449</v>
      </c>
    </row>
    <row r="60">
      <c r="A60" s="4">
        <v>59.0</v>
      </c>
      <c r="B60" s="35">
        <v>7.0</v>
      </c>
      <c r="C60" s="36">
        <v>43169.0</v>
      </c>
      <c r="D60" s="4" t="s">
        <v>423</v>
      </c>
      <c r="E60" s="4">
        <v>5.68</v>
      </c>
      <c r="F60" s="4"/>
      <c r="G60" s="4">
        <v>753.0</v>
      </c>
      <c r="H60" s="4" t="s">
        <v>449</v>
      </c>
    </row>
    <row r="61">
      <c r="A61" s="4">
        <v>60.0</v>
      </c>
      <c r="B61" s="35">
        <v>7.0</v>
      </c>
      <c r="C61" s="36">
        <v>43169.0</v>
      </c>
      <c r="D61" s="4" t="s">
        <v>419</v>
      </c>
      <c r="E61" s="4">
        <v>1.74</v>
      </c>
      <c r="F61" s="4"/>
      <c r="G61" s="4">
        <v>903.0</v>
      </c>
      <c r="H61" s="4" t="s">
        <v>449</v>
      </c>
    </row>
    <row r="62">
      <c r="A62" s="4">
        <v>61.0</v>
      </c>
      <c r="B62" s="35">
        <v>7.0</v>
      </c>
      <c r="C62" s="36">
        <v>43169.0</v>
      </c>
      <c r="D62" s="4" t="s">
        <v>427</v>
      </c>
      <c r="E62" s="4">
        <v>8.82</v>
      </c>
      <c r="F62" s="4"/>
      <c r="G62" s="4">
        <v>948.0</v>
      </c>
      <c r="H62" s="4" t="s">
        <v>449</v>
      </c>
    </row>
    <row r="63">
      <c r="A63" s="4">
        <v>62.0</v>
      </c>
      <c r="B63" s="35">
        <v>7.0</v>
      </c>
      <c r="C63" s="36">
        <v>43169.0</v>
      </c>
      <c r="D63" s="4" t="s">
        <v>424</v>
      </c>
      <c r="E63" s="4" t="s">
        <v>463</v>
      </c>
      <c r="F63" s="4"/>
      <c r="G63" s="4">
        <v>851.0</v>
      </c>
      <c r="H63" s="4" t="s">
        <v>449</v>
      </c>
    </row>
    <row r="64">
      <c r="A64" s="4">
        <v>63.0</v>
      </c>
      <c r="B64" s="35">
        <v>7.0</v>
      </c>
      <c r="C64" s="36">
        <v>43169.0</v>
      </c>
      <c r="D64" s="4" t="s">
        <v>428</v>
      </c>
      <c r="E64" s="4">
        <v>4054.0</v>
      </c>
      <c r="F64" s="4"/>
      <c r="G64" s="4">
        <v>4054.0</v>
      </c>
      <c r="H64" s="4" t="s">
        <v>449</v>
      </c>
    </row>
    <row r="65">
      <c r="A65" s="4">
        <v>64.0</v>
      </c>
      <c r="B65" s="35">
        <v>13.0</v>
      </c>
      <c r="C65" s="36">
        <v>43182.0</v>
      </c>
      <c r="D65" s="4" t="s">
        <v>419</v>
      </c>
      <c r="E65" s="4">
        <v>1.77</v>
      </c>
      <c r="F65" s="4"/>
      <c r="G65" s="4"/>
      <c r="H65" s="4" t="s">
        <v>445</v>
      </c>
    </row>
    <row r="66">
      <c r="A66" s="4">
        <v>65.0</v>
      </c>
      <c r="B66" s="35">
        <v>13.0</v>
      </c>
      <c r="C66" s="36">
        <v>43182.0</v>
      </c>
      <c r="D66" s="4" t="s">
        <v>429</v>
      </c>
      <c r="E66" s="4">
        <v>42.93</v>
      </c>
      <c r="F66" s="4"/>
      <c r="G66" s="4"/>
      <c r="H66" s="4" t="s">
        <v>445</v>
      </c>
    </row>
    <row r="67">
      <c r="A67" s="4">
        <v>66.0</v>
      </c>
      <c r="B67" s="35">
        <v>14.0</v>
      </c>
      <c r="C67" s="36">
        <v>43189.0</v>
      </c>
      <c r="D67" s="4" t="s">
        <v>419</v>
      </c>
      <c r="E67" s="4">
        <v>1.67</v>
      </c>
      <c r="F67" s="4"/>
      <c r="G67" s="4"/>
      <c r="H67" s="4" t="s">
        <v>445</v>
      </c>
    </row>
    <row r="68">
      <c r="A68" s="4">
        <v>67.0</v>
      </c>
      <c r="B68" s="35">
        <v>15.0</v>
      </c>
      <c r="C68" s="36">
        <v>43197.0</v>
      </c>
      <c r="D68" s="4" t="s">
        <v>429</v>
      </c>
      <c r="E68" s="4">
        <v>42.03</v>
      </c>
      <c r="F68" s="4"/>
      <c r="G68" s="4"/>
      <c r="H68" s="4" t="s">
        <v>445</v>
      </c>
    </row>
    <row r="69">
      <c r="A69" s="4">
        <v>68.0</v>
      </c>
      <c r="B69" s="35">
        <v>15.0</v>
      </c>
      <c r="C69" s="36">
        <v>43197.0</v>
      </c>
      <c r="D69" s="4" t="s">
        <v>420</v>
      </c>
      <c r="E69" s="4">
        <v>14.52</v>
      </c>
      <c r="F69" s="4"/>
      <c r="G69" s="4"/>
      <c r="H69" s="4" t="s">
        <v>445</v>
      </c>
    </row>
    <row r="70">
      <c r="A70" s="4">
        <v>69.0</v>
      </c>
      <c r="B70" s="35">
        <v>15.0</v>
      </c>
      <c r="C70" s="36">
        <v>43197.0</v>
      </c>
      <c r="D70" s="4" t="s">
        <v>421</v>
      </c>
      <c r="E70" s="4">
        <v>24.54</v>
      </c>
      <c r="F70" s="4"/>
      <c r="G70" s="4"/>
      <c r="H70" s="4" t="s">
        <v>445</v>
      </c>
    </row>
    <row r="71">
      <c r="A71" s="4">
        <v>70.0</v>
      </c>
      <c r="B71" s="35">
        <v>16.0</v>
      </c>
      <c r="C71" s="36">
        <v>43203.0</v>
      </c>
      <c r="D71" s="4" t="s">
        <v>419</v>
      </c>
      <c r="E71" s="4">
        <v>1.75</v>
      </c>
      <c r="F71" s="4"/>
      <c r="G71" s="4"/>
      <c r="H71" s="4" t="s">
        <v>445</v>
      </c>
    </row>
    <row r="72">
      <c r="A72" s="4">
        <v>71.0</v>
      </c>
      <c r="B72" s="35">
        <v>16.0</v>
      </c>
      <c r="C72" s="36">
        <v>43204.0</v>
      </c>
      <c r="D72" s="4" t="s">
        <v>429</v>
      </c>
      <c r="E72" s="4">
        <v>43.31</v>
      </c>
      <c r="F72" s="4"/>
      <c r="G72" s="4"/>
      <c r="H72" s="4" t="s">
        <v>445</v>
      </c>
    </row>
    <row r="73">
      <c r="A73" s="4">
        <v>72.0</v>
      </c>
      <c r="B73" s="35">
        <v>16.0</v>
      </c>
      <c r="C73" s="36">
        <v>43204.0</v>
      </c>
      <c r="D73" s="4" t="s">
        <v>420</v>
      </c>
      <c r="E73" s="4">
        <v>14.29</v>
      </c>
      <c r="F73" s="4"/>
      <c r="G73" s="4"/>
      <c r="H73" s="4" t="s">
        <v>445</v>
      </c>
    </row>
    <row r="74">
      <c r="A74" s="4">
        <v>73.0</v>
      </c>
      <c r="B74" s="35">
        <v>16.0</v>
      </c>
      <c r="C74" s="36">
        <v>43204.0</v>
      </c>
      <c r="D74" s="4" t="s">
        <v>420</v>
      </c>
      <c r="E74" s="4">
        <v>14.61</v>
      </c>
      <c r="F74" s="4"/>
      <c r="G74" s="4"/>
      <c r="H74" s="4" t="s">
        <v>445</v>
      </c>
    </row>
    <row r="75">
      <c r="A75" s="4">
        <v>74.0</v>
      </c>
      <c r="B75" s="35">
        <v>17.0</v>
      </c>
      <c r="C75" s="36">
        <v>43237.0</v>
      </c>
      <c r="D75" s="4" t="s">
        <v>420</v>
      </c>
      <c r="E75" s="4">
        <v>14.12</v>
      </c>
      <c r="F75" s="4"/>
      <c r="G75" s="4"/>
      <c r="H75" s="4" t="s">
        <v>445</v>
      </c>
    </row>
    <row r="76">
      <c r="A76" s="4">
        <v>75.0</v>
      </c>
      <c r="B76" s="35">
        <v>17.0</v>
      </c>
      <c r="C76" s="36">
        <v>43237.0</v>
      </c>
      <c r="D76" s="4" t="s">
        <v>421</v>
      </c>
      <c r="E76" s="4">
        <v>23.78</v>
      </c>
      <c r="F76" s="4"/>
      <c r="G76" s="4"/>
      <c r="H76" s="4" t="s">
        <v>445</v>
      </c>
    </row>
    <row r="77">
      <c r="A77" s="4">
        <v>76.0</v>
      </c>
      <c r="B77" s="35">
        <v>17.0</v>
      </c>
      <c r="C77" s="36">
        <v>43238.0</v>
      </c>
      <c r="D77" s="4" t="s">
        <v>423</v>
      </c>
      <c r="E77" s="4">
        <v>5.73</v>
      </c>
      <c r="F77" s="4"/>
      <c r="G77" s="4"/>
      <c r="H77" s="4" t="s">
        <v>445</v>
      </c>
    </row>
    <row r="78">
      <c r="A78" s="4">
        <v>77.0</v>
      </c>
      <c r="B78" s="35">
        <v>17.0</v>
      </c>
      <c r="C78" s="36">
        <v>43238.0</v>
      </c>
      <c r="D78" s="4" t="s">
        <v>423</v>
      </c>
      <c r="E78" s="4">
        <v>5.68</v>
      </c>
      <c r="F78" s="4"/>
      <c r="G78" s="4"/>
      <c r="H78" s="4" t="s">
        <v>445</v>
      </c>
    </row>
    <row r="79">
      <c r="A79" s="4">
        <v>78.0</v>
      </c>
      <c r="B79" s="35">
        <v>17.0</v>
      </c>
      <c r="C79" s="36">
        <v>43238.0</v>
      </c>
      <c r="D79" s="4" t="s">
        <v>429</v>
      </c>
      <c r="E79" s="4">
        <v>40.76</v>
      </c>
      <c r="F79" s="4"/>
      <c r="G79" s="4"/>
      <c r="H79" s="4" t="s">
        <v>445</v>
      </c>
    </row>
    <row r="80">
      <c r="A80" s="4">
        <v>79.0</v>
      </c>
      <c r="B80" s="35">
        <v>17.0</v>
      </c>
      <c r="C80" s="36">
        <v>43239.0</v>
      </c>
      <c r="D80" s="4" t="s">
        <v>429</v>
      </c>
      <c r="E80" s="4">
        <v>42.67</v>
      </c>
      <c r="F80" s="4"/>
      <c r="G80" s="4"/>
      <c r="H80" s="4" t="s">
        <v>445</v>
      </c>
    </row>
    <row r="81">
      <c r="A81" s="4">
        <v>80.0</v>
      </c>
      <c r="B81" s="35">
        <v>17.0</v>
      </c>
      <c r="C81" s="36">
        <v>43239.0</v>
      </c>
      <c r="D81" s="4" t="s">
        <v>420</v>
      </c>
      <c r="E81" s="4">
        <v>14.23</v>
      </c>
      <c r="F81" s="4"/>
      <c r="G81" s="4"/>
      <c r="H81" s="4" t="s">
        <v>445</v>
      </c>
    </row>
    <row r="82">
      <c r="A82" s="4">
        <v>81.0</v>
      </c>
      <c r="B82" s="35">
        <v>17.0</v>
      </c>
      <c r="C82" s="36">
        <v>43239.0</v>
      </c>
      <c r="D82" s="4" t="s">
        <v>421</v>
      </c>
      <c r="E82" s="4">
        <v>24.12</v>
      </c>
      <c r="F82" s="4"/>
      <c r="G82" s="4"/>
      <c r="H82" s="4" t="s">
        <v>445</v>
      </c>
    </row>
    <row r="83">
      <c r="A83" s="4">
        <v>82.0</v>
      </c>
      <c r="B83" s="35">
        <v>2.0</v>
      </c>
      <c r="C83" s="36">
        <v>43252.0</v>
      </c>
      <c r="D83" s="4" t="s">
        <v>418</v>
      </c>
      <c r="E83" s="4">
        <v>10.66</v>
      </c>
      <c r="F83" s="4"/>
      <c r="G83" s="4">
        <v>573.0</v>
      </c>
      <c r="H83" s="4" t="s">
        <v>449</v>
      </c>
    </row>
    <row r="84">
      <c r="A84" s="4">
        <v>83.0</v>
      </c>
      <c r="B84" s="35">
        <v>2.0</v>
      </c>
      <c r="C84" s="36">
        <v>43252.0</v>
      </c>
      <c r="D84" s="4" t="s">
        <v>419</v>
      </c>
      <c r="E84" s="4">
        <v>1.82</v>
      </c>
      <c r="F84" s="4"/>
      <c r="G84" s="4">
        <v>1003.0</v>
      </c>
      <c r="H84" s="4" t="s">
        <v>449</v>
      </c>
    </row>
    <row r="85">
      <c r="A85" s="4">
        <v>84.0</v>
      </c>
      <c r="B85" s="35">
        <v>2.0</v>
      </c>
      <c r="C85" s="36">
        <v>43252.0</v>
      </c>
      <c r="D85" s="4" t="s">
        <v>420</v>
      </c>
      <c r="E85" s="4">
        <v>14.03</v>
      </c>
      <c r="F85" s="4"/>
      <c r="G85" s="4">
        <v>974.0</v>
      </c>
      <c r="H85" s="4" t="s">
        <v>449</v>
      </c>
    </row>
    <row r="86">
      <c r="A86" s="4">
        <v>85.0</v>
      </c>
      <c r="B86" s="35">
        <v>2.0</v>
      </c>
      <c r="C86" s="36">
        <v>43252.0</v>
      </c>
      <c r="D86" s="4" t="s">
        <v>421</v>
      </c>
      <c r="E86" s="4">
        <v>24.56</v>
      </c>
      <c r="F86" s="4"/>
      <c r="G86" s="4">
        <v>928.0</v>
      </c>
      <c r="H86" s="4" t="s">
        <v>449</v>
      </c>
    </row>
    <row r="87">
      <c r="A87" s="4">
        <v>86.0</v>
      </c>
      <c r="B87" s="35">
        <v>2.0</v>
      </c>
      <c r="C87" s="36">
        <v>43253.0</v>
      </c>
      <c r="D87" s="4" t="s">
        <v>422</v>
      </c>
      <c r="E87" s="4">
        <v>35.96</v>
      </c>
      <c r="F87" s="4"/>
      <c r="G87" s="4">
        <v>590.0</v>
      </c>
      <c r="H87" s="4" t="s">
        <v>449</v>
      </c>
    </row>
    <row r="88">
      <c r="A88" s="4">
        <v>87.0</v>
      </c>
      <c r="B88" s="35">
        <v>2.0</v>
      </c>
      <c r="C88" s="36">
        <v>43253.0</v>
      </c>
      <c r="D88" s="4" t="s">
        <v>423</v>
      </c>
      <c r="E88" s="4">
        <v>6.06</v>
      </c>
      <c r="F88" s="4"/>
      <c r="G88" s="4">
        <v>868.0</v>
      </c>
      <c r="H88" s="4" t="s">
        <v>449</v>
      </c>
    </row>
    <row r="89">
      <c r="A89" s="4">
        <v>88.0</v>
      </c>
      <c r="B89" s="35">
        <v>2.0</v>
      </c>
      <c r="C89" s="36">
        <v>43253.0</v>
      </c>
      <c r="D89" s="4" t="s">
        <v>424</v>
      </c>
      <c r="E89" s="4" t="s">
        <v>469</v>
      </c>
      <c r="F89" s="4"/>
      <c r="G89" s="4">
        <v>862.0</v>
      </c>
      <c r="H89" s="4" t="s">
        <v>449</v>
      </c>
    </row>
    <row r="90">
      <c r="A90" s="4">
        <v>89.0</v>
      </c>
      <c r="B90" s="35">
        <v>2.0</v>
      </c>
      <c r="C90" s="36">
        <v>43253.0</v>
      </c>
      <c r="D90" s="4" t="s">
        <v>425</v>
      </c>
      <c r="E90" s="4">
        <v>5798.0</v>
      </c>
      <c r="F90" s="4"/>
      <c r="G90" s="4">
        <v>5798.0</v>
      </c>
      <c r="H90" s="4" t="s">
        <v>449</v>
      </c>
    </row>
    <row r="91">
      <c r="A91" s="4">
        <v>90.0</v>
      </c>
      <c r="B91" s="35">
        <v>18.0</v>
      </c>
      <c r="C91" s="36">
        <v>43267.0</v>
      </c>
      <c r="D91" s="4" t="s">
        <v>418</v>
      </c>
      <c r="E91" s="4">
        <v>11.04</v>
      </c>
      <c r="F91" s="4"/>
      <c r="G91" s="4">
        <v>598.0</v>
      </c>
      <c r="H91" s="4" t="s">
        <v>449</v>
      </c>
    </row>
    <row r="92">
      <c r="A92" s="4">
        <v>91.0</v>
      </c>
      <c r="B92" s="35">
        <v>18.0</v>
      </c>
      <c r="C92" s="36">
        <v>43267.0</v>
      </c>
      <c r="D92" s="4" t="s">
        <v>419</v>
      </c>
      <c r="E92" s="4">
        <v>1.82</v>
      </c>
      <c r="F92" s="4"/>
      <c r="G92" s="4">
        <v>1003.0</v>
      </c>
      <c r="H92" s="4" t="s">
        <v>449</v>
      </c>
    </row>
    <row r="93">
      <c r="A93" s="4">
        <v>92.0</v>
      </c>
      <c r="B93" s="35">
        <v>18.0</v>
      </c>
      <c r="C93" s="36">
        <v>43267.0</v>
      </c>
      <c r="D93" s="4" t="s">
        <v>420</v>
      </c>
      <c r="E93" s="4">
        <v>14.1</v>
      </c>
      <c r="F93" s="4"/>
      <c r="G93" s="4">
        <v>964.0</v>
      </c>
      <c r="H93" s="4" t="s">
        <v>449</v>
      </c>
    </row>
    <row r="94">
      <c r="A94" s="4">
        <v>93.0</v>
      </c>
      <c r="B94" s="35">
        <v>18.0</v>
      </c>
      <c r="C94" s="36">
        <v>43267.0</v>
      </c>
      <c r="D94" s="4" t="s">
        <v>421</v>
      </c>
      <c r="E94" s="4">
        <v>24.54</v>
      </c>
      <c r="F94" s="4"/>
      <c r="G94" s="4">
        <v>929.0</v>
      </c>
      <c r="H94" s="4" t="s">
        <v>449</v>
      </c>
    </row>
    <row r="95">
      <c r="A95" s="4">
        <v>94.0</v>
      </c>
      <c r="B95" s="35">
        <v>18.0</v>
      </c>
      <c r="C95" s="36">
        <v>43268.0</v>
      </c>
      <c r="D95" s="4" t="s">
        <v>422</v>
      </c>
      <c r="E95" s="4">
        <v>34.24</v>
      </c>
      <c r="F95" s="4"/>
      <c r="G95" s="4">
        <v>557.0</v>
      </c>
      <c r="H95" s="4" t="s">
        <v>449</v>
      </c>
    </row>
    <row r="96">
      <c r="A96" s="4">
        <v>95.0</v>
      </c>
      <c r="B96" s="35">
        <v>18.0</v>
      </c>
      <c r="C96" s="36">
        <v>43268.0</v>
      </c>
      <c r="D96" s="4" t="s">
        <v>423</v>
      </c>
      <c r="E96" s="4">
        <v>5.68</v>
      </c>
      <c r="F96" s="4"/>
      <c r="G96" s="4">
        <v>753.0</v>
      </c>
      <c r="H96" s="4" t="s">
        <v>449</v>
      </c>
    </row>
    <row r="97">
      <c r="A97" s="4">
        <v>96.0</v>
      </c>
      <c r="B97" s="35">
        <v>18.0</v>
      </c>
      <c r="C97" s="36">
        <v>43268.0</v>
      </c>
      <c r="D97" s="4" t="s">
        <v>424</v>
      </c>
      <c r="E97" s="4" t="s">
        <v>471</v>
      </c>
      <c r="F97" s="4"/>
      <c r="G97" s="4">
        <v>856.0</v>
      </c>
      <c r="H97" s="4" t="s">
        <v>449</v>
      </c>
    </row>
    <row r="98">
      <c r="A98" s="4">
        <v>97.0</v>
      </c>
      <c r="B98" s="35">
        <v>18.0</v>
      </c>
      <c r="C98" s="36">
        <v>43268.0</v>
      </c>
      <c r="D98" s="4" t="s">
        <v>425</v>
      </c>
      <c r="E98" s="4">
        <v>5660.0</v>
      </c>
      <c r="F98" s="4"/>
      <c r="G98" s="4">
        <v>5660.0</v>
      </c>
      <c r="H98" s="4" t="s">
        <v>449</v>
      </c>
    </row>
    <row r="99">
      <c r="A99" s="4">
        <v>98.0</v>
      </c>
      <c r="B99" s="35">
        <v>19.0</v>
      </c>
      <c r="C99" s="36">
        <v>43293.0</v>
      </c>
      <c r="D99" s="4" t="s">
        <v>418</v>
      </c>
      <c r="E99" s="4">
        <v>10.64</v>
      </c>
      <c r="F99" s="4"/>
      <c r="G99" s="4">
        <v>571.0</v>
      </c>
      <c r="H99" s="4" t="s">
        <v>449</v>
      </c>
    </row>
    <row r="100">
      <c r="A100" s="4">
        <v>99.0</v>
      </c>
      <c r="B100" s="35">
        <v>19.0</v>
      </c>
      <c r="C100" s="36">
        <v>43293.0</v>
      </c>
      <c r="D100" s="4" t="s">
        <v>419</v>
      </c>
      <c r="E100" s="4">
        <v>1.83</v>
      </c>
      <c r="F100" s="4"/>
      <c r="G100" s="4">
        <v>1016.0</v>
      </c>
      <c r="H100" s="4" t="s">
        <v>449</v>
      </c>
    </row>
    <row r="101">
      <c r="A101" s="4">
        <v>100.0</v>
      </c>
      <c r="B101" s="35">
        <v>19.0</v>
      </c>
      <c r="C101" s="36">
        <v>43293.0</v>
      </c>
      <c r="D101" s="4" t="s">
        <v>420</v>
      </c>
      <c r="E101" s="4">
        <v>14.13</v>
      </c>
      <c r="F101" s="4"/>
      <c r="G101" s="4">
        <v>960.0</v>
      </c>
      <c r="H101" s="4" t="s">
        <v>449</v>
      </c>
    </row>
    <row r="102">
      <c r="A102" s="4">
        <v>101.0</v>
      </c>
      <c r="B102" s="35">
        <v>19.0</v>
      </c>
      <c r="C102" s="36">
        <v>43293.0</v>
      </c>
      <c r="D102" s="4" t="s">
        <v>421</v>
      </c>
      <c r="E102" s="4">
        <v>24.6</v>
      </c>
      <c r="F102" s="4"/>
      <c r="G102" s="4">
        <v>924.0</v>
      </c>
      <c r="H102" s="4" t="s">
        <v>449</v>
      </c>
    </row>
    <row r="103">
      <c r="A103" s="4">
        <v>102.0</v>
      </c>
      <c r="B103" s="35">
        <v>19.0</v>
      </c>
      <c r="C103" s="36">
        <v>43294.0</v>
      </c>
      <c r="D103" s="4" t="s">
        <v>422</v>
      </c>
      <c r="E103" s="4">
        <v>32.44</v>
      </c>
      <c r="F103" s="4"/>
      <c r="G103" s="4">
        <v>523.0</v>
      </c>
      <c r="H103" s="4" t="s">
        <v>449</v>
      </c>
    </row>
    <row r="104">
      <c r="A104" s="4">
        <v>103.0</v>
      </c>
      <c r="B104" s="35">
        <v>19.0</v>
      </c>
      <c r="C104" s="36">
        <v>43294.0</v>
      </c>
      <c r="D104" s="4" t="s">
        <v>423</v>
      </c>
      <c r="E104" s="4">
        <v>5.74</v>
      </c>
      <c r="F104" s="4"/>
      <c r="G104" s="4">
        <v>771.0</v>
      </c>
      <c r="H104" s="4" t="s">
        <v>449</v>
      </c>
    </row>
    <row r="105">
      <c r="A105" s="4">
        <v>104.0</v>
      </c>
      <c r="B105" s="35">
        <v>19.0</v>
      </c>
      <c r="C105" s="36">
        <v>43294.0</v>
      </c>
      <c r="D105" s="4" t="s">
        <v>424</v>
      </c>
      <c r="E105" s="4" t="s">
        <v>473</v>
      </c>
      <c r="F105" s="4"/>
      <c r="G105" s="4">
        <v>890.0</v>
      </c>
      <c r="H105" s="4" t="s">
        <v>449</v>
      </c>
    </row>
    <row r="106">
      <c r="A106" s="4">
        <v>105.0</v>
      </c>
      <c r="B106" s="35">
        <v>19.0</v>
      </c>
      <c r="C106" s="36">
        <v>43294.0</v>
      </c>
      <c r="D106" s="4" t="s">
        <v>425</v>
      </c>
      <c r="E106" s="4">
        <v>5655.0</v>
      </c>
      <c r="F106" s="4"/>
      <c r="G106" s="4">
        <v>5655.0</v>
      </c>
      <c r="H106" s="4" t="s">
        <v>449</v>
      </c>
    </row>
    <row r="107">
      <c r="A107" s="4">
        <v>106.0</v>
      </c>
      <c r="B107" s="35">
        <v>10.0</v>
      </c>
      <c r="C107" s="36">
        <v>43439.0</v>
      </c>
      <c r="D107" s="4" t="s">
        <v>423</v>
      </c>
      <c r="E107" s="4">
        <v>5.35</v>
      </c>
      <c r="F107" s="4"/>
      <c r="G107" s="4"/>
      <c r="H107" s="4" t="s">
        <v>445</v>
      </c>
    </row>
    <row r="108">
      <c r="A108" s="4">
        <v>107.0</v>
      </c>
      <c r="B108" s="35">
        <v>10.0</v>
      </c>
      <c r="C108" s="36">
        <v>43439.0</v>
      </c>
      <c r="D108" s="4" t="s">
        <v>427</v>
      </c>
      <c r="E108" s="4">
        <v>8.77</v>
      </c>
      <c r="F108" s="4"/>
      <c r="G108" s="4"/>
      <c r="H108" s="4" t="s">
        <v>445</v>
      </c>
    </row>
    <row r="109">
      <c r="A109" s="4">
        <v>108.0</v>
      </c>
      <c r="B109" s="35">
        <v>5.0</v>
      </c>
      <c r="C109" s="36">
        <v>43441.0</v>
      </c>
      <c r="D109" s="4" t="s">
        <v>419</v>
      </c>
      <c r="E109" s="4">
        <v>1.75</v>
      </c>
      <c r="F109" s="4"/>
      <c r="G109" s="4"/>
      <c r="H109" s="4" t="s">
        <v>445</v>
      </c>
    </row>
    <row r="110">
      <c r="A110" s="4">
        <v>109.0</v>
      </c>
      <c r="B110" s="35">
        <v>5.0</v>
      </c>
      <c r="C110" s="36">
        <v>43441.0</v>
      </c>
      <c r="D110" s="4" t="s">
        <v>427</v>
      </c>
      <c r="E110" s="4">
        <v>8.78</v>
      </c>
      <c r="F110" s="4"/>
      <c r="G110" s="4"/>
      <c r="H110" s="4" t="s">
        <v>445</v>
      </c>
    </row>
    <row r="111">
      <c r="A111" s="4">
        <v>110.0</v>
      </c>
      <c r="B111" s="35">
        <v>5.0</v>
      </c>
      <c r="C111" s="36">
        <v>43441.0</v>
      </c>
      <c r="D111" s="4" t="s">
        <v>426</v>
      </c>
      <c r="E111" s="4">
        <v>39.71</v>
      </c>
      <c r="F111" s="4"/>
      <c r="G111" s="4"/>
      <c r="H111" s="4" t="s">
        <v>445</v>
      </c>
    </row>
    <row r="112">
      <c r="A112" s="4">
        <v>111.0</v>
      </c>
      <c r="B112" s="35">
        <v>20.0</v>
      </c>
      <c r="C112" s="36">
        <v>43471.0</v>
      </c>
      <c r="D112" s="4" t="s">
        <v>419</v>
      </c>
      <c r="E112" s="4">
        <v>1.7</v>
      </c>
      <c r="F112" s="4"/>
      <c r="G112" s="4"/>
      <c r="H112" s="4" t="s">
        <v>445</v>
      </c>
    </row>
    <row r="113">
      <c r="A113" s="4">
        <v>112.0</v>
      </c>
      <c r="B113" s="35">
        <v>20.0</v>
      </c>
      <c r="C113" s="36">
        <v>43471.0</v>
      </c>
      <c r="D113" s="4" t="s">
        <v>427</v>
      </c>
      <c r="E113" s="4">
        <v>8.78</v>
      </c>
      <c r="F113" s="4"/>
      <c r="G113" s="4"/>
      <c r="H113" s="4" t="s">
        <v>445</v>
      </c>
    </row>
    <row r="114">
      <c r="A114" s="4">
        <v>113.0</v>
      </c>
      <c r="B114" s="35">
        <v>20.0</v>
      </c>
      <c r="C114" s="36">
        <v>43471.0</v>
      </c>
      <c r="D114" s="4" t="s">
        <v>430</v>
      </c>
      <c r="E114" s="4">
        <v>7.88</v>
      </c>
      <c r="F114" s="4"/>
      <c r="G114" s="4"/>
      <c r="H114" s="4" t="s">
        <v>445</v>
      </c>
    </row>
    <row r="115">
      <c r="A115" s="4">
        <v>114.0</v>
      </c>
      <c r="B115" s="35">
        <v>20.0</v>
      </c>
      <c r="C115" s="36">
        <v>43471.0</v>
      </c>
      <c r="D115" s="4" t="s">
        <v>430</v>
      </c>
      <c r="E115" s="4">
        <v>7.83</v>
      </c>
      <c r="F115" s="4"/>
      <c r="G115" s="4"/>
      <c r="H115" s="4" t="s">
        <v>445</v>
      </c>
    </row>
    <row r="116">
      <c r="A116" s="4">
        <v>115.0</v>
      </c>
      <c r="B116" s="35">
        <v>21.0</v>
      </c>
      <c r="C116" s="36">
        <v>43477.0</v>
      </c>
      <c r="D116" s="4" t="s">
        <v>419</v>
      </c>
      <c r="E116" s="4">
        <v>1.78</v>
      </c>
      <c r="F116" s="4"/>
      <c r="G116" s="4"/>
      <c r="H116" s="4" t="s">
        <v>445</v>
      </c>
    </row>
    <row r="117">
      <c r="A117" s="4">
        <v>116.0</v>
      </c>
      <c r="B117" s="35">
        <v>21.0</v>
      </c>
      <c r="C117" s="36">
        <v>43477.0</v>
      </c>
      <c r="D117" s="4" t="s">
        <v>427</v>
      </c>
      <c r="E117" s="4">
        <v>8.9</v>
      </c>
      <c r="F117" s="4"/>
      <c r="G117" s="4"/>
      <c r="H117" s="4" t="s">
        <v>445</v>
      </c>
    </row>
    <row r="118">
      <c r="A118" s="4">
        <v>117.0</v>
      </c>
      <c r="B118" s="35">
        <v>21.0</v>
      </c>
      <c r="C118" s="36">
        <v>43477.0</v>
      </c>
      <c r="D118" s="4" t="s">
        <v>427</v>
      </c>
      <c r="E118" s="4">
        <v>8.95</v>
      </c>
      <c r="F118" s="4"/>
      <c r="G118" s="4"/>
      <c r="H118" s="4" t="s">
        <v>445</v>
      </c>
    </row>
    <row r="119">
      <c r="A119" s="4">
        <v>118.0</v>
      </c>
      <c r="B119" s="35">
        <v>21.0</v>
      </c>
      <c r="C119" s="36">
        <v>43477.0</v>
      </c>
      <c r="D119" s="4" t="s">
        <v>427</v>
      </c>
      <c r="E119" s="4">
        <v>8.82</v>
      </c>
      <c r="F119" s="4"/>
      <c r="G119" s="4"/>
      <c r="H119" s="4" t="s">
        <v>445</v>
      </c>
    </row>
    <row r="120">
      <c r="A120" s="4">
        <v>119.0</v>
      </c>
      <c r="B120" s="35">
        <v>22.0</v>
      </c>
      <c r="C120" s="36">
        <v>43482.0</v>
      </c>
      <c r="D120" s="4" t="s">
        <v>418</v>
      </c>
      <c r="E120" s="4">
        <v>12.37</v>
      </c>
      <c r="F120" s="4"/>
      <c r="G120" s="4"/>
      <c r="H120" s="4" t="s">
        <v>445</v>
      </c>
    </row>
    <row r="121">
      <c r="A121" s="4">
        <v>120.0</v>
      </c>
      <c r="B121" s="35">
        <v>22.0</v>
      </c>
      <c r="C121" s="36">
        <v>43482.0</v>
      </c>
      <c r="D121" s="4" t="s">
        <v>423</v>
      </c>
      <c r="E121" s="4">
        <v>6.02</v>
      </c>
      <c r="F121" s="4"/>
      <c r="G121" s="4"/>
      <c r="H121" s="4" t="s">
        <v>445</v>
      </c>
    </row>
    <row r="122">
      <c r="A122" s="4">
        <v>121.0</v>
      </c>
      <c r="B122" s="35">
        <v>22.0</v>
      </c>
      <c r="C122" s="36">
        <v>43482.0</v>
      </c>
      <c r="D122" s="4" t="s">
        <v>430</v>
      </c>
      <c r="E122" s="4">
        <v>7.77</v>
      </c>
      <c r="F122" s="4"/>
      <c r="G122" s="4"/>
      <c r="H122" s="4" t="s">
        <v>445</v>
      </c>
    </row>
    <row r="123">
      <c r="A123" s="4">
        <v>122.0</v>
      </c>
      <c r="B123" s="35">
        <v>23.0</v>
      </c>
      <c r="C123" s="36">
        <v>43489.0</v>
      </c>
      <c r="D123" s="4" t="s">
        <v>418</v>
      </c>
      <c r="E123" s="4">
        <v>12.47</v>
      </c>
      <c r="F123" s="4"/>
      <c r="G123" s="4"/>
      <c r="H123" s="4" t="s">
        <v>445</v>
      </c>
    </row>
    <row r="124">
      <c r="A124" s="4">
        <v>123.0</v>
      </c>
      <c r="B124" s="35">
        <v>23.0</v>
      </c>
      <c r="C124" s="36">
        <v>43489.0</v>
      </c>
      <c r="D124" s="4" t="s">
        <v>423</v>
      </c>
      <c r="E124" s="4">
        <v>5.94</v>
      </c>
      <c r="F124" s="4"/>
      <c r="G124" s="4"/>
      <c r="H124" s="4" t="s">
        <v>445</v>
      </c>
    </row>
    <row r="125">
      <c r="A125" s="4">
        <v>124.0</v>
      </c>
      <c r="B125" s="35">
        <v>24.0</v>
      </c>
      <c r="C125" s="36">
        <v>43492.0</v>
      </c>
      <c r="D125" s="4" t="s">
        <v>418</v>
      </c>
      <c r="E125" s="4">
        <v>12.88</v>
      </c>
      <c r="F125" s="4"/>
      <c r="G125" s="4"/>
      <c r="H125" s="4" t="s">
        <v>445</v>
      </c>
    </row>
    <row r="126">
      <c r="A126" s="4">
        <v>125.0</v>
      </c>
      <c r="B126" s="35">
        <v>24.0</v>
      </c>
      <c r="C126" s="36">
        <v>43492.0</v>
      </c>
      <c r="D126" s="4" t="s">
        <v>427</v>
      </c>
      <c r="E126" s="4">
        <v>8.68</v>
      </c>
      <c r="F126" s="4"/>
      <c r="G126" s="4"/>
      <c r="H126" s="4" t="s">
        <v>445</v>
      </c>
    </row>
    <row r="127">
      <c r="A127" s="4">
        <v>126.0</v>
      </c>
      <c r="B127" s="35">
        <v>25.0</v>
      </c>
      <c r="C127" s="36">
        <v>43495.0</v>
      </c>
      <c r="D127" s="4" t="s">
        <v>418</v>
      </c>
      <c r="E127" s="4">
        <v>12.23</v>
      </c>
      <c r="F127" s="4"/>
      <c r="G127" s="4"/>
      <c r="H127" s="4" t="s">
        <v>445</v>
      </c>
    </row>
    <row r="128">
      <c r="A128" s="4">
        <v>127.0</v>
      </c>
      <c r="B128" s="35">
        <v>25.0</v>
      </c>
      <c r="C128" s="36">
        <v>43495.0</v>
      </c>
      <c r="D128" s="4" t="s">
        <v>423</v>
      </c>
      <c r="E128" s="4">
        <v>5.4</v>
      </c>
      <c r="F128" s="4"/>
      <c r="G128" s="4"/>
      <c r="H128" s="4" t="s">
        <v>445</v>
      </c>
    </row>
    <row r="129">
      <c r="A129" s="4">
        <v>128.0</v>
      </c>
      <c r="B129" s="35">
        <v>26.0</v>
      </c>
      <c r="C129" s="36">
        <v>43497.0</v>
      </c>
      <c r="D129" s="4" t="s">
        <v>419</v>
      </c>
      <c r="E129" s="4">
        <v>1.78</v>
      </c>
      <c r="F129" s="4"/>
      <c r="G129" s="4"/>
      <c r="H129" s="4" t="s">
        <v>445</v>
      </c>
    </row>
    <row r="130">
      <c r="A130" s="4">
        <v>129.0</v>
      </c>
      <c r="B130" s="35">
        <v>26.0</v>
      </c>
      <c r="C130" s="36">
        <v>43497.0</v>
      </c>
      <c r="D130" s="4" t="s">
        <v>427</v>
      </c>
      <c r="E130" s="4">
        <v>8.56</v>
      </c>
      <c r="F130" s="4"/>
      <c r="G130" s="4"/>
      <c r="H130" s="4" t="s">
        <v>445</v>
      </c>
    </row>
    <row r="131">
      <c r="A131" s="4">
        <v>130.0</v>
      </c>
      <c r="B131" s="35">
        <v>26.0</v>
      </c>
      <c r="C131" s="36">
        <v>43497.0</v>
      </c>
      <c r="D131" s="4" t="s">
        <v>427</v>
      </c>
      <c r="E131" s="4">
        <v>8.58</v>
      </c>
      <c r="F131" s="4"/>
      <c r="G131" s="4"/>
      <c r="H131" s="4" t="s">
        <v>445</v>
      </c>
    </row>
    <row r="132">
      <c r="A132" s="4">
        <v>131.0</v>
      </c>
      <c r="B132" s="35">
        <v>26.0</v>
      </c>
      <c r="C132" s="36">
        <v>43497.0</v>
      </c>
      <c r="D132" s="4" t="s">
        <v>427</v>
      </c>
      <c r="E132" s="4">
        <v>8.63</v>
      </c>
      <c r="F132" s="4"/>
      <c r="G132" s="4"/>
      <c r="H132" s="4" t="s">
        <v>445</v>
      </c>
    </row>
    <row r="133">
      <c r="A133" s="4">
        <v>132.0</v>
      </c>
      <c r="B133" s="35">
        <v>2.0</v>
      </c>
      <c r="C133" s="36">
        <v>43505.0</v>
      </c>
      <c r="D133" s="4" t="s">
        <v>419</v>
      </c>
      <c r="E133" s="4">
        <v>1.75</v>
      </c>
      <c r="F133" s="4"/>
      <c r="G133" s="4"/>
      <c r="H133" s="4" t="s">
        <v>445</v>
      </c>
    </row>
    <row r="134">
      <c r="A134" s="4">
        <v>133.0</v>
      </c>
      <c r="B134" s="35">
        <v>2.0</v>
      </c>
      <c r="C134" s="36">
        <v>43505.0</v>
      </c>
      <c r="D134" s="4" t="s">
        <v>427</v>
      </c>
      <c r="E134" s="4">
        <v>8.62</v>
      </c>
      <c r="F134" s="4"/>
      <c r="G134" s="4"/>
      <c r="H134" s="4" t="s">
        <v>445</v>
      </c>
    </row>
    <row r="135">
      <c r="A135" s="4">
        <v>134.0</v>
      </c>
      <c r="B135" s="35">
        <v>2.0</v>
      </c>
      <c r="C135" s="36">
        <v>43505.0</v>
      </c>
      <c r="D135" s="4" t="s">
        <v>424</v>
      </c>
      <c r="E135" s="4" t="s">
        <v>481</v>
      </c>
      <c r="F135" s="4"/>
      <c r="G135" s="4"/>
      <c r="H135" s="4" t="s">
        <v>445</v>
      </c>
    </row>
    <row r="136">
      <c r="A136" s="4">
        <v>135.0</v>
      </c>
      <c r="B136" s="35">
        <v>27.0</v>
      </c>
      <c r="C136" s="36">
        <v>43518.0</v>
      </c>
      <c r="D136" s="4" t="s">
        <v>418</v>
      </c>
      <c r="E136" s="4">
        <v>12.71</v>
      </c>
      <c r="F136" s="4"/>
      <c r="G136" s="4">
        <v>708.0</v>
      </c>
      <c r="H136" s="4" t="s">
        <v>449</v>
      </c>
    </row>
    <row r="137">
      <c r="A137" s="4">
        <v>136.0</v>
      </c>
      <c r="B137" s="35">
        <v>27.0</v>
      </c>
      <c r="C137" s="36">
        <v>43518.0</v>
      </c>
      <c r="D137" s="4" t="s">
        <v>423</v>
      </c>
      <c r="E137" s="4">
        <v>5.6</v>
      </c>
      <c r="F137" s="4"/>
      <c r="G137" s="4">
        <v>729.0</v>
      </c>
      <c r="H137" s="4" t="s">
        <v>449</v>
      </c>
    </row>
    <row r="138">
      <c r="A138" s="4">
        <v>137.0</v>
      </c>
      <c r="B138" s="35">
        <v>27.0</v>
      </c>
      <c r="C138" s="36">
        <v>43518.0</v>
      </c>
      <c r="D138" s="4" t="s">
        <v>419</v>
      </c>
      <c r="E138" s="4">
        <v>1.81</v>
      </c>
      <c r="F138" s="4"/>
      <c r="G138" s="4">
        <v>991.0</v>
      </c>
      <c r="H138" s="4" t="s">
        <v>449</v>
      </c>
    </row>
    <row r="139">
      <c r="A139" s="4">
        <v>138.0</v>
      </c>
      <c r="B139" s="35">
        <v>27.0</v>
      </c>
      <c r="C139" s="36">
        <v>43518.0</v>
      </c>
      <c r="D139" s="4" t="s">
        <v>427</v>
      </c>
      <c r="E139" s="4">
        <v>8.59</v>
      </c>
      <c r="F139" s="4"/>
      <c r="G139" s="4">
        <v>997.0</v>
      </c>
      <c r="H139" s="4" t="s">
        <v>449</v>
      </c>
    </row>
    <row r="140">
      <c r="A140" s="4">
        <v>139.0</v>
      </c>
      <c r="B140" s="35">
        <v>27.0</v>
      </c>
      <c r="C140" s="36">
        <v>43518.0</v>
      </c>
      <c r="D140" s="4" t="s">
        <v>424</v>
      </c>
      <c r="E140" s="4" t="s">
        <v>483</v>
      </c>
      <c r="F140" s="4"/>
      <c r="G140" s="4">
        <v>877.0</v>
      </c>
      <c r="H140" s="4" t="s">
        <v>449</v>
      </c>
    </row>
    <row r="141">
      <c r="A141" s="4">
        <v>140.0</v>
      </c>
      <c r="B141" s="35">
        <v>27.0</v>
      </c>
      <c r="C141" s="36">
        <v>43518.0</v>
      </c>
      <c r="D141" s="4" t="s">
        <v>428</v>
      </c>
      <c r="E141" s="4">
        <v>4302.0</v>
      </c>
      <c r="F141" s="4"/>
      <c r="G141" s="4">
        <v>4302.0</v>
      </c>
      <c r="H141" s="4" t="s">
        <v>449</v>
      </c>
    </row>
    <row r="142">
      <c r="A142" s="4">
        <v>141.0</v>
      </c>
      <c r="B142" s="35">
        <v>7.0</v>
      </c>
      <c r="C142" s="36">
        <v>43532.0</v>
      </c>
      <c r="D142" s="4" t="s">
        <v>419</v>
      </c>
      <c r="E142" s="4">
        <v>1.8</v>
      </c>
      <c r="F142" s="4"/>
      <c r="G142" s="4"/>
      <c r="H142" s="4" t="s">
        <v>445</v>
      </c>
    </row>
    <row r="143">
      <c r="A143" s="4">
        <v>142.0</v>
      </c>
      <c r="B143" s="35">
        <v>7.0</v>
      </c>
      <c r="C143" s="36">
        <v>43533.0</v>
      </c>
      <c r="D143" s="4" t="s">
        <v>418</v>
      </c>
      <c r="E143" s="4">
        <v>11.65</v>
      </c>
      <c r="F143" s="4"/>
      <c r="G143" s="4">
        <v>638.0</v>
      </c>
      <c r="H143" s="4" t="s">
        <v>449</v>
      </c>
    </row>
    <row r="144">
      <c r="A144" s="4">
        <v>143.0</v>
      </c>
      <c r="B144" s="35">
        <v>7.0</v>
      </c>
      <c r="C144" s="36">
        <v>43533.0</v>
      </c>
      <c r="D144" s="4" t="s">
        <v>423</v>
      </c>
      <c r="E144" s="4">
        <v>5.58</v>
      </c>
      <c r="F144" s="4"/>
      <c r="G144" s="4">
        <v>723.0</v>
      </c>
      <c r="H144" s="4" t="s">
        <v>449</v>
      </c>
    </row>
    <row r="145">
      <c r="A145" s="4">
        <v>144.0</v>
      </c>
      <c r="B145" s="35">
        <v>7.0</v>
      </c>
      <c r="C145" s="36">
        <v>43533.0</v>
      </c>
      <c r="D145" s="4" t="s">
        <v>419</v>
      </c>
      <c r="E145" s="4">
        <v>1.82</v>
      </c>
      <c r="F145" s="4"/>
      <c r="G145" s="4">
        <v>1003.0</v>
      </c>
      <c r="H145" s="4" t="s">
        <v>449</v>
      </c>
    </row>
    <row r="146">
      <c r="A146" s="4">
        <v>145.0</v>
      </c>
      <c r="B146" s="35">
        <v>7.0</v>
      </c>
      <c r="C146" s="36">
        <v>43533.0</v>
      </c>
      <c r="D146" s="4" t="s">
        <v>427</v>
      </c>
      <c r="E146" s="4">
        <v>8.7</v>
      </c>
      <c r="F146" s="4"/>
      <c r="G146" s="4">
        <v>974.0</v>
      </c>
      <c r="H146" s="4" t="s">
        <v>449</v>
      </c>
    </row>
    <row r="147">
      <c r="A147" s="4">
        <v>146.0</v>
      </c>
      <c r="B147" s="35">
        <v>7.0</v>
      </c>
      <c r="C147" s="36">
        <v>43533.0</v>
      </c>
      <c r="D147" s="4" t="s">
        <v>424</v>
      </c>
      <c r="E147" s="4" t="s">
        <v>484</v>
      </c>
      <c r="F147" s="4"/>
      <c r="G147" s="4">
        <v>871.0</v>
      </c>
      <c r="H147" s="4" t="s">
        <v>449</v>
      </c>
    </row>
    <row r="148">
      <c r="A148" s="4">
        <v>147.0</v>
      </c>
      <c r="B148" s="35">
        <v>7.0</v>
      </c>
      <c r="C148" s="36">
        <v>43533.0</v>
      </c>
      <c r="D148" s="4" t="s">
        <v>428</v>
      </c>
      <c r="E148" s="4">
        <v>4209.0</v>
      </c>
      <c r="F148" s="4"/>
      <c r="G148" s="4">
        <v>4209.0</v>
      </c>
      <c r="H148" s="4" t="s">
        <v>449</v>
      </c>
    </row>
    <row r="149">
      <c r="A149" s="4">
        <v>148.0</v>
      </c>
      <c r="B149" s="35">
        <v>28.0</v>
      </c>
      <c r="C149" s="36">
        <v>43547.0</v>
      </c>
      <c r="D149" s="4" t="s">
        <v>419</v>
      </c>
      <c r="E149" s="4">
        <v>1.78</v>
      </c>
      <c r="F149" s="4"/>
      <c r="G149" s="4"/>
      <c r="H149" s="4" t="s">
        <v>445</v>
      </c>
    </row>
    <row r="150">
      <c r="A150" s="4">
        <v>149.0</v>
      </c>
      <c r="B150" s="35">
        <v>8.0</v>
      </c>
      <c r="C150" s="36">
        <v>43561.0</v>
      </c>
      <c r="D150" s="4" t="s">
        <v>429</v>
      </c>
      <c r="E150" s="4">
        <v>41.34</v>
      </c>
      <c r="F150" s="4"/>
      <c r="G150" s="4"/>
      <c r="H150" s="4" t="s">
        <v>445</v>
      </c>
    </row>
    <row r="151">
      <c r="A151" s="4">
        <v>150.0</v>
      </c>
      <c r="B151" s="35">
        <v>8.0</v>
      </c>
      <c r="C151" s="36">
        <v>43561.0</v>
      </c>
      <c r="D151" s="4" t="s">
        <v>420</v>
      </c>
      <c r="E151" s="4">
        <v>14.27</v>
      </c>
      <c r="F151" s="4"/>
      <c r="G151" s="4"/>
      <c r="H151" s="4" t="s">
        <v>445</v>
      </c>
    </row>
    <row r="152">
      <c r="A152" s="4">
        <v>151.0</v>
      </c>
      <c r="B152" s="35">
        <v>29.0</v>
      </c>
      <c r="C152" s="36">
        <v>43596.0</v>
      </c>
      <c r="D152" s="4" t="s">
        <v>418</v>
      </c>
      <c r="E152" s="4">
        <v>12.4</v>
      </c>
      <c r="F152" s="4"/>
      <c r="G152" s="4"/>
      <c r="H152" s="4" t="s">
        <v>445</v>
      </c>
    </row>
    <row r="153">
      <c r="A153" s="4">
        <v>152.0</v>
      </c>
      <c r="B153" s="35">
        <v>29.0</v>
      </c>
      <c r="C153" s="36">
        <v>43596.0</v>
      </c>
      <c r="D153" s="4" t="s">
        <v>429</v>
      </c>
      <c r="E153" s="4">
        <v>41.48</v>
      </c>
      <c r="F153" s="4"/>
      <c r="G153" s="4"/>
      <c r="H153" s="4" t="s">
        <v>445</v>
      </c>
    </row>
    <row r="154">
      <c r="A154" s="4">
        <v>153.0</v>
      </c>
      <c r="B154" s="35">
        <v>29.0</v>
      </c>
      <c r="C154" s="36">
        <v>43596.0</v>
      </c>
      <c r="D154" s="4" t="s">
        <v>420</v>
      </c>
      <c r="E154" s="4">
        <v>14.2</v>
      </c>
      <c r="F154" s="4"/>
      <c r="G154" s="4"/>
      <c r="H154" s="4" t="s">
        <v>445</v>
      </c>
    </row>
    <row r="155">
      <c r="A155" s="4">
        <v>154.0</v>
      </c>
      <c r="B155" s="35">
        <v>30.0</v>
      </c>
      <c r="C155" s="36">
        <v>43601.0</v>
      </c>
      <c r="D155" s="4" t="s">
        <v>420</v>
      </c>
      <c r="E155" s="4">
        <v>14.37</v>
      </c>
      <c r="F155" s="4"/>
      <c r="G155" s="4"/>
      <c r="H155" s="4" t="s">
        <v>445</v>
      </c>
    </row>
    <row r="156">
      <c r="A156" s="4">
        <v>155.0</v>
      </c>
      <c r="B156" s="35">
        <v>30.0</v>
      </c>
      <c r="C156" s="36">
        <v>43602.0</v>
      </c>
      <c r="D156" s="4" t="s">
        <v>429</v>
      </c>
      <c r="E156" s="4">
        <v>41.57</v>
      </c>
      <c r="F156" s="4"/>
      <c r="G156" s="4"/>
      <c r="H156" s="4" t="s">
        <v>445</v>
      </c>
    </row>
    <row r="157">
      <c r="A157" s="4">
        <v>156.0</v>
      </c>
      <c r="B157" s="35">
        <v>30.0</v>
      </c>
      <c r="C157" s="36">
        <v>43603.0</v>
      </c>
      <c r="D157" s="4" t="s">
        <v>429</v>
      </c>
      <c r="E157" s="4">
        <v>41.7</v>
      </c>
      <c r="F157" s="4"/>
      <c r="G157" s="4"/>
      <c r="H157" s="4" t="s">
        <v>445</v>
      </c>
    </row>
    <row r="158">
      <c r="A158" s="4">
        <v>157.0</v>
      </c>
      <c r="B158" s="35">
        <v>30.0</v>
      </c>
      <c r="C158" s="36">
        <v>43603.0</v>
      </c>
      <c r="D158" s="4" t="s">
        <v>420</v>
      </c>
      <c r="E158" s="4">
        <v>14.18</v>
      </c>
      <c r="F158" s="4"/>
      <c r="G158" s="4"/>
      <c r="H158" s="4" t="s">
        <v>445</v>
      </c>
    </row>
    <row r="159">
      <c r="A159" s="4">
        <v>158.0</v>
      </c>
      <c r="B159" s="35">
        <v>2.0</v>
      </c>
      <c r="C159" s="36">
        <v>43624.0</v>
      </c>
      <c r="D159" s="4" t="s">
        <v>420</v>
      </c>
      <c r="E159" s="4">
        <v>13.94</v>
      </c>
      <c r="F159" s="4"/>
      <c r="G159" s="4"/>
      <c r="H159" s="4" t="s">
        <v>445</v>
      </c>
    </row>
    <row r="160">
      <c r="A160" s="4">
        <v>159.0</v>
      </c>
      <c r="B160" s="35">
        <v>2.0</v>
      </c>
      <c r="C160" s="36">
        <v>43624.0</v>
      </c>
      <c r="D160" s="4" t="s">
        <v>421</v>
      </c>
      <c r="E160" s="4">
        <v>24.09</v>
      </c>
      <c r="F160" s="4"/>
      <c r="G160" s="4"/>
      <c r="H160" s="4" t="s">
        <v>445</v>
      </c>
    </row>
    <row r="161">
      <c r="A161" s="4">
        <v>160.0</v>
      </c>
      <c r="B161" s="35">
        <v>31.0</v>
      </c>
      <c r="C161" s="36">
        <v>43631.0</v>
      </c>
      <c r="D161" s="4" t="s">
        <v>420</v>
      </c>
      <c r="E161" s="4">
        <v>13.97</v>
      </c>
      <c r="F161" s="4"/>
      <c r="G161" s="4"/>
      <c r="H161" s="4" t="s">
        <v>445</v>
      </c>
    </row>
    <row r="162">
      <c r="A162" s="4">
        <v>161.0</v>
      </c>
      <c r="B162" s="35">
        <v>31.0</v>
      </c>
      <c r="C162" s="36">
        <v>43631.0</v>
      </c>
      <c r="D162" s="4" t="s">
        <v>424</v>
      </c>
      <c r="E162" s="4" t="s">
        <v>489</v>
      </c>
      <c r="F162" s="4"/>
      <c r="G162" s="4"/>
      <c r="H162" s="4" t="s">
        <v>445</v>
      </c>
    </row>
    <row r="163">
      <c r="A163" s="4">
        <v>162.0</v>
      </c>
      <c r="B163" s="35">
        <v>18.0</v>
      </c>
      <c r="C163" s="36">
        <v>43638.0</v>
      </c>
      <c r="D163" s="4" t="s">
        <v>418</v>
      </c>
      <c r="E163" s="4">
        <v>12.21</v>
      </c>
      <c r="F163" s="4"/>
      <c r="G163" s="4">
        <v>675.0</v>
      </c>
      <c r="H163" s="4" t="s">
        <v>449</v>
      </c>
    </row>
    <row r="164">
      <c r="A164" s="4">
        <v>163.0</v>
      </c>
      <c r="B164" s="35">
        <v>18.0</v>
      </c>
      <c r="C164" s="36">
        <v>43638.0</v>
      </c>
      <c r="D164" s="4" t="s">
        <v>419</v>
      </c>
      <c r="E164" s="4">
        <v>1.82</v>
      </c>
      <c r="F164" s="4"/>
      <c r="G164" s="4">
        <v>1003.0</v>
      </c>
      <c r="H164" s="4" t="s">
        <v>449</v>
      </c>
    </row>
    <row r="165">
      <c r="A165" s="4">
        <v>164.0</v>
      </c>
      <c r="B165" s="35">
        <v>18.0</v>
      </c>
      <c r="C165" s="36">
        <v>43638.0</v>
      </c>
      <c r="D165" s="4" t="s">
        <v>420</v>
      </c>
      <c r="E165" s="4">
        <v>13.95</v>
      </c>
      <c r="F165" s="4"/>
      <c r="G165" s="4">
        <v>985.0</v>
      </c>
      <c r="H165" s="4" t="s">
        <v>449</v>
      </c>
    </row>
    <row r="166">
      <c r="A166" s="4">
        <v>165.0</v>
      </c>
      <c r="B166" s="35">
        <v>18.0</v>
      </c>
      <c r="C166" s="36">
        <v>43638.0</v>
      </c>
      <c r="D166" s="4" t="s">
        <v>421</v>
      </c>
      <c r="E166" s="4">
        <v>24.2</v>
      </c>
      <c r="F166" s="4"/>
      <c r="G166" s="4">
        <v>962.0</v>
      </c>
      <c r="H166" s="4" t="s">
        <v>449</v>
      </c>
    </row>
    <row r="167">
      <c r="A167" s="4">
        <v>166.0</v>
      </c>
      <c r="B167" s="35">
        <v>18.0</v>
      </c>
      <c r="C167" s="36">
        <v>43639.0</v>
      </c>
      <c r="D167" s="4" t="s">
        <v>422</v>
      </c>
      <c r="E167" s="4">
        <v>32.16</v>
      </c>
      <c r="F167" s="4"/>
      <c r="G167" s="4">
        <v>518.0</v>
      </c>
      <c r="H167" s="4" t="s">
        <v>449</v>
      </c>
    </row>
    <row r="168">
      <c r="A168" s="4">
        <v>167.0</v>
      </c>
      <c r="B168" s="35">
        <v>18.0</v>
      </c>
      <c r="C168" s="36">
        <v>43639.0</v>
      </c>
      <c r="D168" s="4" t="s">
        <v>423</v>
      </c>
      <c r="E168" s="4">
        <v>5.17</v>
      </c>
      <c r="F168" s="4"/>
      <c r="G168" s="4">
        <v>606.0</v>
      </c>
      <c r="H168" s="4" t="s">
        <v>449</v>
      </c>
    </row>
    <row r="169">
      <c r="A169" s="4">
        <v>168.0</v>
      </c>
      <c r="B169" s="35">
        <v>18.0</v>
      </c>
      <c r="C169" s="36">
        <v>43639.0</v>
      </c>
      <c r="D169" s="4" t="s">
        <v>424</v>
      </c>
      <c r="E169" s="4" t="s">
        <v>490</v>
      </c>
      <c r="F169" s="4"/>
      <c r="G169" s="4">
        <v>897.0</v>
      </c>
      <c r="H169" s="4" t="s">
        <v>449</v>
      </c>
    </row>
    <row r="170">
      <c r="A170" s="4">
        <v>169.0</v>
      </c>
      <c r="B170" s="35">
        <v>18.0</v>
      </c>
      <c r="C170" s="36">
        <v>43639.0</v>
      </c>
      <c r="D170" s="4" t="s">
        <v>425</v>
      </c>
      <c r="E170" s="4">
        <v>5646.0</v>
      </c>
      <c r="F170" s="4"/>
      <c r="G170" s="4">
        <v>5646.0</v>
      </c>
      <c r="H170" s="4" t="s">
        <v>449</v>
      </c>
    </row>
    <row r="171">
      <c r="A171" s="4">
        <v>170.0</v>
      </c>
      <c r="B171" s="35">
        <v>32.0</v>
      </c>
      <c r="C171" s="36">
        <v>43666.0</v>
      </c>
      <c r="D171" s="4" t="s">
        <v>418</v>
      </c>
      <c r="E171" s="4">
        <v>12.53</v>
      </c>
      <c r="F171" s="4"/>
      <c r="G171" s="4">
        <v>696.0</v>
      </c>
      <c r="H171" s="4" t="s">
        <v>449</v>
      </c>
    </row>
    <row r="172">
      <c r="A172" s="4">
        <v>171.0</v>
      </c>
      <c r="B172" s="35">
        <v>32.0</v>
      </c>
      <c r="C172" s="36">
        <v>43666.0</v>
      </c>
      <c r="D172" s="4" t="s">
        <v>419</v>
      </c>
      <c r="E172" s="4">
        <v>1.82</v>
      </c>
      <c r="F172" s="4"/>
      <c r="G172" s="4">
        <v>1003.0</v>
      </c>
      <c r="H172" s="4" t="s">
        <v>449</v>
      </c>
    </row>
    <row r="173">
      <c r="A173" s="4">
        <v>172.0</v>
      </c>
      <c r="B173" s="35">
        <v>32.0</v>
      </c>
      <c r="C173" s="36">
        <v>43666.0</v>
      </c>
      <c r="D173" s="4" t="s">
        <v>420</v>
      </c>
      <c r="E173" s="4">
        <v>14.11</v>
      </c>
      <c r="F173" s="4"/>
      <c r="G173" s="4">
        <v>963.0</v>
      </c>
      <c r="H173" s="4" t="s">
        <v>449</v>
      </c>
    </row>
    <row r="174">
      <c r="A174" s="4">
        <v>173.0</v>
      </c>
      <c r="B174" s="35">
        <v>32.0</v>
      </c>
      <c r="C174" s="36">
        <v>43666.0</v>
      </c>
      <c r="D174" s="4" t="s">
        <v>421</v>
      </c>
      <c r="E174" s="4">
        <v>24.22</v>
      </c>
      <c r="F174" s="4"/>
      <c r="G174" s="4">
        <v>960.0</v>
      </c>
      <c r="H174" s="4" t="s">
        <v>449</v>
      </c>
    </row>
    <row r="175">
      <c r="A175" s="4">
        <v>174.0</v>
      </c>
      <c r="B175" s="35">
        <v>32.0</v>
      </c>
      <c r="C175" s="36">
        <v>43667.0</v>
      </c>
      <c r="D175" s="4" t="s">
        <v>422</v>
      </c>
      <c r="E175" s="4">
        <v>33.7</v>
      </c>
      <c r="F175" s="4"/>
      <c r="G175" s="4">
        <v>547.0</v>
      </c>
      <c r="H175" s="4" t="s">
        <v>449</v>
      </c>
    </row>
    <row r="176">
      <c r="A176" s="4">
        <v>175.0</v>
      </c>
      <c r="B176" s="35">
        <v>32.0</v>
      </c>
      <c r="C176" s="36">
        <v>43667.0</v>
      </c>
      <c r="D176" s="4" t="s">
        <v>423</v>
      </c>
      <c r="E176" s="4">
        <v>5.49</v>
      </c>
      <c r="F176" s="4"/>
      <c r="G176" s="4">
        <v>697.0</v>
      </c>
      <c r="H176" s="4" t="s">
        <v>449</v>
      </c>
    </row>
    <row r="177">
      <c r="A177" s="4">
        <v>176.0</v>
      </c>
      <c r="B177" s="35">
        <v>32.0</v>
      </c>
      <c r="C177" s="36">
        <v>43667.0</v>
      </c>
      <c r="D177" s="4" t="s">
        <v>424</v>
      </c>
      <c r="E177" s="4" t="s">
        <v>492</v>
      </c>
      <c r="F177" s="4"/>
      <c r="G177" s="4">
        <v>963.0</v>
      </c>
      <c r="H177" s="4" t="s">
        <v>449</v>
      </c>
    </row>
    <row r="178">
      <c r="A178" s="4">
        <v>177.0</v>
      </c>
      <c r="B178" s="35">
        <v>32.0</v>
      </c>
      <c r="C178" s="36">
        <v>43667.0</v>
      </c>
      <c r="D178" s="4" t="s">
        <v>425</v>
      </c>
      <c r="E178" s="4">
        <v>5829.0</v>
      </c>
      <c r="F178" s="4"/>
      <c r="G178" s="4">
        <v>5829.0</v>
      </c>
      <c r="H178" s="4" t="s">
        <v>449</v>
      </c>
    </row>
    <row r="179">
      <c r="A179" s="4">
        <v>178.0</v>
      </c>
      <c r="B179" s="35">
        <v>33.0</v>
      </c>
      <c r="C179" s="36">
        <v>43841.0</v>
      </c>
      <c r="D179" s="4" t="s">
        <v>431</v>
      </c>
      <c r="E179" s="4" t="s">
        <v>494</v>
      </c>
      <c r="F179" s="4"/>
      <c r="H179" s="4" t="s">
        <v>445</v>
      </c>
    </row>
    <row r="180">
      <c r="A180" s="4">
        <v>179.0</v>
      </c>
      <c r="B180" s="35">
        <v>34.0</v>
      </c>
      <c r="C180" s="36">
        <v>43854.0</v>
      </c>
      <c r="D180" s="4" t="s">
        <v>418</v>
      </c>
      <c r="E180" s="4">
        <v>12.83</v>
      </c>
      <c r="F180" s="4"/>
      <c r="H180" s="4" t="s">
        <v>445</v>
      </c>
    </row>
    <row r="181">
      <c r="A181" s="4">
        <v>180.0</v>
      </c>
      <c r="B181" s="35">
        <v>34.0</v>
      </c>
      <c r="C181" s="36">
        <v>43854.0</v>
      </c>
      <c r="D181" s="4" t="s">
        <v>427</v>
      </c>
      <c r="E181" s="4">
        <v>8.59</v>
      </c>
      <c r="F181" s="4"/>
      <c r="H181" s="4" t="s">
        <v>445</v>
      </c>
    </row>
    <row r="182">
      <c r="A182" s="4">
        <v>181.0</v>
      </c>
      <c r="B182" s="35">
        <v>34.0</v>
      </c>
      <c r="C182" s="36">
        <v>43854.0</v>
      </c>
      <c r="D182" s="4" t="s">
        <v>427</v>
      </c>
      <c r="E182" s="4">
        <v>8.66</v>
      </c>
      <c r="F182" s="4"/>
      <c r="H182" s="4" t="s">
        <v>445</v>
      </c>
    </row>
    <row r="183">
      <c r="A183" s="4">
        <v>182.0</v>
      </c>
      <c r="B183" s="35">
        <v>34.0</v>
      </c>
      <c r="C183" s="36">
        <v>43855.0</v>
      </c>
      <c r="D183" s="4" t="s">
        <v>432</v>
      </c>
      <c r="E183" s="4" t="s">
        <v>496</v>
      </c>
      <c r="F183" s="4"/>
      <c r="H183" s="4" t="s">
        <v>445</v>
      </c>
    </row>
    <row r="184">
      <c r="A184" s="4">
        <v>183.0</v>
      </c>
      <c r="B184" s="35">
        <v>34.0</v>
      </c>
      <c r="C184" s="36">
        <v>43855.0</v>
      </c>
      <c r="D184" s="4" t="s">
        <v>419</v>
      </c>
      <c r="E184" s="4">
        <v>1.84</v>
      </c>
      <c r="F184" s="4"/>
      <c r="H184" s="4" t="s">
        <v>445</v>
      </c>
    </row>
    <row r="185">
      <c r="A185" s="4">
        <v>184.0</v>
      </c>
      <c r="B185" s="35">
        <v>35.0</v>
      </c>
      <c r="C185" s="36">
        <v>43861.0</v>
      </c>
      <c r="D185" s="4" t="s">
        <v>418</v>
      </c>
      <c r="E185" s="4">
        <v>12.28</v>
      </c>
      <c r="F185" s="4"/>
      <c r="G185" s="4">
        <v>680.0</v>
      </c>
      <c r="H185" s="4" t="s">
        <v>449</v>
      </c>
    </row>
    <row r="186">
      <c r="A186" s="4">
        <v>185.0</v>
      </c>
      <c r="B186" s="35">
        <v>35.0</v>
      </c>
      <c r="C186" s="36">
        <v>43861.0</v>
      </c>
      <c r="D186" s="4" t="s">
        <v>423</v>
      </c>
      <c r="E186" s="4">
        <v>5.59</v>
      </c>
      <c r="F186" s="4"/>
      <c r="G186" s="4">
        <v>726.0</v>
      </c>
      <c r="H186" s="4" t="s">
        <v>449</v>
      </c>
    </row>
    <row r="187">
      <c r="A187" s="4">
        <v>186.0</v>
      </c>
      <c r="B187" s="35">
        <v>35.0</v>
      </c>
      <c r="C187" s="36">
        <v>43861.0</v>
      </c>
      <c r="D187" s="4" t="s">
        <v>419</v>
      </c>
      <c r="E187" s="4">
        <v>1.75</v>
      </c>
      <c r="F187" s="4"/>
      <c r="G187" s="4">
        <v>916.0</v>
      </c>
      <c r="H187" s="4" t="s">
        <v>449</v>
      </c>
    </row>
    <row r="188">
      <c r="A188" s="4">
        <v>187.0</v>
      </c>
      <c r="B188" s="35">
        <v>35.0</v>
      </c>
      <c r="C188" s="36">
        <v>43861.0</v>
      </c>
      <c r="D188" s="4" t="s">
        <v>427</v>
      </c>
      <c r="E188" s="4">
        <v>8.56</v>
      </c>
      <c r="F188" s="4"/>
      <c r="G188" s="4">
        <v>1004.0</v>
      </c>
      <c r="H188" s="4" t="s">
        <v>449</v>
      </c>
    </row>
    <row r="189">
      <c r="A189" s="4">
        <v>188.0</v>
      </c>
      <c r="B189" s="35">
        <v>35.0</v>
      </c>
      <c r="C189" s="36">
        <v>43861.0</v>
      </c>
      <c r="D189" s="4" t="s">
        <v>424</v>
      </c>
      <c r="E189" s="4" t="s">
        <v>498</v>
      </c>
      <c r="F189" s="4"/>
      <c r="G189" s="4">
        <v>876.0</v>
      </c>
      <c r="H189" s="4" t="s">
        <v>449</v>
      </c>
    </row>
    <row r="190">
      <c r="A190" s="4">
        <v>189.0</v>
      </c>
      <c r="B190" s="35">
        <v>35.0</v>
      </c>
      <c r="C190" s="36">
        <v>43861.0</v>
      </c>
      <c r="D190" s="4" t="s">
        <v>428</v>
      </c>
      <c r="E190" s="4">
        <v>4202.0</v>
      </c>
      <c r="F190" s="4"/>
      <c r="G190" s="4">
        <v>4202.0</v>
      </c>
      <c r="H190" s="4" t="s">
        <v>449</v>
      </c>
    </row>
    <row r="191">
      <c r="A191" s="4">
        <v>190.0</v>
      </c>
      <c r="B191" s="35">
        <v>36.0</v>
      </c>
      <c r="C191" s="36">
        <v>43876.0</v>
      </c>
      <c r="D191" s="4" t="s">
        <v>418</v>
      </c>
      <c r="E191" s="4">
        <v>11.56</v>
      </c>
      <c r="F191" s="4"/>
      <c r="H191" s="4" t="s">
        <v>445</v>
      </c>
    </row>
    <row r="192">
      <c r="A192" s="4">
        <v>191.0</v>
      </c>
      <c r="B192" s="35">
        <v>37.0</v>
      </c>
      <c r="C192" s="36">
        <v>43889.0</v>
      </c>
      <c r="D192" s="4" t="s">
        <v>418</v>
      </c>
      <c r="E192" s="4">
        <v>12.9</v>
      </c>
      <c r="F192" s="4"/>
      <c r="G192" s="4">
        <v>721.0</v>
      </c>
      <c r="H192" s="4" t="s">
        <v>449</v>
      </c>
    </row>
    <row r="193">
      <c r="A193" s="4">
        <v>192.0</v>
      </c>
      <c r="B193" s="35">
        <v>37.0</v>
      </c>
      <c r="C193" s="36">
        <v>43889.0</v>
      </c>
      <c r="D193" s="4" t="s">
        <v>423</v>
      </c>
      <c r="E193" s="4">
        <v>5.44</v>
      </c>
      <c r="F193" s="4"/>
      <c r="G193" s="4">
        <v>683.0</v>
      </c>
      <c r="H193" s="4" t="s">
        <v>449</v>
      </c>
    </row>
    <row r="194">
      <c r="A194" s="4">
        <v>193.0</v>
      </c>
      <c r="B194" s="35">
        <v>37.0</v>
      </c>
      <c r="C194" s="36">
        <v>43889.0</v>
      </c>
      <c r="D194" s="4" t="s">
        <v>419</v>
      </c>
      <c r="E194" s="4">
        <v>1.83</v>
      </c>
      <c r="F194" s="4"/>
      <c r="G194" s="4">
        <v>1016.0</v>
      </c>
      <c r="H194" s="4" t="s">
        <v>449</v>
      </c>
    </row>
    <row r="195">
      <c r="A195" s="4">
        <v>194.0</v>
      </c>
      <c r="B195" s="35">
        <v>37.0</v>
      </c>
      <c r="C195" s="36">
        <v>43889.0</v>
      </c>
      <c r="D195" s="4" t="s">
        <v>427</v>
      </c>
      <c r="E195" s="4">
        <v>8.73</v>
      </c>
      <c r="F195" s="4"/>
      <c r="G195" s="4">
        <v>967.0</v>
      </c>
      <c r="H195" s="4" t="s">
        <v>449</v>
      </c>
    </row>
    <row r="196">
      <c r="A196" s="4">
        <v>195.0</v>
      </c>
      <c r="B196" s="35">
        <v>37.0</v>
      </c>
      <c r="C196" s="36">
        <v>43889.0</v>
      </c>
      <c r="D196" s="4" t="s">
        <v>424</v>
      </c>
      <c r="E196" s="4" t="s">
        <v>501</v>
      </c>
      <c r="F196" s="4"/>
      <c r="G196" s="4">
        <v>779.0</v>
      </c>
      <c r="H196" s="4" t="s">
        <v>449</v>
      </c>
    </row>
    <row r="197">
      <c r="A197" s="4">
        <v>196.0</v>
      </c>
      <c r="B197" s="35">
        <v>37.0</v>
      </c>
      <c r="C197" s="36">
        <v>43889.0</v>
      </c>
      <c r="D197" s="4" t="s">
        <v>428</v>
      </c>
      <c r="E197" s="4">
        <v>4166.0</v>
      </c>
      <c r="F197" s="4"/>
      <c r="G197" s="4">
        <v>4166.0</v>
      </c>
      <c r="H197" s="4" t="s">
        <v>449</v>
      </c>
    </row>
    <row r="198">
      <c r="A198" s="4">
        <v>197.0</v>
      </c>
      <c r="B198" s="35">
        <v>33.0</v>
      </c>
      <c r="C198" s="36">
        <v>44211.0</v>
      </c>
      <c r="D198" s="4" t="s">
        <v>427</v>
      </c>
      <c r="E198" s="4">
        <v>8.43</v>
      </c>
      <c r="F198" s="4"/>
      <c r="H198" s="4" t="s">
        <v>445</v>
      </c>
    </row>
    <row r="199">
      <c r="A199" s="4">
        <v>198.0</v>
      </c>
      <c r="B199" s="35">
        <v>33.0</v>
      </c>
      <c r="C199" s="36">
        <v>44211.0</v>
      </c>
      <c r="D199" s="4" t="s">
        <v>427</v>
      </c>
      <c r="E199" s="4">
        <v>8.48</v>
      </c>
      <c r="F199" s="4"/>
      <c r="H199" s="4" t="s">
        <v>445</v>
      </c>
    </row>
    <row r="200">
      <c r="A200" s="4">
        <v>199.0</v>
      </c>
      <c r="B200" s="35">
        <v>33.0</v>
      </c>
      <c r="C200" s="36">
        <v>44212.0</v>
      </c>
      <c r="D200" s="4" t="s">
        <v>418</v>
      </c>
      <c r="E200" s="4">
        <v>12.25</v>
      </c>
      <c r="F200" s="4"/>
      <c r="H200" s="4" t="s">
        <v>445</v>
      </c>
    </row>
    <row r="201">
      <c r="A201" s="4">
        <v>200.0</v>
      </c>
      <c r="B201" s="35">
        <v>33.0</v>
      </c>
      <c r="C201" s="36">
        <v>44212.0</v>
      </c>
      <c r="D201" s="4" t="s">
        <v>419</v>
      </c>
      <c r="E201" s="4">
        <v>1.86</v>
      </c>
      <c r="F201" s="4"/>
      <c r="H201" s="4" t="s">
        <v>445</v>
      </c>
    </row>
    <row r="202">
      <c r="A202" s="4">
        <v>201.0</v>
      </c>
      <c r="B202" s="35">
        <v>38.0</v>
      </c>
      <c r="C202" s="36">
        <v>44219.0</v>
      </c>
      <c r="D202" s="4" t="s">
        <v>423</v>
      </c>
      <c r="E202" s="4">
        <v>5.73</v>
      </c>
      <c r="F202" s="4"/>
      <c r="H202" s="4" t="s">
        <v>445</v>
      </c>
    </row>
    <row r="203">
      <c r="A203" s="4">
        <v>202.0</v>
      </c>
      <c r="B203" s="35">
        <v>38.0</v>
      </c>
      <c r="C203" s="36">
        <v>44219.0</v>
      </c>
      <c r="D203" s="4" t="s">
        <v>424</v>
      </c>
      <c r="E203" s="4" t="s">
        <v>503</v>
      </c>
      <c r="F203" s="4"/>
      <c r="H203" s="4" t="s">
        <v>445</v>
      </c>
    </row>
    <row r="204">
      <c r="A204" s="4">
        <v>203.0</v>
      </c>
      <c r="B204" s="35">
        <v>35.0</v>
      </c>
      <c r="C204" s="36">
        <v>44225.0</v>
      </c>
      <c r="D204" s="4" t="s">
        <v>418</v>
      </c>
      <c r="E204" s="4">
        <v>12.26</v>
      </c>
      <c r="F204" s="4"/>
      <c r="G204" s="4">
        <v>678.0</v>
      </c>
      <c r="H204" s="4" t="s">
        <v>449</v>
      </c>
    </row>
    <row r="205">
      <c r="A205" s="4">
        <v>204.0</v>
      </c>
      <c r="B205" s="35">
        <v>35.0</v>
      </c>
      <c r="C205" s="36">
        <v>44225.0</v>
      </c>
      <c r="D205" s="4" t="s">
        <v>423</v>
      </c>
      <c r="E205" s="4">
        <v>5.99</v>
      </c>
      <c r="F205" s="4"/>
      <c r="G205" s="4">
        <v>846.0</v>
      </c>
      <c r="H205" s="4" t="s">
        <v>449</v>
      </c>
    </row>
    <row r="206">
      <c r="A206" s="4">
        <v>205.0</v>
      </c>
      <c r="B206" s="35">
        <v>35.0</v>
      </c>
      <c r="C206" s="36">
        <v>44225.0</v>
      </c>
      <c r="D206" s="4" t="s">
        <v>419</v>
      </c>
      <c r="E206" s="4">
        <v>1.86</v>
      </c>
      <c r="F206" s="4"/>
      <c r="G206" s="4">
        <v>1054.0</v>
      </c>
      <c r="H206" s="4" t="s">
        <v>449</v>
      </c>
    </row>
    <row r="207">
      <c r="A207" s="4">
        <v>206.0</v>
      </c>
      <c r="B207" s="35">
        <v>35.0</v>
      </c>
      <c r="C207" s="36">
        <v>44225.0</v>
      </c>
      <c r="D207" s="4" t="s">
        <v>427</v>
      </c>
      <c r="E207" s="4">
        <v>8.48</v>
      </c>
      <c r="F207" s="4"/>
      <c r="G207" s="4">
        <v>1021.0</v>
      </c>
      <c r="H207" s="4" t="s">
        <v>449</v>
      </c>
    </row>
    <row r="208">
      <c r="A208" s="4">
        <v>207.0</v>
      </c>
      <c r="B208" s="35">
        <v>35.0</v>
      </c>
      <c r="C208" s="36">
        <v>44225.0</v>
      </c>
      <c r="D208" s="4" t="s">
        <v>424</v>
      </c>
      <c r="E208" s="4" t="s">
        <v>504</v>
      </c>
      <c r="F208" s="4"/>
      <c r="G208" s="4">
        <v>991.0</v>
      </c>
      <c r="H208" s="4" t="s">
        <v>449</v>
      </c>
    </row>
    <row r="209">
      <c r="A209" s="4">
        <v>208.0</v>
      </c>
      <c r="B209" s="35">
        <v>35.0</v>
      </c>
      <c r="C209" s="36">
        <v>44225.0</v>
      </c>
      <c r="D209" s="4" t="s">
        <v>428</v>
      </c>
      <c r="E209" s="4">
        <v>4590.0</v>
      </c>
      <c r="F209" s="4"/>
      <c r="G209" s="4">
        <v>4590.0</v>
      </c>
      <c r="H209" s="4" t="s">
        <v>449</v>
      </c>
    </row>
    <row r="210">
      <c r="A210" s="4">
        <v>209.0</v>
      </c>
      <c r="B210" s="35">
        <v>37.0</v>
      </c>
      <c r="C210" s="36">
        <v>44252.0</v>
      </c>
      <c r="D210" s="4" t="s">
        <v>418</v>
      </c>
      <c r="E210" s="4">
        <v>12.54</v>
      </c>
      <c r="F210" s="4"/>
      <c r="G210" s="4">
        <v>697.0</v>
      </c>
      <c r="H210" s="4" t="s">
        <v>449</v>
      </c>
    </row>
    <row r="211">
      <c r="A211" s="4">
        <v>210.0</v>
      </c>
      <c r="B211" s="35">
        <v>37.0</v>
      </c>
      <c r="C211" s="36">
        <v>44252.0</v>
      </c>
      <c r="D211" s="4" t="s">
        <v>423</v>
      </c>
      <c r="E211" s="4">
        <v>5.6</v>
      </c>
      <c r="F211" s="4"/>
      <c r="G211" s="4">
        <v>729.0</v>
      </c>
      <c r="H211" s="4" t="s">
        <v>449</v>
      </c>
    </row>
    <row r="212">
      <c r="A212" s="4">
        <v>211.0</v>
      </c>
      <c r="B212" s="35">
        <v>37.0</v>
      </c>
      <c r="C212" s="36">
        <v>44252.0</v>
      </c>
      <c r="D212" s="4" t="s">
        <v>419</v>
      </c>
      <c r="E212" s="4">
        <v>1.89</v>
      </c>
      <c r="F212" s="4"/>
      <c r="G212" s="4">
        <v>1093.0</v>
      </c>
      <c r="H212" s="4" t="s">
        <v>449</v>
      </c>
    </row>
    <row r="213">
      <c r="A213" s="4">
        <v>212.0</v>
      </c>
      <c r="B213" s="35">
        <v>37.0</v>
      </c>
      <c r="C213" s="36">
        <v>44252.0</v>
      </c>
      <c r="D213" s="4" t="s">
        <v>427</v>
      </c>
      <c r="E213" s="4">
        <v>8.35</v>
      </c>
      <c r="F213" s="4"/>
      <c r="G213" s="4">
        <v>1050.0</v>
      </c>
      <c r="H213" s="4" t="s">
        <v>449</v>
      </c>
    </row>
    <row r="214">
      <c r="A214" s="4">
        <v>213.0</v>
      </c>
      <c r="B214" s="35">
        <v>37.0</v>
      </c>
      <c r="C214" s="36">
        <v>44252.0</v>
      </c>
      <c r="D214" s="4" t="s">
        <v>424</v>
      </c>
      <c r="E214" s="4" t="s">
        <v>505</v>
      </c>
      <c r="F214" s="4"/>
      <c r="G214" s="4">
        <v>952.0</v>
      </c>
      <c r="H214" s="4" t="s">
        <v>449</v>
      </c>
    </row>
    <row r="215">
      <c r="A215" s="4">
        <v>214.0</v>
      </c>
      <c r="B215" s="35">
        <v>37.0</v>
      </c>
      <c r="C215" s="36">
        <v>44252.0</v>
      </c>
      <c r="D215" s="4" t="s">
        <v>428</v>
      </c>
      <c r="E215" s="4">
        <v>4521.0</v>
      </c>
      <c r="F215" s="4"/>
      <c r="G215" s="4">
        <v>4521.0</v>
      </c>
      <c r="H215" s="4" t="s">
        <v>449</v>
      </c>
    </row>
    <row r="216">
      <c r="A216" s="4">
        <v>215.0</v>
      </c>
      <c r="B216" s="35">
        <v>37.0</v>
      </c>
      <c r="C216" s="36">
        <v>44253.0</v>
      </c>
      <c r="D216" s="4" t="s">
        <v>419</v>
      </c>
      <c r="E216" s="4">
        <v>1.86</v>
      </c>
      <c r="F216" s="4"/>
      <c r="H216" s="4" t="s">
        <v>445</v>
      </c>
    </row>
    <row r="217">
      <c r="A217" s="4">
        <v>216.0</v>
      </c>
      <c r="B217" s="35">
        <v>39.0</v>
      </c>
      <c r="C217" s="36">
        <v>44266.0</v>
      </c>
      <c r="D217" s="4" t="s">
        <v>418</v>
      </c>
      <c r="E217" s="4">
        <v>11.41</v>
      </c>
      <c r="F217" s="4"/>
      <c r="G217" s="4">
        <v>622.0</v>
      </c>
      <c r="H217" s="4" t="s">
        <v>449</v>
      </c>
    </row>
    <row r="218">
      <c r="A218" s="4">
        <v>217.0</v>
      </c>
      <c r="B218" s="35">
        <v>39.0</v>
      </c>
      <c r="C218" s="36">
        <v>44266.0</v>
      </c>
      <c r="D218" s="4" t="s">
        <v>423</v>
      </c>
      <c r="E218" s="4">
        <v>5.71</v>
      </c>
      <c r="F218" s="4"/>
      <c r="G218" s="4">
        <v>762.0</v>
      </c>
      <c r="H218" s="4" t="s">
        <v>449</v>
      </c>
    </row>
    <row r="219">
      <c r="A219" s="4">
        <v>218.0</v>
      </c>
      <c r="B219" s="35">
        <v>39.0</v>
      </c>
      <c r="C219" s="36">
        <v>44266.0</v>
      </c>
      <c r="D219" s="4" t="s">
        <v>419</v>
      </c>
      <c r="E219" s="4">
        <v>1.87</v>
      </c>
      <c r="F219" s="4"/>
      <c r="G219" s="4">
        <v>1067.0</v>
      </c>
      <c r="H219" s="4" t="s">
        <v>449</v>
      </c>
    </row>
    <row r="220">
      <c r="A220" s="4">
        <v>219.0</v>
      </c>
      <c r="B220" s="35">
        <v>39.0</v>
      </c>
      <c r="C220" s="36">
        <v>44266.0</v>
      </c>
      <c r="D220" s="4" t="s">
        <v>427</v>
      </c>
      <c r="E220" s="4">
        <v>8.43</v>
      </c>
      <c r="F220" s="4"/>
      <c r="G220" s="4">
        <v>1032.0</v>
      </c>
      <c r="H220" s="4" t="s">
        <v>449</v>
      </c>
    </row>
    <row r="221">
      <c r="A221" s="4">
        <v>220.0</v>
      </c>
      <c r="B221" s="35">
        <v>39.0</v>
      </c>
      <c r="C221" s="36">
        <v>44266.0</v>
      </c>
      <c r="D221" s="4" t="s">
        <v>424</v>
      </c>
      <c r="E221" s="4" t="s">
        <v>507</v>
      </c>
      <c r="F221" s="4"/>
      <c r="G221" s="4">
        <v>918.0</v>
      </c>
      <c r="H221" s="4" t="s">
        <v>449</v>
      </c>
    </row>
    <row r="222">
      <c r="A222" s="4">
        <v>221.0</v>
      </c>
      <c r="B222" s="35">
        <v>39.0</v>
      </c>
      <c r="C222" s="36">
        <v>44266.0</v>
      </c>
      <c r="D222" s="4" t="s">
        <v>428</v>
      </c>
      <c r="E222" s="4">
        <v>4401.0</v>
      </c>
      <c r="F222" s="4"/>
      <c r="G222" s="4">
        <v>4401.0</v>
      </c>
      <c r="H222" s="4" t="s">
        <v>449</v>
      </c>
    </row>
    <row r="223">
      <c r="A223" s="4">
        <v>222.0</v>
      </c>
      <c r="B223" s="35">
        <v>39.0</v>
      </c>
      <c r="C223" s="36">
        <v>44267.0</v>
      </c>
      <c r="D223" s="4" t="s">
        <v>419</v>
      </c>
      <c r="E223" s="4">
        <v>1.87</v>
      </c>
      <c r="F223" s="4"/>
      <c r="H223" s="4" t="s">
        <v>445</v>
      </c>
    </row>
    <row r="224">
      <c r="A224" s="4">
        <v>223.0</v>
      </c>
      <c r="B224" s="35">
        <v>40.0</v>
      </c>
      <c r="C224" s="36">
        <v>44280.0</v>
      </c>
      <c r="D224" s="4" t="s">
        <v>421</v>
      </c>
      <c r="E224" s="4">
        <v>24.37</v>
      </c>
      <c r="F224" s="4"/>
      <c r="H224" s="4" t="s">
        <v>445</v>
      </c>
    </row>
    <row r="225">
      <c r="A225" s="4">
        <v>224.0</v>
      </c>
      <c r="B225" s="35">
        <v>40.0</v>
      </c>
      <c r="C225" s="36">
        <v>44281.0</v>
      </c>
      <c r="D225" s="4" t="s">
        <v>422</v>
      </c>
      <c r="E225" s="4">
        <v>45.12</v>
      </c>
      <c r="F225" s="4"/>
      <c r="H225" s="4" t="s">
        <v>445</v>
      </c>
    </row>
    <row r="226">
      <c r="A226" s="4">
        <v>225.0</v>
      </c>
      <c r="B226" s="35">
        <v>40.0</v>
      </c>
      <c r="C226" s="36">
        <v>44281.0</v>
      </c>
      <c r="D226" s="4" t="s">
        <v>420</v>
      </c>
      <c r="E226" s="4">
        <v>13.88</v>
      </c>
      <c r="F226" s="4"/>
      <c r="H226" s="4" t="s">
        <v>445</v>
      </c>
    </row>
    <row r="227">
      <c r="A227" s="4">
        <v>226.0</v>
      </c>
      <c r="B227" s="35">
        <v>41.0</v>
      </c>
      <c r="C227" s="36">
        <v>44295.0</v>
      </c>
      <c r="D227" s="4" t="s">
        <v>418</v>
      </c>
      <c r="E227" s="4">
        <v>11.27</v>
      </c>
      <c r="F227" s="4"/>
      <c r="G227" s="4">
        <v>613.0</v>
      </c>
      <c r="H227" s="4" t="s">
        <v>449</v>
      </c>
    </row>
    <row r="228">
      <c r="A228" s="4">
        <v>227.0</v>
      </c>
      <c r="B228" s="35">
        <v>41.0</v>
      </c>
      <c r="C228" s="36">
        <v>44295.0</v>
      </c>
      <c r="D228" s="4" t="s">
        <v>419</v>
      </c>
      <c r="E228" s="4">
        <v>1.88</v>
      </c>
      <c r="F228" s="4"/>
      <c r="G228" s="4">
        <v>1080.0</v>
      </c>
      <c r="H228" s="4" t="s">
        <v>449</v>
      </c>
    </row>
    <row r="229">
      <c r="A229" s="4">
        <v>228.0</v>
      </c>
      <c r="B229" s="35">
        <v>41.0</v>
      </c>
      <c r="C229" s="36">
        <v>44295.0</v>
      </c>
      <c r="D229" s="4" t="s">
        <v>420</v>
      </c>
      <c r="E229" s="4">
        <v>13.64</v>
      </c>
      <c r="F229" s="4"/>
      <c r="G229" s="4">
        <v>1030.0</v>
      </c>
      <c r="H229" s="4" t="s">
        <v>449</v>
      </c>
    </row>
    <row r="230">
      <c r="A230" s="4">
        <v>229.0</v>
      </c>
      <c r="B230" s="35">
        <v>41.0</v>
      </c>
      <c r="C230" s="36">
        <v>44295.0</v>
      </c>
      <c r="D230" s="4" t="s">
        <v>421</v>
      </c>
      <c r="E230" s="4">
        <v>23.91</v>
      </c>
      <c r="F230" s="4"/>
      <c r="G230" s="4">
        <v>989.0</v>
      </c>
      <c r="H230" s="4" t="s">
        <v>449</v>
      </c>
    </row>
    <row r="231">
      <c r="A231" s="4">
        <v>230.0</v>
      </c>
      <c r="B231" s="35">
        <v>41.0</v>
      </c>
      <c r="C231" s="36">
        <v>44296.0</v>
      </c>
      <c r="D231" s="4" t="s">
        <v>422</v>
      </c>
      <c r="E231" s="4">
        <v>40.36</v>
      </c>
      <c r="F231" s="4"/>
      <c r="G231" s="4">
        <v>674.0</v>
      </c>
      <c r="H231" s="4" t="s">
        <v>449</v>
      </c>
    </row>
    <row r="232">
      <c r="A232" s="4">
        <v>231.0</v>
      </c>
      <c r="B232" s="35">
        <v>41.0</v>
      </c>
      <c r="C232" s="36">
        <v>44296.0</v>
      </c>
      <c r="D232" s="4" t="s">
        <v>423</v>
      </c>
      <c r="E232" s="4">
        <v>6.03</v>
      </c>
      <c r="F232" s="4"/>
      <c r="G232" s="4">
        <v>859.0</v>
      </c>
      <c r="H232" s="4" t="s">
        <v>449</v>
      </c>
    </row>
    <row r="233">
      <c r="A233" s="4">
        <v>232.0</v>
      </c>
      <c r="B233" s="35">
        <v>41.0</v>
      </c>
      <c r="C233" s="36">
        <v>44296.0</v>
      </c>
      <c r="D233" s="4" t="s">
        <v>424</v>
      </c>
      <c r="E233" s="4" t="s">
        <v>510</v>
      </c>
      <c r="F233" s="4"/>
      <c r="G233" s="4">
        <v>955.0</v>
      </c>
      <c r="H233" s="4" t="s">
        <v>449</v>
      </c>
    </row>
    <row r="234">
      <c r="A234" s="4">
        <v>233.0</v>
      </c>
      <c r="B234" s="35">
        <v>41.0</v>
      </c>
      <c r="C234" s="36">
        <v>44296.0</v>
      </c>
      <c r="D234" s="4" t="s">
        <v>425</v>
      </c>
      <c r="E234" s="4">
        <v>6200.0</v>
      </c>
      <c r="F234" s="4"/>
      <c r="G234" s="4">
        <v>6200.0</v>
      </c>
      <c r="H234" s="4" t="s">
        <v>449</v>
      </c>
    </row>
    <row r="235">
      <c r="A235" s="4">
        <v>234.0</v>
      </c>
      <c r="B235" s="35">
        <v>42.0</v>
      </c>
      <c r="C235" s="36">
        <v>44310.0</v>
      </c>
      <c r="D235" s="4" t="s">
        <v>419</v>
      </c>
      <c r="E235" s="4">
        <v>1.77</v>
      </c>
      <c r="F235" s="4"/>
      <c r="H235" s="4" t="s">
        <v>445</v>
      </c>
    </row>
    <row r="236">
      <c r="A236" s="4">
        <v>235.0</v>
      </c>
      <c r="B236" s="35">
        <v>43.0</v>
      </c>
      <c r="C236" s="36">
        <v>44316.0</v>
      </c>
      <c r="D236" s="4" t="s">
        <v>423</v>
      </c>
      <c r="E236" s="4">
        <v>6.09</v>
      </c>
      <c r="F236" s="4"/>
      <c r="H236" s="4" t="s">
        <v>445</v>
      </c>
    </row>
    <row r="237">
      <c r="A237" s="4">
        <v>236.0</v>
      </c>
      <c r="B237" s="35">
        <v>43.0</v>
      </c>
      <c r="C237" s="36">
        <v>44317.0</v>
      </c>
      <c r="D237" s="4" t="s">
        <v>418</v>
      </c>
      <c r="E237" s="4">
        <v>12.62</v>
      </c>
      <c r="F237" s="4"/>
      <c r="H237" s="4" t="s">
        <v>445</v>
      </c>
    </row>
    <row r="238">
      <c r="A238" s="4">
        <v>237.0</v>
      </c>
      <c r="B238" s="35">
        <v>43.0</v>
      </c>
      <c r="C238" s="36">
        <v>44317.0</v>
      </c>
      <c r="D238" s="4" t="s">
        <v>420</v>
      </c>
      <c r="E238" s="4">
        <v>13.73</v>
      </c>
      <c r="F238" s="4"/>
      <c r="H238" s="4" t="s">
        <v>445</v>
      </c>
    </row>
    <row r="239">
      <c r="A239" s="4">
        <v>238.0</v>
      </c>
      <c r="B239" s="35">
        <v>44.0</v>
      </c>
      <c r="C239" s="36">
        <v>44329.0</v>
      </c>
      <c r="D239" s="4" t="s">
        <v>418</v>
      </c>
      <c r="E239" s="4">
        <v>13.06</v>
      </c>
      <c r="F239" s="4"/>
      <c r="G239" s="4">
        <v>731.0</v>
      </c>
      <c r="H239" s="4" t="s">
        <v>449</v>
      </c>
    </row>
    <row r="240">
      <c r="A240" s="4">
        <v>239.0</v>
      </c>
      <c r="B240" s="35">
        <v>44.0</v>
      </c>
      <c r="C240" s="36">
        <v>44329.0</v>
      </c>
      <c r="D240" s="4" t="s">
        <v>419</v>
      </c>
      <c r="E240" s="4">
        <v>1.77</v>
      </c>
      <c r="F240" s="4"/>
      <c r="G240" s="4">
        <v>941.0</v>
      </c>
      <c r="H240" s="4" t="s">
        <v>449</v>
      </c>
    </row>
    <row r="241">
      <c r="A241" s="4">
        <v>240.0</v>
      </c>
      <c r="B241" s="35">
        <v>44.0</v>
      </c>
      <c r="C241" s="36">
        <v>44329.0</v>
      </c>
      <c r="D241" s="4" t="s">
        <v>420</v>
      </c>
      <c r="E241" s="4">
        <v>13.53</v>
      </c>
      <c r="F241" s="4"/>
      <c r="G241" s="4">
        <v>1046.0</v>
      </c>
      <c r="H241" s="4" t="s">
        <v>449</v>
      </c>
    </row>
    <row r="242">
      <c r="A242" s="4">
        <v>241.0</v>
      </c>
      <c r="B242" s="35">
        <v>44.0</v>
      </c>
      <c r="C242" s="36">
        <v>44329.0</v>
      </c>
      <c r="D242" s="4" t="s">
        <v>421</v>
      </c>
      <c r="E242" s="4">
        <v>23.74</v>
      </c>
      <c r="F242" s="4"/>
      <c r="G242" s="4">
        <v>1006.0</v>
      </c>
      <c r="H242" s="4" t="s">
        <v>449</v>
      </c>
    </row>
    <row r="243">
      <c r="A243" s="4">
        <v>242.0</v>
      </c>
      <c r="B243" s="35">
        <v>44.0</v>
      </c>
      <c r="C243" s="36">
        <v>44330.0</v>
      </c>
      <c r="D243" s="4" t="s">
        <v>422</v>
      </c>
      <c r="E243" s="4">
        <v>41.01</v>
      </c>
      <c r="F243" s="4"/>
      <c r="G243" s="4">
        <v>687.0</v>
      </c>
      <c r="H243" s="4" t="s">
        <v>449</v>
      </c>
    </row>
    <row r="244">
      <c r="A244" s="4">
        <v>243.0</v>
      </c>
      <c r="B244" s="35">
        <v>44.0</v>
      </c>
      <c r="C244" s="36">
        <v>44330.0</v>
      </c>
      <c r="D244" s="4" t="s">
        <v>423</v>
      </c>
      <c r="E244" s="4">
        <v>5.75</v>
      </c>
      <c r="F244" s="4"/>
      <c r="G244" s="4">
        <v>774.0</v>
      </c>
      <c r="H244" s="4" t="s">
        <v>449</v>
      </c>
    </row>
    <row r="245">
      <c r="A245" s="4">
        <v>244.0</v>
      </c>
      <c r="B245" s="35">
        <v>44.0</v>
      </c>
      <c r="C245" s="36">
        <v>44330.0</v>
      </c>
      <c r="D245" s="4" t="s">
        <v>424</v>
      </c>
      <c r="E245" s="4" t="s">
        <v>514</v>
      </c>
      <c r="F245" s="4"/>
      <c r="G245" s="4">
        <v>932.0</v>
      </c>
      <c r="H245" s="4" t="s">
        <v>449</v>
      </c>
    </row>
    <row r="246">
      <c r="A246" s="4">
        <v>245.0</v>
      </c>
      <c r="B246" s="35">
        <v>44.0</v>
      </c>
      <c r="C246" s="36">
        <v>44330.0</v>
      </c>
      <c r="D246" s="4" t="s">
        <v>425</v>
      </c>
      <c r="E246" s="4">
        <v>6117.0</v>
      </c>
      <c r="F246" s="4"/>
      <c r="G246" s="4">
        <v>6117.0</v>
      </c>
      <c r="H246" s="4" t="s">
        <v>449</v>
      </c>
    </row>
    <row r="247">
      <c r="A247" s="4">
        <v>246.0</v>
      </c>
      <c r="B247" s="35">
        <v>45.0</v>
      </c>
      <c r="C247" s="36">
        <v>44343.0</v>
      </c>
      <c r="D247" s="4" t="s">
        <v>423</v>
      </c>
      <c r="E247" s="4">
        <v>5.71</v>
      </c>
      <c r="F247" s="4"/>
      <c r="H247" s="4" t="s">
        <v>445</v>
      </c>
    </row>
    <row r="248">
      <c r="A248" s="4">
        <v>247.0</v>
      </c>
      <c r="B248" s="35">
        <v>45.0</v>
      </c>
      <c r="C248" s="36">
        <v>44345.0</v>
      </c>
      <c r="D248" s="4" t="s">
        <v>419</v>
      </c>
      <c r="E248" s="4">
        <v>1.77</v>
      </c>
      <c r="F248" s="4"/>
      <c r="H248" s="4" t="s">
        <v>445</v>
      </c>
    </row>
    <row r="249">
      <c r="A249" s="4">
        <v>248.0</v>
      </c>
      <c r="B249" s="35">
        <v>46.0</v>
      </c>
      <c r="C249" s="36">
        <v>44359.0</v>
      </c>
      <c r="D249" s="4" t="s">
        <v>419</v>
      </c>
      <c r="E249" s="4">
        <v>1.81</v>
      </c>
      <c r="F249" s="4"/>
      <c r="H249" s="4" t="s">
        <v>445</v>
      </c>
    </row>
    <row r="250">
      <c r="A250" s="4">
        <v>249.0</v>
      </c>
      <c r="B250" s="35">
        <v>47.0</v>
      </c>
      <c r="C250" s="36">
        <v>44365.0</v>
      </c>
      <c r="D250" s="4" t="s">
        <v>419</v>
      </c>
      <c r="E250" s="4">
        <v>1.87</v>
      </c>
      <c r="F250" s="4"/>
      <c r="H250" s="4" t="s">
        <v>445</v>
      </c>
    </row>
    <row r="251">
      <c r="A251" s="4">
        <v>250.0</v>
      </c>
      <c r="B251" s="35">
        <v>47.0</v>
      </c>
      <c r="C251" s="36">
        <v>44367.0</v>
      </c>
      <c r="D251" s="4" t="s">
        <v>419</v>
      </c>
      <c r="E251" s="4">
        <v>1.77</v>
      </c>
      <c r="F251" s="4"/>
      <c r="H251" s="4" t="s">
        <v>445</v>
      </c>
    </row>
    <row r="252">
      <c r="A252" s="4">
        <v>251.0</v>
      </c>
      <c r="B252" s="35">
        <v>33.0</v>
      </c>
      <c r="C252" s="36">
        <v>44575.0</v>
      </c>
      <c r="D252" s="4" t="s">
        <v>423</v>
      </c>
      <c r="E252" s="4">
        <v>5.97</v>
      </c>
      <c r="F252" s="4"/>
      <c r="H252" s="4" t="s">
        <v>445</v>
      </c>
    </row>
    <row r="253">
      <c r="A253" s="4">
        <v>252.0</v>
      </c>
      <c r="B253" s="35">
        <v>33.0</v>
      </c>
      <c r="C253" s="36">
        <v>44575.0</v>
      </c>
      <c r="D253" s="4" t="s">
        <v>427</v>
      </c>
      <c r="E253" s="4">
        <v>8.41</v>
      </c>
      <c r="F253" s="4"/>
      <c r="H253" s="4" t="s">
        <v>445</v>
      </c>
    </row>
    <row r="254">
      <c r="A254" s="4">
        <v>253.0</v>
      </c>
      <c r="B254" s="35">
        <v>33.0</v>
      </c>
      <c r="C254" s="36">
        <v>44576.0</v>
      </c>
      <c r="D254" s="4" t="s">
        <v>418</v>
      </c>
      <c r="E254" s="4">
        <v>12.31</v>
      </c>
      <c r="F254" s="4"/>
      <c r="H254" s="4" t="s">
        <v>445</v>
      </c>
    </row>
    <row r="255">
      <c r="A255" s="4">
        <v>254.0</v>
      </c>
      <c r="B255" s="35">
        <v>33.0</v>
      </c>
      <c r="C255" s="36">
        <v>44576.0</v>
      </c>
      <c r="D255" s="4" t="s">
        <v>419</v>
      </c>
      <c r="E255" s="4">
        <v>1.7</v>
      </c>
      <c r="F255" s="4"/>
      <c r="H255" s="4" t="s">
        <v>445</v>
      </c>
    </row>
    <row r="256">
      <c r="A256" s="4">
        <v>255.0</v>
      </c>
      <c r="B256" s="35">
        <v>34.0</v>
      </c>
      <c r="C256" s="36">
        <v>44589.0</v>
      </c>
      <c r="D256" s="4" t="s">
        <v>418</v>
      </c>
      <c r="E256" s="4">
        <v>13.21</v>
      </c>
      <c r="F256" s="4"/>
      <c r="G256" s="4">
        <v>741.0</v>
      </c>
      <c r="H256" s="4" t="s">
        <v>449</v>
      </c>
    </row>
    <row r="257">
      <c r="A257" s="4">
        <v>256.0</v>
      </c>
      <c r="B257" s="35">
        <v>34.0</v>
      </c>
      <c r="C257" s="36">
        <v>44589.0</v>
      </c>
      <c r="D257" s="4" t="s">
        <v>423</v>
      </c>
      <c r="E257" s="4">
        <v>5.61</v>
      </c>
      <c r="F257" s="4"/>
      <c r="G257" s="4">
        <v>732.0</v>
      </c>
      <c r="H257" s="4" t="s">
        <v>449</v>
      </c>
    </row>
    <row r="258">
      <c r="A258" s="4">
        <v>257.0</v>
      </c>
      <c r="B258" s="35">
        <v>34.0</v>
      </c>
      <c r="C258" s="36">
        <v>44589.0</v>
      </c>
      <c r="D258" s="4" t="s">
        <v>419</v>
      </c>
      <c r="E258" s="4">
        <v>1.73</v>
      </c>
      <c r="F258" s="4"/>
      <c r="G258" s="4">
        <v>891.0</v>
      </c>
      <c r="H258" s="4" t="s">
        <v>449</v>
      </c>
    </row>
    <row r="259">
      <c r="A259" s="4">
        <v>258.0</v>
      </c>
      <c r="B259" s="35">
        <v>34.0</v>
      </c>
      <c r="C259" s="36">
        <v>44589.0</v>
      </c>
      <c r="D259" s="4" t="s">
        <v>427</v>
      </c>
      <c r="E259" s="4">
        <v>8.39</v>
      </c>
      <c r="F259" s="4"/>
      <c r="G259" s="4">
        <v>1041.0</v>
      </c>
      <c r="H259" s="4" t="s">
        <v>449</v>
      </c>
    </row>
    <row r="260">
      <c r="A260" s="4">
        <v>259.0</v>
      </c>
      <c r="B260" s="35">
        <v>34.0</v>
      </c>
      <c r="C260" s="36">
        <v>44589.0</v>
      </c>
      <c r="D260" s="4" t="s">
        <v>424</v>
      </c>
      <c r="E260" s="4" t="s">
        <v>518</v>
      </c>
      <c r="F260" s="4"/>
      <c r="G260" s="4">
        <v>965.0</v>
      </c>
      <c r="H260" s="4" t="s">
        <v>449</v>
      </c>
    </row>
    <row r="261">
      <c r="A261" s="4">
        <v>260.0</v>
      </c>
      <c r="B261" s="35">
        <v>34.0</v>
      </c>
      <c r="C261" s="36">
        <v>44589.0</v>
      </c>
      <c r="D261" s="4" t="s">
        <v>428</v>
      </c>
      <c r="E261" s="4">
        <v>4370.0</v>
      </c>
      <c r="F261" s="4"/>
      <c r="G261" s="4">
        <v>4370.0</v>
      </c>
      <c r="H261" s="4" t="s">
        <v>449</v>
      </c>
    </row>
    <row r="262">
      <c r="A262" s="4">
        <v>261.0</v>
      </c>
      <c r="B262" s="35">
        <v>34.0</v>
      </c>
      <c r="C262" s="36">
        <v>44590.0</v>
      </c>
      <c r="D262" s="4" t="s">
        <v>432</v>
      </c>
      <c r="E262" s="4" t="s">
        <v>519</v>
      </c>
      <c r="F262" s="4"/>
      <c r="H262" s="4" t="s">
        <v>445</v>
      </c>
    </row>
    <row r="263">
      <c r="A263" s="4">
        <v>262.0</v>
      </c>
      <c r="B263" s="35">
        <v>36.0</v>
      </c>
      <c r="C263" s="36">
        <v>44603.0</v>
      </c>
      <c r="D263" s="4" t="s">
        <v>423</v>
      </c>
      <c r="E263" s="4">
        <v>5.99</v>
      </c>
      <c r="F263" s="4"/>
      <c r="H263" s="4" t="s">
        <v>445</v>
      </c>
    </row>
    <row r="264">
      <c r="A264" s="4">
        <v>263.0</v>
      </c>
      <c r="B264" s="35">
        <v>36.0</v>
      </c>
      <c r="C264" s="36">
        <v>44603.0</v>
      </c>
      <c r="D264" s="4" t="s">
        <v>427</v>
      </c>
      <c r="E264" s="4">
        <v>8.31</v>
      </c>
      <c r="F264" s="4"/>
      <c r="H264" s="4" t="s">
        <v>445</v>
      </c>
    </row>
    <row r="265">
      <c r="A265" s="4">
        <v>264.0</v>
      </c>
      <c r="B265" s="35">
        <v>36.0</v>
      </c>
      <c r="C265" s="36">
        <v>44603.0</v>
      </c>
      <c r="D265" s="4" t="s">
        <v>427</v>
      </c>
      <c r="E265" s="4">
        <v>8.32</v>
      </c>
      <c r="F265" s="4"/>
      <c r="H265" s="4" t="s">
        <v>445</v>
      </c>
    </row>
    <row r="266">
      <c r="A266" s="4">
        <v>265.0</v>
      </c>
      <c r="B266" s="35">
        <v>36.0</v>
      </c>
      <c r="C266" s="36">
        <v>44604.0</v>
      </c>
      <c r="D266" s="4" t="s">
        <v>419</v>
      </c>
      <c r="E266" s="4">
        <v>1.72</v>
      </c>
      <c r="F266" s="4"/>
      <c r="H266" s="4" t="s">
        <v>445</v>
      </c>
    </row>
    <row r="267">
      <c r="A267" s="4">
        <v>266.0</v>
      </c>
      <c r="B267" s="35">
        <v>37.0</v>
      </c>
      <c r="C267" s="36">
        <v>44617.0</v>
      </c>
      <c r="D267" s="4" t="s">
        <v>418</v>
      </c>
      <c r="E267" s="4">
        <v>12.85</v>
      </c>
      <c r="F267" s="4"/>
      <c r="G267" s="4">
        <v>717.0</v>
      </c>
      <c r="H267" s="4" t="s">
        <v>449</v>
      </c>
    </row>
    <row r="268">
      <c r="A268" s="4">
        <v>267.0</v>
      </c>
      <c r="B268" s="35">
        <v>37.0</v>
      </c>
      <c r="C268" s="36">
        <v>44617.0</v>
      </c>
      <c r="D268" s="4" t="s">
        <v>423</v>
      </c>
      <c r="E268" s="4">
        <v>5.99</v>
      </c>
      <c r="F268" s="4"/>
      <c r="G268" s="4">
        <v>846.0</v>
      </c>
      <c r="H268" s="4" t="s">
        <v>449</v>
      </c>
    </row>
    <row r="269">
      <c r="A269" s="4">
        <v>268.0</v>
      </c>
      <c r="B269" s="35">
        <v>37.0</v>
      </c>
      <c r="C269" s="36">
        <v>44617.0</v>
      </c>
      <c r="D269" s="4" t="s">
        <v>419</v>
      </c>
      <c r="E269" s="4">
        <v>1.79</v>
      </c>
      <c r="F269" s="4"/>
      <c r="G269" s="4">
        <v>966.0</v>
      </c>
      <c r="H269" s="4" t="s">
        <v>449</v>
      </c>
    </row>
    <row r="270">
      <c r="A270" s="4">
        <v>269.0</v>
      </c>
      <c r="B270" s="35">
        <v>37.0</v>
      </c>
      <c r="C270" s="36">
        <v>44617.0</v>
      </c>
      <c r="D270" s="4" t="s">
        <v>427</v>
      </c>
      <c r="E270" s="4">
        <v>8.33</v>
      </c>
      <c r="F270" s="4"/>
      <c r="G270" s="4">
        <v>1055.0</v>
      </c>
      <c r="H270" s="4" t="s">
        <v>449</v>
      </c>
    </row>
    <row r="271">
      <c r="A271" s="4">
        <v>270.0</v>
      </c>
      <c r="B271" s="35">
        <v>37.0</v>
      </c>
      <c r="C271" s="36">
        <v>44617.0</v>
      </c>
      <c r="D271" s="4" t="s">
        <v>424</v>
      </c>
      <c r="E271" s="4" t="s">
        <v>520</v>
      </c>
      <c r="F271" s="4"/>
      <c r="G271" s="4">
        <v>1034.0</v>
      </c>
      <c r="H271" s="4" t="s">
        <v>449</v>
      </c>
    </row>
    <row r="272">
      <c r="A272" s="4">
        <v>271.0</v>
      </c>
      <c r="B272" s="35">
        <v>37.0</v>
      </c>
      <c r="C272" s="36">
        <v>44617.0</v>
      </c>
      <c r="D272" s="4" t="s">
        <v>428</v>
      </c>
      <c r="E272" s="4">
        <v>4618.0</v>
      </c>
      <c r="F272" s="4"/>
      <c r="G272" s="4">
        <v>4618.0</v>
      </c>
      <c r="H272" s="4" t="s">
        <v>449</v>
      </c>
    </row>
    <row r="273">
      <c r="A273" s="4">
        <v>272.0</v>
      </c>
      <c r="B273" s="35">
        <v>39.0</v>
      </c>
      <c r="C273" s="36">
        <v>44631.0</v>
      </c>
      <c r="D273" s="4" t="s">
        <v>418</v>
      </c>
      <c r="E273" s="4">
        <v>13.16</v>
      </c>
      <c r="F273" s="4"/>
      <c r="G273" s="4">
        <v>738.0</v>
      </c>
      <c r="H273" s="4" t="s">
        <v>449</v>
      </c>
    </row>
    <row r="274">
      <c r="A274" s="4">
        <v>273.0</v>
      </c>
      <c r="B274" s="35">
        <v>39.0</v>
      </c>
      <c r="C274" s="36">
        <v>44631.0</v>
      </c>
      <c r="D274" s="4" t="s">
        <v>423</v>
      </c>
      <c r="E274" s="4">
        <v>5.84</v>
      </c>
      <c r="F274" s="4"/>
      <c r="G274" s="4">
        <v>801.0</v>
      </c>
      <c r="H274" s="4" t="s">
        <v>449</v>
      </c>
    </row>
    <row r="275">
      <c r="A275" s="4">
        <v>274.0</v>
      </c>
      <c r="B275" s="35">
        <v>39.0</v>
      </c>
      <c r="C275" s="36">
        <v>44631.0</v>
      </c>
      <c r="D275" s="4" t="s">
        <v>419</v>
      </c>
      <c r="E275" s="4">
        <v>1.81</v>
      </c>
      <c r="F275" s="4"/>
      <c r="G275" s="4">
        <v>991.0</v>
      </c>
      <c r="H275" s="4" t="s">
        <v>449</v>
      </c>
    </row>
    <row r="276">
      <c r="A276" s="4">
        <v>275.0</v>
      </c>
      <c r="B276" s="35">
        <v>39.0</v>
      </c>
      <c r="C276" s="36">
        <v>44631.0</v>
      </c>
      <c r="D276" s="4" t="s">
        <v>427</v>
      </c>
      <c r="E276" s="4">
        <v>8.25</v>
      </c>
      <c r="F276" s="4"/>
      <c r="G276" s="4">
        <v>1073.0</v>
      </c>
      <c r="H276" s="4" t="s">
        <v>449</v>
      </c>
    </row>
    <row r="277">
      <c r="A277" s="4">
        <v>276.0</v>
      </c>
      <c r="B277" s="35">
        <v>39.0</v>
      </c>
      <c r="C277" s="36">
        <v>44631.0</v>
      </c>
      <c r="D277" s="4" t="s">
        <v>424</v>
      </c>
      <c r="E277" s="4" t="s">
        <v>521</v>
      </c>
      <c r="F277" s="4"/>
      <c r="G277" s="4">
        <v>983.0</v>
      </c>
      <c r="H277" s="4" t="s">
        <v>449</v>
      </c>
    </row>
    <row r="278">
      <c r="A278" s="4">
        <v>277.0</v>
      </c>
      <c r="B278" s="35">
        <v>39.0</v>
      </c>
      <c r="C278" s="36">
        <v>44631.0</v>
      </c>
      <c r="D278" s="4" t="s">
        <v>428</v>
      </c>
      <c r="E278" s="4">
        <v>4586.0</v>
      </c>
      <c r="F278" s="4"/>
      <c r="G278" s="4">
        <v>4586.0</v>
      </c>
      <c r="H278" s="4" t="s">
        <v>449</v>
      </c>
    </row>
    <row r="279">
      <c r="A279" s="4">
        <v>278.0</v>
      </c>
      <c r="B279" s="35">
        <v>48.0</v>
      </c>
      <c r="C279" s="36">
        <v>44643.0</v>
      </c>
      <c r="D279" s="4" t="s">
        <v>418</v>
      </c>
      <c r="E279" s="4">
        <v>13.45</v>
      </c>
      <c r="F279" s="4"/>
      <c r="G279" s="4">
        <v>757.0</v>
      </c>
      <c r="H279" s="4" t="s">
        <v>449</v>
      </c>
    </row>
    <row r="280">
      <c r="A280" s="4">
        <v>279.0</v>
      </c>
      <c r="B280" s="35">
        <v>48.0</v>
      </c>
      <c r="C280" s="36">
        <v>44643.0</v>
      </c>
      <c r="D280" s="4" t="s">
        <v>419</v>
      </c>
      <c r="E280" s="4">
        <v>1.77</v>
      </c>
      <c r="F280" s="4"/>
      <c r="G280" s="4">
        <v>941.0</v>
      </c>
      <c r="H280" s="4" t="s">
        <v>449</v>
      </c>
    </row>
    <row r="281">
      <c r="A281" s="4">
        <v>280.0</v>
      </c>
      <c r="B281" s="35">
        <v>48.0</v>
      </c>
      <c r="C281" s="36">
        <v>44643.0</v>
      </c>
      <c r="D281" s="4" t="s">
        <v>420</v>
      </c>
      <c r="E281" s="4">
        <v>13.41</v>
      </c>
      <c r="F281" s="4"/>
      <c r="G281" s="4">
        <v>1063.0</v>
      </c>
      <c r="H281" s="4" t="s">
        <v>449</v>
      </c>
    </row>
    <row r="282">
      <c r="A282" s="4">
        <v>281.0</v>
      </c>
      <c r="B282" s="35">
        <v>48.0</v>
      </c>
      <c r="C282" s="36">
        <v>44643.0</v>
      </c>
      <c r="D282" s="4" t="s">
        <v>421</v>
      </c>
      <c r="E282" s="4">
        <v>23.81</v>
      </c>
      <c r="F282" s="4"/>
      <c r="G282" s="4">
        <v>999.0</v>
      </c>
      <c r="H282" s="4" t="s">
        <v>449</v>
      </c>
    </row>
    <row r="283">
      <c r="A283" s="4">
        <v>282.0</v>
      </c>
      <c r="B283" s="35">
        <v>48.0</v>
      </c>
      <c r="C283" s="36">
        <v>44644.0</v>
      </c>
      <c r="D283" s="4" t="s">
        <v>422</v>
      </c>
      <c r="E283" s="4">
        <v>40.98</v>
      </c>
      <c r="F283" s="4"/>
      <c r="G283" s="4">
        <v>686.0</v>
      </c>
      <c r="H283" s="4" t="s">
        <v>449</v>
      </c>
    </row>
    <row r="284">
      <c r="A284" s="4">
        <v>283.0</v>
      </c>
      <c r="B284" s="35">
        <v>48.0</v>
      </c>
      <c r="C284" s="36">
        <v>44644.0</v>
      </c>
      <c r="D284" s="4" t="s">
        <v>423</v>
      </c>
      <c r="E284" s="4">
        <v>6.23</v>
      </c>
      <c r="F284" s="4"/>
      <c r="G284" s="4">
        <v>921.0</v>
      </c>
      <c r="H284" s="4" t="s">
        <v>449</v>
      </c>
    </row>
    <row r="285">
      <c r="A285" s="4">
        <v>284.0</v>
      </c>
      <c r="B285" s="35">
        <v>48.0</v>
      </c>
      <c r="C285" s="36">
        <v>44644.0</v>
      </c>
      <c r="D285" s="4" t="s">
        <v>424</v>
      </c>
      <c r="E285" s="4" t="s">
        <v>523</v>
      </c>
      <c r="F285" s="4"/>
      <c r="G285" s="4">
        <v>1045.0</v>
      </c>
      <c r="H285" s="4" t="s">
        <v>449</v>
      </c>
    </row>
    <row r="286">
      <c r="A286" s="4">
        <v>285.0</v>
      </c>
      <c r="B286" s="35">
        <v>48.0</v>
      </c>
      <c r="C286" s="36">
        <v>44644.0</v>
      </c>
      <c r="D286" s="4" t="s">
        <v>425</v>
      </c>
      <c r="E286" s="4">
        <v>6412.0</v>
      </c>
      <c r="F286" s="4"/>
      <c r="G286" s="4">
        <v>6412.0</v>
      </c>
      <c r="H286" s="4" t="s">
        <v>449</v>
      </c>
    </row>
    <row r="287">
      <c r="A287" s="4">
        <v>286.0</v>
      </c>
      <c r="B287" s="35">
        <v>40.0</v>
      </c>
      <c r="C287" s="36">
        <v>44652.0</v>
      </c>
      <c r="D287" s="4" t="s">
        <v>433</v>
      </c>
      <c r="E287" s="4">
        <v>55.35</v>
      </c>
      <c r="F287" s="4"/>
      <c r="H287" s="4" t="s">
        <v>445</v>
      </c>
    </row>
    <row r="288">
      <c r="A288" s="4">
        <v>287.0</v>
      </c>
      <c r="B288" s="35">
        <v>40.0</v>
      </c>
      <c r="C288" s="36">
        <v>44653.0</v>
      </c>
      <c r="D288" s="4" t="s">
        <v>432</v>
      </c>
      <c r="E288" s="4" t="s">
        <v>524</v>
      </c>
      <c r="F288" s="4"/>
      <c r="H288" s="4" t="s">
        <v>445</v>
      </c>
    </row>
    <row r="289">
      <c r="A289" s="4">
        <v>288.0</v>
      </c>
      <c r="B289" s="35">
        <v>40.0</v>
      </c>
      <c r="C289" s="36">
        <v>44653.0</v>
      </c>
      <c r="D289" s="4" t="s">
        <v>434</v>
      </c>
      <c r="E289" s="4">
        <v>43.69</v>
      </c>
      <c r="F289" s="4"/>
      <c r="H289" s="4" t="s">
        <v>445</v>
      </c>
    </row>
    <row r="290">
      <c r="A290" s="4">
        <v>289.0</v>
      </c>
      <c r="B290" s="35">
        <v>40.0</v>
      </c>
      <c r="C290" s="36">
        <v>44653.0</v>
      </c>
      <c r="D290" s="4" t="s">
        <v>420</v>
      </c>
      <c r="E290" s="4">
        <v>13.63</v>
      </c>
      <c r="F290" s="4"/>
      <c r="H290" s="4" t="s">
        <v>445</v>
      </c>
    </row>
    <row r="291">
      <c r="A291" s="4">
        <v>290.0</v>
      </c>
      <c r="B291" s="35">
        <v>49.0</v>
      </c>
      <c r="C291" s="36">
        <v>44681.0</v>
      </c>
      <c r="D291" s="4" t="s">
        <v>423</v>
      </c>
      <c r="E291" s="4">
        <v>6.33</v>
      </c>
      <c r="F291" s="4"/>
      <c r="H291" s="4" t="s">
        <v>445</v>
      </c>
    </row>
    <row r="292">
      <c r="A292" s="4">
        <v>291.0</v>
      </c>
      <c r="B292" s="35">
        <v>49.0</v>
      </c>
      <c r="C292" s="36">
        <v>44681.0</v>
      </c>
      <c r="D292" s="4" t="s">
        <v>420</v>
      </c>
      <c r="E292" s="4">
        <v>13.56</v>
      </c>
      <c r="F292" s="4"/>
      <c r="H292" s="4" t="s">
        <v>445</v>
      </c>
    </row>
    <row r="293">
      <c r="A293" s="4">
        <v>292.0</v>
      </c>
      <c r="B293" s="35">
        <v>50.0</v>
      </c>
      <c r="C293" s="36">
        <v>44687.0</v>
      </c>
      <c r="D293" s="4" t="s">
        <v>418</v>
      </c>
      <c r="E293" s="4">
        <v>12.51</v>
      </c>
      <c r="F293" s="4"/>
      <c r="G293" s="4">
        <v>695.0</v>
      </c>
      <c r="H293" s="4" t="s">
        <v>449</v>
      </c>
    </row>
    <row r="294">
      <c r="A294" s="4">
        <v>293.0</v>
      </c>
      <c r="B294" s="35">
        <v>50.0</v>
      </c>
      <c r="C294" s="36">
        <v>44687.0</v>
      </c>
      <c r="D294" s="4" t="s">
        <v>419</v>
      </c>
      <c r="E294" s="4">
        <v>1.76</v>
      </c>
      <c r="F294" s="4"/>
      <c r="G294" s="4">
        <v>928.0</v>
      </c>
      <c r="H294" s="4" t="s">
        <v>449</v>
      </c>
    </row>
    <row r="295">
      <c r="A295" s="4">
        <v>294.0</v>
      </c>
      <c r="B295" s="35">
        <v>50.0</v>
      </c>
      <c r="C295" s="36">
        <v>44687.0</v>
      </c>
      <c r="D295" s="4" t="s">
        <v>420</v>
      </c>
      <c r="E295" s="4">
        <v>13.21</v>
      </c>
      <c r="F295" s="4"/>
      <c r="G295" s="4">
        <v>1093.0</v>
      </c>
      <c r="H295" s="4" t="s">
        <v>449</v>
      </c>
    </row>
    <row r="296">
      <c r="A296" s="4">
        <v>295.0</v>
      </c>
      <c r="B296" s="35">
        <v>50.0</v>
      </c>
      <c r="C296" s="36">
        <v>44687.0</v>
      </c>
      <c r="D296" s="4" t="s">
        <v>421</v>
      </c>
      <c r="E296" s="4">
        <v>23.14</v>
      </c>
      <c r="F296" s="4"/>
      <c r="G296" s="4">
        <v>1065.0</v>
      </c>
      <c r="H296" s="4" t="s">
        <v>449</v>
      </c>
    </row>
    <row r="297">
      <c r="A297" s="4">
        <v>296.0</v>
      </c>
      <c r="B297" s="35">
        <v>50.0</v>
      </c>
      <c r="C297" s="36">
        <v>44688.0</v>
      </c>
      <c r="D297" s="4" t="s">
        <v>422</v>
      </c>
      <c r="E297" s="4">
        <v>38.44</v>
      </c>
      <c r="F297" s="4"/>
      <c r="G297" s="4">
        <v>637.0</v>
      </c>
      <c r="H297" s="4" t="s">
        <v>449</v>
      </c>
    </row>
    <row r="298">
      <c r="A298" s="4">
        <v>297.0</v>
      </c>
      <c r="B298" s="35">
        <v>50.0</v>
      </c>
      <c r="C298" s="36">
        <v>44688.0</v>
      </c>
      <c r="D298" s="4" t="s">
        <v>423</v>
      </c>
      <c r="E298" s="4">
        <v>6.39</v>
      </c>
      <c r="F298" s="4"/>
      <c r="G298" s="4">
        <v>972.0</v>
      </c>
      <c r="H298" s="4" t="s">
        <v>449</v>
      </c>
    </row>
    <row r="299">
      <c r="A299" s="4">
        <v>298.0</v>
      </c>
      <c r="B299" s="35">
        <v>50.0</v>
      </c>
      <c r="C299" s="36">
        <v>44688.0</v>
      </c>
      <c r="D299" s="4" t="s">
        <v>424</v>
      </c>
      <c r="E299" s="4" t="s">
        <v>527</v>
      </c>
      <c r="F299" s="4"/>
      <c r="G299" s="4">
        <v>1068.0</v>
      </c>
      <c r="H299" s="4" t="s">
        <v>449</v>
      </c>
    </row>
    <row r="300">
      <c r="A300" s="4">
        <v>299.0</v>
      </c>
      <c r="B300" s="35">
        <v>50.0</v>
      </c>
      <c r="C300" s="36">
        <v>44688.0</v>
      </c>
      <c r="D300" s="4" t="s">
        <v>425</v>
      </c>
      <c r="E300" s="4">
        <v>6458.0</v>
      </c>
      <c r="F300" s="4"/>
      <c r="G300" s="4">
        <v>6458.0</v>
      </c>
      <c r="H300" s="4" t="s">
        <v>449</v>
      </c>
    </row>
    <row r="301">
      <c r="A301" s="4">
        <v>300.0</v>
      </c>
      <c r="B301" s="35">
        <v>44.0</v>
      </c>
      <c r="C301" s="36">
        <v>44693.0</v>
      </c>
      <c r="D301" s="4" t="s">
        <v>433</v>
      </c>
      <c r="E301" s="4">
        <v>54.91</v>
      </c>
      <c r="F301" s="4"/>
      <c r="H301" s="4" t="s">
        <v>445</v>
      </c>
    </row>
    <row r="302">
      <c r="A302" s="4">
        <v>301.0</v>
      </c>
      <c r="B302" s="35">
        <v>44.0</v>
      </c>
      <c r="C302" s="36">
        <v>44694.0</v>
      </c>
      <c r="D302" s="4" t="s">
        <v>423</v>
      </c>
      <c r="E302" s="4">
        <v>6.42</v>
      </c>
      <c r="F302" s="4"/>
      <c r="H302" s="4" t="s">
        <v>445</v>
      </c>
    </row>
    <row r="303">
      <c r="A303" s="4">
        <v>302.0</v>
      </c>
      <c r="B303" s="35">
        <v>44.0</v>
      </c>
      <c r="C303" s="36">
        <v>44695.0</v>
      </c>
      <c r="D303" s="4" t="s">
        <v>433</v>
      </c>
      <c r="E303" s="4">
        <v>55.36</v>
      </c>
      <c r="F303" s="4"/>
      <c r="H303" s="4" t="s">
        <v>445</v>
      </c>
    </row>
    <row r="304">
      <c r="A304" s="4">
        <v>303.0</v>
      </c>
      <c r="B304" s="35">
        <v>45.0</v>
      </c>
      <c r="C304" s="36">
        <v>44706.0</v>
      </c>
      <c r="D304" s="4" t="s">
        <v>433</v>
      </c>
      <c r="E304" s="4">
        <v>55.25</v>
      </c>
      <c r="F304" s="4"/>
      <c r="H304" s="4" t="s">
        <v>445</v>
      </c>
    </row>
    <row r="305">
      <c r="A305" s="4">
        <v>304.0</v>
      </c>
      <c r="B305" s="35">
        <v>45.0</v>
      </c>
      <c r="C305" s="36">
        <v>44707.0</v>
      </c>
      <c r="D305" s="4" t="s">
        <v>433</v>
      </c>
      <c r="E305" s="4">
        <v>56.25</v>
      </c>
      <c r="F305" s="4"/>
      <c r="H305" s="4" t="s">
        <v>445</v>
      </c>
    </row>
    <row r="306">
      <c r="A306" s="4">
        <v>305.0</v>
      </c>
      <c r="B306" s="35">
        <v>45.0</v>
      </c>
      <c r="C306" s="36">
        <v>44707.0</v>
      </c>
      <c r="D306" s="4" t="s">
        <v>420</v>
      </c>
      <c r="E306" s="4">
        <v>13.37</v>
      </c>
      <c r="F306" s="4"/>
      <c r="H306" s="4" t="s">
        <v>445</v>
      </c>
    </row>
    <row r="307">
      <c r="A307" s="4">
        <v>306.0</v>
      </c>
      <c r="B307" s="35">
        <v>45.0</v>
      </c>
      <c r="C307" s="36">
        <v>44709.0</v>
      </c>
      <c r="D307" s="4" t="s">
        <v>432</v>
      </c>
      <c r="E307" s="4" t="s">
        <v>528</v>
      </c>
      <c r="F307" s="4"/>
      <c r="H307" s="4" t="s">
        <v>445</v>
      </c>
    </row>
    <row r="308">
      <c r="A308" s="4">
        <v>307.0</v>
      </c>
      <c r="B308" s="35">
        <v>45.0</v>
      </c>
      <c r="C308" s="36">
        <v>44709.0</v>
      </c>
      <c r="D308" s="4" t="s">
        <v>420</v>
      </c>
      <c r="E308" s="4">
        <v>13.33</v>
      </c>
      <c r="F308" s="4"/>
      <c r="H308" s="4" t="s">
        <v>445</v>
      </c>
    </row>
    <row r="309">
      <c r="A309" s="4">
        <v>308.0</v>
      </c>
      <c r="B309" s="35">
        <v>46.0</v>
      </c>
      <c r="C309" s="36">
        <v>44721.0</v>
      </c>
      <c r="D309" s="4" t="s">
        <v>433</v>
      </c>
      <c r="E309" s="4">
        <v>54.48</v>
      </c>
      <c r="F309" s="4"/>
      <c r="H309" s="4" t="s">
        <v>445</v>
      </c>
    </row>
    <row r="310">
      <c r="A310" s="4">
        <v>309.0</v>
      </c>
      <c r="B310" s="35">
        <v>46.0</v>
      </c>
      <c r="C310" s="36">
        <v>44722.0</v>
      </c>
      <c r="D310" s="4" t="s">
        <v>418</v>
      </c>
      <c r="E310" s="4">
        <v>13.54</v>
      </c>
      <c r="F310" s="4"/>
      <c r="G310" s="4">
        <v>763.0</v>
      </c>
      <c r="H310" s="4" t="s">
        <v>449</v>
      </c>
    </row>
    <row r="311">
      <c r="A311" s="4">
        <v>310.0</v>
      </c>
      <c r="B311" s="35">
        <v>46.0</v>
      </c>
      <c r="C311" s="36">
        <v>44722.0</v>
      </c>
      <c r="D311" s="4" t="s">
        <v>419</v>
      </c>
      <c r="E311" s="4">
        <v>1.81</v>
      </c>
      <c r="F311" s="4"/>
      <c r="G311" s="4">
        <v>991.0</v>
      </c>
      <c r="H311" s="4" t="s">
        <v>449</v>
      </c>
    </row>
    <row r="312">
      <c r="A312" s="4">
        <v>311.0</v>
      </c>
      <c r="B312" s="35">
        <v>46.0</v>
      </c>
      <c r="C312" s="36">
        <v>44722.0</v>
      </c>
      <c r="D312" s="4" t="s">
        <v>420</v>
      </c>
      <c r="E312" s="4">
        <v>13.15</v>
      </c>
      <c r="F312" s="4"/>
      <c r="G312" s="4">
        <v>1102.0</v>
      </c>
      <c r="H312" s="4" t="s">
        <v>449</v>
      </c>
    </row>
    <row r="313">
      <c r="A313" s="4">
        <v>312.0</v>
      </c>
      <c r="B313" s="35">
        <v>46.0</v>
      </c>
      <c r="C313" s="36">
        <v>44722.0</v>
      </c>
      <c r="D313" s="4" t="s">
        <v>421</v>
      </c>
      <c r="E313" s="4">
        <v>23.13</v>
      </c>
      <c r="F313" s="4"/>
      <c r="G313" s="4">
        <v>1066.0</v>
      </c>
      <c r="H313" s="4" t="s">
        <v>449</v>
      </c>
    </row>
    <row r="314">
      <c r="A314" s="4">
        <v>313.0</v>
      </c>
      <c r="B314" s="35">
        <v>46.0</v>
      </c>
      <c r="C314" s="36">
        <v>44723.0</v>
      </c>
      <c r="D314" s="4" t="s">
        <v>422</v>
      </c>
      <c r="E314" s="4">
        <v>42.87</v>
      </c>
      <c r="F314" s="4"/>
      <c r="G314" s="4">
        <v>722.0</v>
      </c>
      <c r="H314" s="4" t="s">
        <v>449</v>
      </c>
    </row>
    <row r="315">
      <c r="A315" s="4">
        <v>314.0</v>
      </c>
      <c r="B315" s="35">
        <v>46.0</v>
      </c>
      <c r="C315" s="36">
        <v>44723.0</v>
      </c>
      <c r="D315" s="4" t="s">
        <v>423</v>
      </c>
      <c r="E315" s="4">
        <v>6.27</v>
      </c>
      <c r="F315" s="4"/>
      <c r="G315" s="4">
        <v>934.0</v>
      </c>
      <c r="H315" s="4" t="s">
        <v>449</v>
      </c>
    </row>
    <row r="316">
      <c r="A316" s="4">
        <v>315.0</v>
      </c>
      <c r="B316" s="35">
        <v>46.0</v>
      </c>
      <c r="C316" s="36">
        <v>44723.0</v>
      </c>
      <c r="D316" s="4" t="s">
        <v>424</v>
      </c>
      <c r="E316" s="4" t="s">
        <v>529</v>
      </c>
      <c r="F316" s="4"/>
      <c r="G316" s="4">
        <v>807.0</v>
      </c>
      <c r="H316" s="4" t="s">
        <v>449</v>
      </c>
    </row>
    <row r="317">
      <c r="A317" s="4">
        <v>316.0</v>
      </c>
      <c r="B317" s="35">
        <v>46.0</v>
      </c>
      <c r="C317" s="36">
        <v>44723.0</v>
      </c>
      <c r="D317" s="4" t="s">
        <v>425</v>
      </c>
      <c r="E317" s="4">
        <v>6385.0</v>
      </c>
      <c r="F317" s="4"/>
      <c r="G317" s="4">
        <v>6385.0</v>
      </c>
      <c r="H317" s="4" t="s">
        <v>449</v>
      </c>
    </row>
    <row r="318">
      <c r="A318" s="4">
        <v>317.0</v>
      </c>
      <c r="B318" s="35">
        <v>46.0</v>
      </c>
      <c r="C318" s="36">
        <v>44723.0</v>
      </c>
      <c r="D318" s="4" t="s">
        <v>433</v>
      </c>
      <c r="E318" s="4">
        <v>54.76</v>
      </c>
      <c r="F318" s="4"/>
      <c r="H318" s="4" t="s">
        <v>445</v>
      </c>
    </row>
    <row r="319">
      <c r="A319" s="4">
        <v>318.0</v>
      </c>
      <c r="B319" s="35">
        <v>51.0</v>
      </c>
      <c r="C319" s="36">
        <v>44735.0</v>
      </c>
      <c r="D319" s="4" t="s">
        <v>423</v>
      </c>
      <c r="E319" s="4">
        <v>6.42</v>
      </c>
      <c r="F319" s="4"/>
      <c r="H319" s="4" t="s">
        <v>445</v>
      </c>
    </row>
    <row r="320">
      <c r="A320" s="4">
        <v>319.0</v>
      </c>
      <c r="B320" s="35">
        <v>51.0</v>
      </c>
      <c r="C320" s="36">
        <v>44736.0</v>
      </c>
      <c r="D320" s="4" t="s">
        <v>420</v>
      </c>
      <c r="E320" s="4">
        <v>13.43</v>
      </c>
      <c r="F320" s="4"/>
      <c r="H320" s="4" t="s">
        <v>445</v>
      </c>
    </row>
    <row r="321">
      <c r="A321" s="4">
        <v>320.0</v>
      </c>
      <c r="B321" s="35">
        <v>52.0</v>
      </c>
      <c r="C321" s="36">
        <v>44759.0</v>
      </c>
      <c r="D321" s="4" t="s">
        <v>418</v>
      </c>
      <c r="E321" s="4">
        <v>13.67</v>
      </c>
      <c r="F321" s="4"/>
      <c r="G321" s="4">
        <v>772.0</v>
      </c>
      <c r="H321" s="4" t="s">
        <v>449</v>
      </c>
    </row>
    <row r="322">
      <c r="A322" s="4">
        <v>321.0</v>
      </c>
      <c r="B322" s="35">
        <v>52.0</v>
      </c>
      <c r="C322" s="36">
        <v>44759.0</v>
      </c>
      <c r="D322" s="4" t="s">
        <v>419</v>
      </c>
      <c r="E322" s="4">
        <v>1.86</v>
      </c>
      <c r="F322" s="4"/>
      <c r="G322" s="4">
        <v>1054.0</v>
      </c>
      <c r="H322" s="4" t="s">
        <v>449</v>
      </c>
    </row>
    <row r="323">
      <c r="A323" s="4">
        <v>322.0</v>
      </c>
      <c r="B323" s="35">
        <v>52.0</v>
      </c>
      <c r="C323" s="36">
        <v>44759.0</v>
      </c>
      <c r="D323" s="4" t="s">
        <v>420</v>
      </c>
      <c r="E323" s="4">
        <v>13.2</v>
      </c>
      <c r="F323" s="4"/>
      <c r="G323" s="4">
        <v>1094.0</v>
      </c>
      <c r="H323" s="4" t="s">
        <v>449</v>
      </c>
    </row>
    <row r="324">
      <c r="A324" s="4">
        <v>323.0</v>
      </c>
      <c r="B324" s="35">
        <v>52.0</v>
      </c>
      <c r="C324" s="36">
        <v>44759.0</v>
      </c>
      <c r="D324" s="4" t="s">
        <v>421</v>
      </c>
      <c r="E324" s="4">
        <v>23.08</v>
      </c>
      <c r="F324" s="4"/>
      <c r="G324" s="4">
        <v>1071.0</v>
      </c>
      <c r="H324" s="4" t="s">
        <v>449</v>
      </c>
    </row>
    <row r="325">
      <c r="A325" s="4">
        <v>324.0</v>
      </c>
      <c r="B325" s="35">
        <v>52.0</v>
      </c>
      <c r="C325" s="36">
        <v>44760.0</v>
      </c>
      <c r="D325" s="4" t="s">
        <v>422</v>
      </c>
      <c r="E325" s="4">
        <v>45.75</v>
      </c>
      <c r="F325" s="4"/>
      <c r="G325" s="4">
        <v>778.0</v>
      </c>
      <c r="H325" s="4" t="s">
        <v>449</v>
      </c>
    </row>
    <row r="326">
      <c r="A326" s="4">
        <v>325.0</v>
      </c>
      <c r="B326" s="35">
        <v>52.0</v>
      </c>
      <c r="C326" s="36">
        <v>44760.0</v>
      </c>
      <c r="D326" s="4" t="s">
        <v>423</v>
      </c>
      <c r="E326" s="4">
        <v>6.39</v>
      </c>
      <c r="F326" s="4"/>
      <c r="G326" s="4">
        <v>972.0</v>
      </c>
      <c r="H326" s="4" t="s">
        <v>449</v>
      </c>
    </row>
    <row r="327">
      <c r="A327" s="4">
        <v>326.0</v>
      </c>
      <c r="B327" s="35">
        <v>52.0</v>
      </c>
      <c r="C327" s="36">
        <v>44760.0</v>
      </c>
      <c r="D327" s="4" t="s">
        <v>424</v>
      </c>
      <c r="E327" s="4" t="s">
        <v>532</v>
      </c>
      <c r="F327" s="4"/>
      <c r="G327" s="4">
        <v>1014.0</v>
      </c>
      <c r="H327" s="4" t="s">
        <v>449</v>
      </c>
    </row>
    <row r="328">
      <c r="A328" s="4">
        <v>327.0</v>
      </c>
      <c r="B328" s="35">
        <v>52.0</v>
      </c>
      <c r="C328" s="36">
        <v>44760.0</v>
      </c>
      <c r="D328" s="4" t="s">
        <v>425</v>
      </c>
      <c r="E328" s="4">
        <v>6755.0</v>
      </c>
      <c r="F328" s="4"/>
      <c r="G328" s="4">
        <v>6755.0</v>
      </c>
      <c r="H328" s="4" t="s">
        <v>449</v>
      </c>
    </row>
    <row r="329">
      <c r="A329" s="4">
        <v>328.0</v>
      </c>
      <c r="B329" s="35">
        <v>35.0</v>
      </c>
      <c r="C329" s="36">
        <v>44953.0</v>
      </c>
      <c r="D329" s="4" t="s">
        <v>419</v>
      </c>
      <c r="E329" s="4">
        <v>1.73</v>
      </c>
      <c r="F329" s="4"/>
      <c r="H329" s="4" t="s">
        <v>445</v>
      </c>
    </row>
    <row r="330">
      <c r="A330" s="4">
        <v>329.0</v>
      </c>
      <c r="B330" s="35">
        <v>35.0</v>
      </c>
      <c r="C330" s="36">
        <v>44954.0</v>
      </c>
      <c r="D330" s="4" t="s">
        <v>427</v>
      </c>
      <c r="E330" s="4">
        <v>8.2</v>
      </c>
      <c r="F330" s="4"/>
      <c r="H330" s="4" t="s">
        <v>445</v>
      </c>
    </row>
    <row r="331">
      <c r="A331" s="4">
        <v>330.0</v>
      </c>
      <c r="B331" s="35">
        <v>35.0</v>
      </c>
      <c r="C331" s="36">
        <v>44954.0</v>
      </c>
      <c r="D331" s="4" t="s">
        <v>427</v>
      </c>
      <c r="E331" s="4">
        <v>8.2</v>
      </c>
      <c r="F331" s="4"/>
      <c r="H331" s="4" t="s">
        <v>445</v>
      </c>
    </row>
    <row r="332">
      <c r="A332" s="4">
        <v>331.0</v>
      </c>
      <c r="B332" s="35">
        <v>35.0</v>
      </c>
      <c r="C332" s="36">
        <v>44954.0</v>
      </c>
      <c r="D332" s="4" t="s">
        <v>417</v>
      </c>
      <c r="E332" s="4">
        <v>51.45</v>
      </c>
      <c r="F332" s="4"/>
      <c r="H332" s="4" t="s">
        <v>445</v>
      </c>
    </row>
    <row r="333">
      <c r="A333" s="4">
        <v>332.0</v>
      </c>
      <c r="B333" s="35">
        <v>53.0</v>
      </c>
      <c r="C333" s="36">
        <v>44968.0</v>
      </c>
      <c r="D333" s="4" t="s">
        <v>427</v>
      </c>
      <c r="E333" s="4">
        <v>8.17</v>
      </c>
      <c r="F333" s="4"/>
      <c r="H333" s="4" t="s">
        <v>445</v>
      </c>
    </row>
    <row r="334">
      <c r="A334" s="4">
        <v>333.0</v>
      </c>
      <c r="B334" s="35">
        <v>27.0</v>
      </c>
      <c r="C334" s="36">
        <v>44973.0</v>
      </c>
      <c r="D334" s="4" t="s">
        <v>418</v>
      </c>
      <c r="E334" s="4">
        <v>13.8</v>
      </c>
      <c r="F334" s="4"/>
      <c r="G334" s="4">
        <v>781.0</v>
      </c>
      <c r="H334" s="4" t="s">
        <v>449</v>
      </c>
    </row>
    <row r="335">
      <c r="A335" s="4">
        <v>334.0</v>
      </c>
      <c r="B335" s="35">
        <v>27.0</v>
      </c>
      <c r="C335" s="36">
        <v>44973.0</v>
      </c>
      <c r="D335" s="4" t="s">
        <v>423</v>
      </c>
      <c r="E335" s="4">
        <v>6.34</v>
      </c>
      <c r="F335" s="4"/>
      <c r="G335" s="4">
        <v>956.0</v>
      </c>
      <c r="H335" s="4" t="s">
        <v>449</v>
      </c>
    </row>
    <row r="336">
      <c r="A336" s="4">
        <v>335.0</v>
      </c>
      <c r="B336" s="35">
        <v>27.0</v>
      </c>
      <c r="C336" s="36">
        <v>44973.0</v>
      </c>
      <c r="D336" s="4" t="s">
        <v>419</v>
      </c>
      <c r="E336" s="4">
        <v>1.91</v>
      </c>
      <c r="F336" s="4"/>
      <c r="G336" s="4">
        <v>1119.0</v>
      </c>
      <c r="H336" s="4" t="s">
        <v>449</v>
      </c>
    </row>
    <row r="337">
      <c r="A337" s="4">
        <v>336.0</v>
      </c>
      <c r="B337" s="35">
        <v>27.0</v>
      </c>
      <c r="C337" s="36">
        <v>44973.0</v>
      </c>
      <c r="D337" s="4" t="s">
        <v>427</v>
      </c>
      <c r="E337" s="4">
        <v>8.04</v>
      </c>
      <c r="F337" s="4"/>
      <c r="G337" s="4">
        <v>1120.0</v>
      </c>
      <c r="H337" s="4" t="s">
        <v>449</v>
      </c>
    </row>
    <row r="338">
      <c r="A338" s="4">
        <v>337.0</v>
      </c>
      <c r="B338" s="35">
        <v>27.0</v>
      </c>
      <c r="C338" s="36">
        <v>44973.0</v>
      </c>
      <c r="D338" s="4" t="s">
        <v>424</v>
      </c>
      <c r="E338" s="4" t="s">
        <v>534</v>
      </c>
      <c r="F338" s="4"/>
      <c r="G338" s="4">
        <v>1028.0</v>
      </c>
      <c r="H338" s="4" t="s">
        <v>449</v>
      </c>
    </row>
    <row r="339">
      <c r="A339" s="4">
        <v>338.0</v>
      </c>
      <c r="B339" s="35">
        <v>27.0</v>
      </c>
      <c r="C339" s="36">
        <v>44973.0</v>
      </c>
      <c r="D339" s="4" t="s">
        <v>428</v>
      </c>
      <c r="E339" s="4">
        <v>5004.0</v>
      </c>
      <c r="F339" s="4"/>
      <c r="H339" s="4" t="s">
        <v>449</v>
      </c>
    </row>
    <row r="340">
      <c r="A340" s="4">
        <v>339.0</v>
      </c>
      <c r="B340" s="35">
        <v>27.0</v>
      </c>
      <c r="C340" s="36">
        <v>44974.0</v>
      </c>
      <c r="D340" s="4" t="s">
        <v>417</v>
      </c>
      <c r="E340" s="4">
        <v>53.66</v>
      </c>
      <c r="F340" s="4"/>
      <c r="H340" s="4" t="s">
        <v>445</v>
      </c>
    </row>
    <row r="341">
      <c r="A341" s="4">
        <v>340.0</v>
      </c>
      <c r="B341" s="35">
        <v>27.0</v>
      </c>
      <c r="C341" s="36">
        <v>44975.0</v>
      </c>
      <c r="D341" s="4" t="s">
        <v>417</v>
      </c>
      <c r="E341" s="4">
        <v>51.03</v>
      </c>
      <c r="F341" s="4"/>
      <c r="H341" s="4" t="s">
        <v>445</v>
      </c>
    </row>
    <row r="342">
      <c r="A342" s="4">
        <v>341.0</v>
      </c>
      <c r="B342" s="35">
        <v>54.0</v>
      </c>
      <c r="C342" s="36">
        <v>45009.0</v>
      </c>
      <c r="D342" s="4" t="s">
        <v>422</v>
      </c>
      <c r="E342" s="4">
        <v>43.38</v>
      </c>
      <c r="F342" s="4"/>
      <c r="H342" s="4" t="s">
        <v>445</v>
      </c>
    </row>
    <row r="343">
      <c r="A343" s="4">
        <v>342.0</v>
      </c>
      <c r="B343" s="35">
        <v>40.0</v>
      </c>
      <c r="C343" s="36">
        <v>45016.0</v>
      </c>
      <c r="D343" s="4" t="s">
        <v>433</v>
      </c>
      <c r="E343" s="4">
        <v>54.94</v>
      </c>
      <c r="F343" s="4"/>
      <c r="H343" s="4" t="s">
        <v>445</v>
      </c>
    </row>
    <row r="344">
      <c r="A344" s="4">
        <v>343.0</v>
      </c>
      <c r="B344" s="35">
        <v>40.0</v>
      </c>
      <c r="C344" s="36">
        <v>45017.0</v>
      </c>
      <c r="D344" s="4" t="s">
        <v>424</v>
      </c>
      <c r="E344" s="4" t="s">
        <v>536</v>
      </c>
      <c r="F344" s="4"/>
      <c r="H344" s="4" t="s">
        <v>445</v>
      </c>
    </row>
    <row r="345">
      <c r="A345" s="4">
        <v>344.0</v>
      </c>
      <c r="B345" s="35">
        <v>55.0</v>
      </c>
      <c r="C345" s="36">
        <v>45030.0</v>
      </c>
      <c r="D345" s="4" t="s">
        <v>423</v>
      </c>
      <c r="E345" s="4">
        <v>6.72</v>
      </c>
      <c r="F345" s="4"/>
      <c r="H345" s="4" t="s">
        <v>445</v>
      </c>
    </row>
    <row r="346">
      <c r="A346" s="4">
        <v>345.0</v>
      </c>
      <c r="B346" s="35">
        <v>55.0</v>
      </c>
      <c r="C346" s="36">
        <v>45030.0</v>
      </c>
      <c r="D346" s="4" t="s">
        <v>433</v>
      </c>
      <c r="E346" s="4">
        <v>54.48</v>
      </c>
      <c r="F346" s="4"/>
      <c r="H346" s="4" t="s">
        <v>445</v>
      </c>
    </row>
    <row r="347">
      <c r="A347" s="4">
        <v>346.0</v>
      </c>
      <c r="B347" s="35">
        <v>55.0</v>
      </c>
      <c r="C347" s="36">
        <v>45031.0</v>
      </c>
      <c r="D347" s="4" t="s">
        <v>418</v>
      </c>
      <c r="E347" s="4">
        <v>13.52</v>
      </c>
      <c r="F347" s="4"/>
      <c r="H347" s="4" t="s">
        <v>445</v>
      </c>
    </row>
    <row r="348">
      <c r="A348" s="4">
        <v>347.0</v>
      </c>
      <c r="B348" s="35">
        <v>55.0</v>
      </c>
      <c r="C348" s="36">
        <v>45031.0</v>
      </c>
      <c r="D348" s="4" t="s">
        <v>420</v>
      </c>
      <c r="E348" s="4">
        <v>13.19</v>
      </c>
      <c r="F348" s="4"/>
      <c r="H348" s="4" t="s">
        <v>445</v>
      </c>
    </row>
    <row r="349">
      <c r="A349" s="4">
        <v>348.0</v>
      </c>
      <c r="B349" s="35">
        <v>49.0</v>
      </c>
      <c r="C349" s="36">
        <v>45045.0</v>
      </c>
      <c r="D349" s="4" t="s">
        <v>418</v>
      </c>
      <c r="E349" s="4">
        <v>13.94</v>
      </c>
      <c r="F349" s="4"/>
      <c r="H349" s="4" t="s">
        <v>445</v>
      </c>
    </row>
    <row r="350">
      <c r="A350" s="4">
        <v>349.0</v>
      </c>
      <c r="B350" s="35">
        <v>49.0</v>
      </c>
      <c r="C350" s="36">
        <v>45045.0</v>
      </c>
      <c r="D350" s="4" t="s">
        <v>420</v>
      </c>
      <c r="E350" s="4">
        <v>13.09</v>
      </c>
      <c r="F350" s="4"/>
      <c r="H350" s="4" t="s">
        <v>445</v>
      </c>
    </row>
    <row r="351">
      <c r="A351" s="4">
        <v>350.0</v>
      </c>
      <c r="B351" s="35">
        <v>49.0</v>
      </c>
      <c r="C351" s="36">
        <v>45045.0</v>
      </c>
      <c r="D351" s="4" t="s">
        <v>421</v>
      </c>
      <c r="E351" s="4">
        <v>23.6</v>
      </c>
      <c r="F351" s="4"/>
      <c r="H351" s="4" t="s">
        <v>445</v>
      </c>
    </row>
    <row r="352">
      <c r="A352" s="4">
        <v>351.0</v>
      </c>
      <c r="B352" s="35">
        <v>56.0</v>
      </c>
      <c r="C352" s="36">
        <v>45052.0</v>
      </c>
      <c r="D352" s="4" t="s">
        <v>420</v>
      </c>
      <c r="E352" s="4">
        <v>12.95</v>
      </c>
      <c r="F352" s="4"/>
      <c r="H352" s="4" t="s">
        <v>445</v>
      </c>
    </row>
    <row r="353">
      <c r="A353" s="4">
        <v>352.0</v>
      </c>
      <c r="B353" s="35">
        <v>56.0</v>
      </c>
      <c r="C353" s="36">
        <v>45052.0</v>
      </c>
      <c r="D353" s="4" t="s">
        <v>420</v>
      </c>
      <c r="E353" s="4">
        <v>12.9</v>
      </c>
      <c r="F353" s="4"/>
      <c r="H353" s="4" t="s">
        <v>445</v>
      </c>
    </row>
    <row r="354">
      <c r="A354" s="4">
        <v>353.0</v>
      </c>
      <c r="B354" s="35">
        <v>57.0</v>
      </c>
      <c r="C354" s="36">
        <v>45073.0</v>
      </c>
      <c r="D354" s="4" t="s">
        <v>418</v>
      </c>
      <c r="E354" s="4">
        <v>13.9</v>
      </c>
      <c r="F354" s="4"/>
      <c r="G354" s="4">
        <v>787.0</v>
      </c>
      <c r="H354" s="4" t="s">
        <v>449</v>
      </c>
    </row>
    <row r="355">
      <c r="A355" s="4">
        <v>354.0</v>
      </c>
      <c r="B355" s="35">
        <v>57.0</v>
      </c>
      <c r="C355" s="36">
        <v>45073.0</v>
      </c>
      <c r="D355" s="4" t="s">
        <v>419</v>
      </c>
      <c r="E355" s="4">
        <v>1.92</v>
      </c>
      <c r="F355" s="4"/>
      <c r="G355" s="4">
        <v>1132.0</v>
      </c>
      <c r="H355" s="4" t="s">
        <v>449</v>
      </c>
    </row>
    <row r="356">
      <c r="A356" s="4">
        <v>355.0</v>
      </c>
      <c r="B356" s="35">
        <v>57.0</v>
      </c>
      <c r="C356" s="36">
        <v>45073.0</v>
      </c>
      <c r="D356" s="4" t="s">
        <v>420</v>
      </c>
      <c r="E356" s="4">
        <v>12.75</v>
      </c>
      <c r="F356" s="4"/>
      <c r="G356" s="4">
        <v>1162.0</v>
      </c>
      <c r="H356" s="4" t="s">
        <v>449</v>
      </c>
    </row>
    <row r="357">
      <c r="A357" s="4">
        <v>356.0</v>
      </c>
      <c r="B357" s="35">
        <v>57.0</v>
      </c>
      <c r="C357" s="36">
        <v>45073.0</v>
      </c>
      <c r="D357" s="4" t="s">
        <v>421</v>
      </c>
      <c r="E357" s="4">
        <v>22.88</v>
      </c>
      <c r="F357" s="4"/>
      <c r="G357" s="4">
        <v>1091.0</v>
      </c>
      <c r="H357" s="4" t="s">
        <v>449</v>
      </c>
    </row>
    <row r="358">
      <c r="A358" s="4">
        <v>357.0</v>
      </c>
      <c r="B358" s="35">
        <v>57.0</v>
      </c>
      <c r="C358" s="36">
        <v>45074.0</v>
      </c>
      <c r="D358" s="4" t="s">
        <v>422</v>
      </c>
      <c r="E358" s="4">
        <v>43.08</v>
      </c>
      <c r="F358" s="4"/>
      <c r="G358" s="4">
        <v>726.0</v>
      </c>
      <c r="H358" s="4" t="s">
        <v>449</v>
      </c>
    </row>
    <row r="359">
      <c r="A359" s="4">
        <v>358.0</v>
      </c>
      <c r="B359" s="35">
        <v>57.0</v>
      </c>
      <c r="C359" s="36">
        <v>45074.0</v>
      </c>
      <c r="D359" s="4" t="s">
        <v>423</v>
      </c>
      <c r="E359" s="4">
        <v>6.54</v>
      </c>
      <c r="F359" s="4"/>
      <c r="G359" s="4">
        <v>1020.0</v>
      </c>
      <c r="H359" s="4" t="s">
        <v>449</v>
      </c>
    </row>
    <row r="360">
      <c r="A360" s="4">
        <v>359.0</v>
      </c>
      <c r="B360" s="35">
        <v>57.0</v>
      </c>
      <c r="C360" s="36">
        <v>45074.0</v>
      </c>
      <c r="D360" s="4" t="s">
        <v>424</v>
      </c>
      <c r="E360" s="4" t="s">
        <v>540</v>
      </c>
      <c r="F360" s="4"/>
      <c r="G360" s="4">
        <v>1070.0</v>
      </c>
      <c r="H360" s="4" t="s">
        <v>449</v>
      </c>
    </row>
    <row r="361">
      <c r="A361" s="4">
        <v>360.0</v>
      </c>
      <c r="B361" s="35">
        <v>57.0</v>
      </c>
      <c r="C361" s="36">
        <v>45074.0</v>
      </c>
      <c r="D361" s="4" t="s">
        <v>425</v>
      </c>
      <c r="E361" s="4">
        <v>6988.0</v>
      </c>
      <c r="F361" s="4"/>
      <c r="G361" s="4">
        <v>6988.0</v>
      </c>
      <c r="H361" s="4" t="s">
        <v>449</v>
      </c>
    </row>
    <row r="362">
      <c r="A362" s="4">
        <v>361.0</v>
      </c>
      <c r="B362" s="35">
        <v>58.0</v>
      </c>
      <c r="C362" s="36">
        <v>45079.0</v>
      </c>
      <c r="D362" s="4" t="s">
        <v>433</v>
      </c>
      <c r="E362" s="4">
        <v>54.42</v>
      </c>
      <c r="F362" s="4"/>
      <c r="H362" s="4" t="s">
        <v>445</v>
      </c>
    </row>
    <row r="363">
      <c r="A363" s="4">
        <v>362.0</v>
      </c>
      <c r="B363" s="35">
        <v>59.0</v>
      </c>
      <c r="C363" s="36">
        <v>45086.0</v>
      </c>
      <c r="D363" s="4" t="s">
        <v>419</v>
      </c>
      <c r="E363" s="4">
        <v>1.91</v>
      </c>
      <c r="F363" s="4"/>
      <c r="H363" s="4" t="s">
        <v>445</v>
      </c>
    </row>
    <row r="364">
      <c r="A364" s="4">
        <v>363.0</v>
      </c>
      <c r="B364" s="35">
        <v>59.0</v>
      </c>
      <c r="C364" s="36">
        <v>45086.0</v>
      </c>
      <c r="D364" s="4" t="s">
        <v>417</v>
      </c>
      <c r="E364" s="4">
        <v>50.82</v>
      </c>
      <c r="F364" s="4"/>
      <c r="H364" s="4" t="s">
        <v>445</v>
      </c>
    </row>
    <row r="365">
      <c r="A365" s="4">
        <v>364.0</v>
      </c>
      <c r="B365" s="35">
        <v>60.0</v>
      </c>
      <c r="C365" s="36">
        <v>45092.0</v>
      </c>
      <c r="D365" s="4" t="s">
        <v>433</v>
      </c>
      <c r="E365" s="4">
        <v>55.28</v>
      </c>
      <c r="F365" s="4"/>
      <c r="H365" s="4" t="s">
        <v>445</v>
      </c>
    </row>
    <row r="366">
      <c r="A366" s="4">
        <v>365.0</v>
      </c>
      <c r="B366" s="35">
        <v>61.0</v>
      </c>
      <c r="C366" s="36">
        <v>45113.0</v>
      </c>
      <c r="D366" s="4" t="s">
        <v>418</v>
      </c>
      <c r="E366" s="4">
        <v>14.03</v>
      </c>
      <c r="F366" s="4"/>
      <c r="G366" s="4">
        <v>796.0</v>
      </c>
      <c r="H366" s="4" t="s">
        <v>449</v>
      </c>
    </row>
    <row r="367">
      <c r="A367" s="4">
        <v>366.0</v>
      </c>
      <c r="B367" s="35">
        <v>61.0</v>
      </c>
      <c r="C367" s="36">
        <v>45113.0</v>
      </c>
      <c r="D367" s="4" t="s">
        <v>419</v>
      </c>
      <c r="E367" s="4">
        <v>1.87</v>
      </c>
      <c r="F367" s="4"/>
      <c r="G367" s="4">
        <v>1067.0</v>
      </c>
      <c r="H367" s="4" t="s">
        <v>449</v>
      </c>
    </row>
    <row r="368">
      <c r="A368" s="4">
        <v>367.0</v>
      </c>
      <c r="B368" s="35">
        <v>61.0</v>
      </c>
      <c r="C368" s="36">
        <v>45113.0</v>
      </c>
      <c r="D368" s="4" t="s">
        <v>420</v>
      </c>
      <c r="E368" s="4">
        <v>13.08</v>
      </c>
      <c r="F368" s="4"/>
      <c r="G368" s="4">
        <v>1112.0</v>
      </c>
      <c r="H368" s="4" t="s">
        <v>449</v>
      </c>
    </row>
    <row r="369">
      <c r="A369" s="4">
        <v>368.0</v>
      </c>
      <c r="B369" s="35">
        <v>61.0</v>
      </c>
      <c r="C369" s="36">
        <v>45113.0</v>
      </c>
      <c r="D369" s="4" t="s">
        <v>421</v>
      </c>
      <c r="E369" s="4">
        <v>23.45</v>
      </c>
      <c r="F369" s="4"/>
      <c r="G369" s="4">
        <v>1034.0</v>
      </c>
      <c r="H369" s="4" t="s">
        <v>449</v>
      </c>
    </row>
    <row r="370">
      <c r="A370" s="4">
        <v>369.0</v>
      </c>
      <c r="B370" s="35">
        <v>61.0</v>
      </c>
      <c r="C370" s="36">
        <v>45114.0</v>
      </c>
      <c r="D370" s="4" t="s">
        <v>422</v>
      </c>
      <c r="E370" s="4">
        <v>43.9</v>
      </c>
      <c r="F370" s="4"/>
      <c r="G370" s="4">
        <v>742.0</v>
      </c>
      <c r="H370" s="4" t="s">
        <v>449</v>
      </c>
    </row>
    <row r="371">
      <c r="A371" s="4">
        <v>370.0</v>
      </c>
      <c r="B371" s="35">
        <v>61.0</v>
      </c>
      <c r="C371" s="36">
        <v>45114.0</v>
      </c>
      <c r="D371" s="4" t="s">
        <v>423</v>
      </c>
      <c r="E371" s="4">
        <v>6.4</v>
      </c>
      <c r="F371" s="4"/>
      <c r="G371" s="4">
        <v>975.0</v>
      </c>
      <c r="H371" s="4" t="s">
        <v>449</v>
      </c>
    </row>
    <row r="372">
      <c r="A372" s="4">
        <v>371.0</v>
      </c>
      <c r="B372" s="35">
        <v>61.0</v>
      </c>
      <c r="C372" s="36">
        <v>45114.0</v>
      </c>
      <c r="D372" s="4" t="s">
        <v>424</v>
      </c>
      <c r="E372" s="4" t="s">
        <v>545</v>
      </c>
      <c r="F372" s="4"/>
      <c r="G372" s="4">
        <v>951.0</v>
      </c>
      <c r="H372" s="4" t="s">
        <v>449</v>
      </c>
    </row>
    <row r="373">
      <c r="A373" s="4">
        <v>372.0</v>
      </c>
      <c r="B373" s="35">
        <v>61.0</v>
      </c>
      <c r="C373" s="36">
        <v>45114.0</v>
      </c>
      <c r="D373" s="4" t="s">
        <v>425</v>
      </c>
      <c r="E373" s="4">
        <v>6677.0</v>
      </c>
      <c r="F373" s="4"/>
      <c r="G373" s="4">
        <v>6677.0</v>
      </c>
      <c r="H373" s="4" t="s">
        <v>449</v>
      </c>
    </row>
    <row r="374">
      <c r="A374" s="4">
        <v>373.0</v>
      </c>
      <c r="B374" s="35">
        <v>62.0</v>
      </c>
      <c r="C374" s="36">
        <v>45142.0</v>
      </c>
      <c r="D374" s="4" t="s">
        <v>418</v>
      </c>
      <c r="E374" s="4">
        <v>14.2</v>
      </c>
      <c r="F374" s="4"/>
      <c r="H374" s="4" t="s">
        <v>445</v>
      </c>
    </row>
    <row r="375">
      <c r="A375" s="4">
        <v>374.0</v>
      </c>
      <c r="B375" s="35">
        <v>62.0</v>
      </c>
      <c r="C375" s="36">
        <v>45142.0</v>
      </c>
      <c r="D375" s="4" t="s">
        <v>423</v>
      </c>
      <c r="E375" s="4">
        <v>5.97</v>
      </c>
      <c r="F375" s="4"/>
      <c r="H375" s="4" t="s">
        <v>445</v>
      </c>
    </row>
    <row r="376">
      <c r="A376" s="4">
        <v>375.0</v>
      </c>
      <c r="B376" s="35">
        <v>62.0</v>
      </c>
      <c r="C376" s="36">
        <v>45142.0</v>
      </c>
      <c r="D376" s="4" t="s">
        <v>420</v>
      </c>
      <c r="E376" s="4">
        <v>13.18</v>
      </c>
      <c r="F376" s="4"/>
      <c r="H376" s="4" t="s">
        <v>445</v>
      </c>
    </row>
    <row r="377">
      <c r="A377" s="4">
        <v>376.0</v>
      </c>
      <c r="B377" s="35">
        <v>52.0</v>
      </c>
      <c r="C377" s="36">
        <v>45157.0</v>
      </c>
      <c r="D377" s="4" t="s">
        <v>418</v>
      </c>
      <c r="E377" s="4">
        <v>14.54</v>
      </c>
      <c r="F377" s="4"/>
      <c r="G377" s="4">
        <v>830.0</v>
      </c>
      <c r="H377" s="4" t="s">
        <v>449</v>
      </c>
    </row>
    <row r="378">
      <c r="A378" s="4">
        <v>377.0</v>
      </c>
      <c r="B378" s="35">
        <v>52.0</v>
      </c>
      <c r="C378" s="36">
        <v>45157.0</v>
      </c>
      <c r="D378" s="4" t="s">
        <v>419</v>
      </c>
      <c r="E378" s="4">
        <v>1.83</v>
      </c>
      <c r="F378" s="4"/>
      <c r="G378" s="4">
        <v>1016.0</v>
      </c>
      <c r="H378" s="4" t="s">
        <v>449</v>
      </c>
    </row>
    <row r="379">
      <c r="A379" s="4">
        <v>378.0</v>
      </c>
      <c r="B379" s="35">
        <v>52.0</v>
      </c>
      <c r="C379" s="36">
        <v>45157.0</v>
      </c>
      <c r="D379" s="4" t="s">
        <v>420</v>
      </c>
      <c r="E379" s="4">
        <v>12.97</v>
      </c>
      <c r="F379" s="4"/>
      <c r="G379" s="4">
        <v>1129.0</v>
      </c>
      <c r="H379" s="4" t="s">
        <v>449</v>
      </c>
    </row>
    <row r="380">
      <c r="A380" s="4">
        <v>379.0</v>
      </c>
      <c r="B380" s="35">
        <v>52.0</v>
      </c>
      <c r="C380" s="36">
        <v>45157.0</v>
      </c>
      <c r="D380" s="4" t="s">
        <v>421</v>
      </c>
      <c r="E380" s="4">
        <v>23.56</v>
      </c>
      <c r="F380" s="4"/>
      <c r="G380" s="4">
        <v>1023.0</v>
      </c>
      <c r="H380" s="4" t="s">
        <v>449</v>
      </c>
    </row>
    <row r="381">
      <c r="A381" s="4">
        <v>380.0</v>
      </c>
      <c r="B381" s="35">
        <v>52.0</v>
      </c>
      <c r="C381" s="36">
        <v>45158.0</v>
      </c>
      <c r="D381" s="4" t="s">
        <v>422</v>
      </c>
      <c r="E381" s="4">
        <v>44.88</v>
      </c>
      <c r="F381" s="4"/>
      <c r="G381" s="4">
        <v>761.0</v>
      </c>
      <c r="H381" s="4" t="s">
        <v>449</v>
      </c>
    </row>
    <row r="382">
      <c r="A382" s="4">
        <v>381.0</v>
      </c>
      <c r="B382" s="35">
        <v>52.0</v>
      </c>
      <c r="C382" s="36">
        <v>45158.0</v>
      </c>
      <c r="D382" s="4" t="s">
        <v>423</v>
      </c>
      <c r="E382" s="4">
        <v>6.19</v>
      </c>
      <c r="F382" s="4"/>
      <c r="G382" s="4">
        <v>908.0</v>
      </c>
      <c r="H382" s="4" t="s">
        <v>449</v>
      </c>
    </row>
    <row r="383">
      <c r="A383" s="4">
        <v>382.0</v>
      </c>
      <c r="B383" s="35">
        <v>52.0</v>
      </c>
      <c r="C383" s="36">
        <v>45158.0</v>
      </c>
      <c r="D383" s="4" t="s">
        <v>424</v>
      </c>
      <c r="E383" s="4" t="s">
        <v>547</v>
      </c>
      <c r="F383" s="4"/>
      <c r="G383" s="4">
        <v>1053.0</v>
      </c>
      <c r="H383" s="4" t="s">
        <v>449</v>
      </c>
    </row>
    <row r="384">
      <c r="A384" s="4">
        <v>383.0</v>
      </c>
      <c r="B384" s="35">
        <v>52.0</v>
      </c>
      <c r="C384" s="36">
        <v>45158.0</v>
      </c>
      <c r="D384" s="4" t="s">
        <v>425</v>
      </c>
      <c r="E384" s="4">
        <v>6720.0</v>
      </c>
      <c r="F384" s="4"/>
      <c r="G384" s="4">
        <v>6720.0</v>
      </c>
      <c r="H384" s="4" t="s">
        <v>449</v>
      </c>
    </row>
    <row r="385">
      <c r="A385" s="4">
        <v>384.0</v>
      </c>
      <c r="B385" s="35">
        <v>55.0</v>
      </c>
      <c r="C385" s="36">
        <v>45394.0</v>
      </c>
      <c r="D385" s="4" t="s">
        <v>422</v>
      </c>
      <c r="E385" s="4">
        <v>42.66</v>
      </c>
      <c r="F385" s="4"/>
      <c r="H385" s="4" t="s">
        <v>445</v>
      </c>
    </row>
    <row r="386">
      <c r="A386" s="4">
        <v>385.0</v>
      </c>
      <c r="B386" s="35">
        <v>55.0</v>
      </c>
      <c r="C386" s="36">
        <v>45394.0</v>
      </c>
      <c r="D386" s="4" t="s">
        <v>418</v>
      </c>
      <c r="E386" s="4">
        <v>12.96</v>
      </c>
      <c r="F386" s="4"/>
      <c r="H386" s="4" t="s">
        <v>445</v>
      </c>
    </row>
    <row r="387">
      <c r="A387" s="4">
        <v>386.0</v>
      </c>
      <c r="B387" s="35">
        <v>55.0</v>
      </c>
      <c r="C387" s="36">
        <v>45394.0</v>
      </c>
      <c r="D387" s="4" t="s">
        <v>423</v>
      </c>
      <c r="E387" s="4">
        <v>5.78</v>
      </c>
      <c r="F387" s="4"/>
      <c r="H387" s="4" t="s">
        <v>445</v>
      </c>
    </row>
    <row r="388">
      <c r="A388" s="4">
        <v>387.0</v>
      </c>
      <c r="B388" s="35">
        <v>55.0</v>
      </c>
      <c r="C388" s="36">
        <v>45394.0</v>
      </c>
      <c r="D388" s="4" t="s">
        <v>421</v>
      </c>
      <c r="E388" s="4">
        <v>24.38</v>
      </c>
      <c r="F388" s="4"/>
      <c r="H388" s="4" t="s">
        <v>445</v>
      </c>
    </row>
    <row r="389">
      <c r="A389" s="4">
        <v>388.0</v>
      </c>
      <c r="B389" s="35">
        <v>49.0</v>
      </c>
      <c r="C389" s="36">
        <v>45409.0</v>
      </c>
      <c r="D389" s="4" t="s">
        <v>418</v>
      </c>
      <c r="E389" s="4">
        <v>14.8</v>
      </c>
      <c r="F389" s="4"/>
      <c r="H389" s="4" t="s">
        <v>445</v>
      </c>
    </row>
    <row r="390">
      <c r="A390" s="4">
        <v>389.0</v>
      </c>
      <c r="B390" s="35">
        <v>49.0</v>
      </c>
      <c r="C390" s="36">
        <v>45409.0</v>
      </c>
      <c r="D390" s="4" t="s">
        <v>419</v>
      </c>
      <c r="E390" s="4">
        <v>1.7</v>
      </c>
      <c r="F390" s="4"/>
      <c r="H390" s="4" t="s">
        <v>445</v>
      </c>
    </row>
    <row r="391">
      <c r="A391" s="4">
        <v>390.0</v>
      </c>
      <c r="B391" s="35">
        <v>49.0</v>
      </c>
      <c r="C391" s="36">
        <v>45409.0</v>
      </c>
      <c r="D391" s="4" t="s">
        <v>420</v>
      </c>
      <c r="E391" s="4">
        <v>13.66</v>
      </c>
      <c r="F391" s="4"/>
      <c r="H391" s="4" t="s">
        <v>445</v>
      </c>
    </row>
    <row r="392">
      <c r="A392" s="4">
        <v>391.0</v>
      </c>
      <c r="B392" s="35">
        <v>63.0</v>
      </c>
      <c r="C392" s="36">
        <v>45443.0</v>
      </c>
      <c r="D392" s="4" t="s">
        <v>419</v>
      </c>
      <c r="E392" s="4">
        <v>1.75</v>
      </c>
      <c r="F392" s="4"/>
      <c r="H392" s="4" t="s">
        <v>445</v>
      </c>
    </row>
    <row r="393">
      <c r="A393" s="4">
        <v>392.0</v>
      </c>
      <c r="B393" s="35">
        <v>63.0</v>
      </c>
      <c r="C393" s="36">
        <v>45443.0</v>
      </c>
      <c r="D393" s="4" t="s">
        <v>420</v>
      </c>
      <c r="E393" s="4">
        <v>13.67</v>
      </c>
      <c r="F393" s="4"/>
      <c r="H393" s="4" t="s">
        <v>445</v>
      </c>
    </row>
    <row r="394">
      <c r="A394" s="4">
        <v>393.0</v>
      </c>
      <c r="B394" s="35">
        <v>64.0</v>
      </c>
      <c r="C394" s="36">
        <v>45452.0</v>
      </c>
      <c r="D394" s="4" t="s">
        <v>423</v>
      </c>
      <c r="E394" s="4">
        <v>6.09</v>
      </c>
      <c r="F394" s="4"/>
      <c r="H394" s="4" t="s">
        <v>445</v>
      </c>
    </row>
    <row r="395">
      <c r="A395" s="4">
        <v>394.0</v>
      </c>
      <c r="B395" s="35">
        <v>64.0</v>
      </c>
      <c r="C395" s="36">
        <v>45452.0</v>
      </c>
      <c r="D395" s="4" t="s">
        <v>420</v>
      </c>
      <c r="E395" s="4">
        <v>13.67</v>
      </c>
      <c r="F395" s="4"/>
      <c r="H395" s="4" t="s">
        <v>445</v>
      </c>
    </row>
    <row r="396">
      <c r="A396" s="4">
        <v>395.0</v>
      </c>
      <c r="B396" s="35">
        <v>47.0</v>
      </c>
      <c r="C396" s="36">
        <v>45466.0</v>
      </c>
      <c r="D396" s="4" t="s">
        <v>418</v>
      </c>
      <c r="E396" s="4">
        <v>14.35</v>
      </c>
      <c r="F396" s="4"/>
      <c r="G396" s="4">
        <v>817.0</v>
      </c>
      <c r="H396" s="4" t="s">
        <v>449</v>
      </c>
    </row>
    <row r="397">
      <c r="A397" s="4">
        <v>396.0</v>
      </c>
      <c r="B397" s="35">
        <v>47.0</v>
      </c>
      <c r="C397" s="36">
        <v>45466.0</v>
      </c>
      <c r="D397" s="4" t="s">
        <v>419</v>
      </c>
      <c r="E397" s="4">
        <v>1.82</v>
      </c>
      <c r="F397" s="4"/>
      <c r="G397" s="4">
        <v>1003.0</v>
      </c>
      <c r="H397" s="4" t="s">
        <v>449</v>
      </c>
    </row>
    <row r="398">
      <c r="A398" s="4">
        <v>397.0</v>
      </c>
      <c r="B398" s="35">
        <v>47.0</v>
      </c>
      <c r="C398" s="36">
        <v>45466.0</v>
      </c>
      <c r="D398" s="4" t="s">
        <v>420</v>
      </c>
      <c r="E398" s="4">
        <v>13.34</v>
      </c>
      <c r="F398" s="4"/>
      <c r="G398" s="4">
        <v>1074.0</v>
      </c>
      <c r="H398" s="4" t="s">
        <v>449</v>
      </c>
    </row>
    <row r="399">
      <c r="A399" s="4">
        <v>398.0</v>
      </c>
      <c r="B399" s="35">
        <v>47.0</v>
      </c>
      <c r="C399" s="36">
        <v>45466.0</v>
      </c>
      <c r="D399" s="4" t="s">
        <v>421</v>
      </c>
      <c r="E399" s="4">
        <v>23.9</v>
      </c>
      <c r="F399" s="4"/>
      <c r="G399" s="4">
        <v>990.0</v>
      </c>
      <c r="H399" s="4" t="s">
        <v>449</v>
      </c>
    </row>
    <row r="400">
      <c r="A400" s="4">
        <v>399.0</v>
      </c>
      <c r="B400" s="35">
        <v>47.0</v>
      </c>
      <c r="C400" s="36">
        <v>45467.0</v>
      </c>
      <c r="D400" s="4" t="s">
        <v>422</v>
      </c>
      <c r="E400" s="4">
        <v>45.57</v>
      </c>
      <c r="F400" s="4"/>
      <c r="G400" s="4">
        <v>774.0</v>
      </c>
      <c r="H400" s="4" t="s">
        <v>449</v>
      </c>
    </row>
    <row r="401">
      <c r="A401" s="4">
        <v>400.0</v>
      </c>
      <c r="B401" s="35">
        <v>47.0</v>
      </c>
      <c r="C401" s="36">
        <v>45467.0</v>
      </c>
      <c r="D401" s="4" t="s">
        <v>423</v>
      </c>
      <c r="E401" s="4">
        <v>6.19</v>
      </c>
      <c r="F401" s="4"/>
      <c r="G401" s="4">
        <v>908.0</v>
      </c>
      <c r="H401" s="4" t="s">
        <v>449</v>
      </c>
    </row>
    <row r="402">
      <c r="A402" s="4">
        <v>401.0</v>
      </c>
      <c r="B402" s="35">
        <v>47.0</v>
      </c>
      <c r="C402" s="36">
        <v>45467.0</v>
      </c>
      <c r="D402" s="4" t="s">
        <v>424</v>
      </c>
      <c r="E402" s="4" t="s">
        <v>550</v>
      </c>
      <c r="F402" s="4"/>
      <c r="G402" s="4">
        <v>1048.0</v>
      </c>
      <c r="H402" s="4" t="s">
        <v>449</v>
      </c>
    </row>
    <row r="403">
      <c r="A403" s="4">
        <v>402.0</v>
      </c>
      <c r="B403" s="35">
        <v>47.0</v>
      </c>
      <c r="C403" s="36">
        <v>45467.0</v>
      </c>
      <c r="D403" s="4" t="s">
        <v>425</v>
      </c>
      <c r="E403" s="4">
        <v>6614.0</v>
      </c>
      <c r="F403" s="4"/>
      <c r="G403" s="4">
        <v>6614.0</v>
      </c>
      <c r="H403" s="4" t="s">
        <v>449</v>
      </c>
    </row>
    <row r="404">
      <c r="A404" s="4">
        <v>403.0</v>
      </c>
      <c r="B404" s="35">
        <v>65.0</v>
      </c>
      <c r="C404" s="36">
        <v>45492.0</v>
      </c>
      <c r="D404" s="4" t="s">
        <v>421</v>
      </c>
      <c r="E404" s="4">
        <v>23.81</v>
      </c>
      <c r="F404" s="4"/>
      <c r="H404" s="4" t="s">
        <v>445</v>
      </c>
    </row>
    <row r="405">
      <c r="A405" s="4">
        <v>404.0</v>
      </c>
      <c r="B405" s="35">
        <v>66.0</v>
      </c>
      <c r="C405" s="36">
        <v>45512.0</v>
      </c>
      <c r="D405" s="4" t="s">
        <v>418</v>
      </c>
      <c r="E405" s="4">
        <v>14.11</v>
      </c>
      <c r="F405" s="4"/>
      <c r="G405" s="4">
        <v>801.0</v>
      </c>
      <c r="H405" s="4" t="s">
        <v>449</v>
      </c>
    </row>
    <row r="406">
      <c r="A406" s="4">
        <v>405.0</v>
      </c>
      <c r="B406" s="35">
        <v>66.0</v>
      </c>
      <c r="C406" s="36">
        <v>45512.0</v>
      </c>
      <c r="D406" s="4" t="s">
        <v>419</v>
      </c>
      <c r="E406" s="4">
        <v>1.89</v>
      </c>
      <c r="F406" s="4"/>
      <c r="G406" s="4">
        <v>1093.0</v>
      </c>
      <c r="H406" s="4" t="s">
        <v>449</v>
      </c>
    </row>
    <row r="407">
      <c r="A407" s="4">
        <v>406.0</v>
      </c>
      <c r="B407" s="35">
        <v>66.0</v>
      </c>
      <c r="C407" s="36">
        <v>45512.0</v>
      </c>
      <c r="D407" s="4" t="s">
        <v>420</v>
      </c>
      <c r="E407" s="4">
        <v>13.36</v>
      </c>
      <c r="F407" s="4"/>
      <c r="G407" s="4">
        <v>1071.0</v>
      </c>
      <c r="H407" s="4" t="s">
        <v>449</v>
      </c>
    </row>
    <row r="408">
      <c r="A408" s="4">
        <v>407.0</v>
      </c>
      <c r="B408" s="35">
        <v>66.0</v>
      </c>
      <c r="C408" s="36">
        <v>45512.0</v>
      </c>
      <c r="D408" s="4" t="s">
        <v>421</v>
      </c>
      <c r="E408" s="4">
        <v>23.89</v>
      </c>
      <c r="F408" s="4"/>
      <c r="G408" s="4">
        <v>991.0</v>
      </c>
      <c r="H408" s="4" t="s">
        <v>449</v>
      </c>
    </row>
    <row r="409">
      <c r="A409" s="4">
        <v>408.0</v>
      </c>
      <c r="B409" s="35">
        <v>66.0</v>
      </c>
      <c r="C409" s="36">
        <v>45513.0</v>
      </c>
      <c r="D409" s="4" t="s">
        <v>422</v>
      </c>
      <c r="E409" s="4">
        <v>45.99</v>
      </c>
      <c r="F409" s="4"/>
      <c r="G409" s="4">
        <v>783.0</v>
      </c>
      <c r="H409" s="4" t="s">
        <v>449</v>
      </c>
    </row>
    <row r="410">
      <c r="A410" s="4">
        <v>409.0</v>
      </c>
      <c r="B410" s="35">
        <v>66.0</v>
      </c>
      <c r="C410" s="36">
        <v>45513.0</v>
      </c>
      <c r="D410" s="4" t="s">
        <v>423</v>
      </c>
      <c r="E410" s="4">
        <v>5.93</v>
      </c>
      <c r="F410" s="4"/>
      <c r="G410" s="4">
        <v>828.0</v>
      </c>
      <c r="H410" s="4" t="s">
        <v>449</v>
      </c>
    </row>
    <row r="411">
      <c r="A411" s="4">
        <v>410.0</v>
      </c>
      <c r="B411" s="35">
        <v>66.0</v>
      </c>
      <c r="C411" s="36">
        <v>45513.0</v>
      </c>
      <c r="D411" s="4" t="s">
        <v>424</v>
      </c>
      <c r="E411" s="4" t="s">
        <v>550</v>
      </c>
      <c r="F411" s="4"/>
      <c r="G411" s="4">
        <v>1048.0</v>
      </c>
      <c r="H411" s="4" t="s">
        <v>449</v>
      </c>
    </row>
    <row r="412">
      <c r="A412" s="4">
        <v>411.0</v>
      </c>
      <c r="B412" s="35">
        <v>66.0</v>
      </c>
      <c r="C412" s="36">
        <v>45513.0</v>
      </c>
      <c r="D412" s="4" t="s">
        <v>425</v>
      </c>
      <c r="E412" s="4">
        <v>6615.0</v>
      </c>
      <c r="F412" s="4"/>
      <c r="G412" s="4">
        <v>6615.0</v>
      </c>
      <c r="H412" s="4" t="s">
        <v>449</v>
      </c>
    </row>
    <row r="413">
      <c r="A413" s="4">
        <v>412.0</v>
      </c>
      <c r="B413" s="35">
        <v>35.0</v>
      </c>
      <c r="C413" s="36">
        <v>45688.0</v>
      </c>
      <c r="D413" s="4" t="s">
        <v>423</v>
      </c>
      <c r="E413" s="4">
        <v>6.17</v>
      </c>
      <c r="F413" s="4"/>
      <c r="H413" s="4" t="s">
        <v>445</v>
      </c>
    </row>
    <row r="414">
      <c r="A414" s="4">
        <v>413.0</v>
      </c>
      <c r="B414" s="35">
        <v>35.0</v>
      </c>
      <c r="C414" s="36">
        <v>45689.0</v>
      </c>
      <c r="D414" s="4" t="s">
        <v>427</v>
      </c>
      <c r="E414" s="4">
        <v>8.41</v>
      </c>
      <c r="F414" s="4"/>
      <c r="H414" s="4" t="s">
        <v>445</v>
      </c>
    </row>
    <row r="415">
      <c r="A415" s="4">
        <v>414.0</v>
      </c>
      <c r="B415" s="35">
        <v>35.0</v>
      </c>
      <c r="C415" s="36">
        <v>45689.0</v>
      </c>
      <c r="D415" s="4" t="s">
        <v>427</v>
      </c>
      <c r="E415" s="4">
        <v>8.4</v>
      </c>
      <c r="F415" s="4"/>
      <c r="H415" s="4" t="s">
        <v>445</v>
      </c>
    </row>
    <row r="416">
      <c r="B416" s="35"/>
    </row>
    <row r="417">
      <c r="B417" s="35"/>
    </row>
    <row r="418">
      <c r="B418" s="35"/>
    </row>
    <row r="419">
      <c r="B419" s="35"/>
    </row>
    <row r="420">
      <c r="B420" s="35"/>
    </row>
  </sheetData>
  <hyperlinks>
    <hyperlink r:id="rId1" ref="C1"/>
    <hyperlink r:id="rId2" ref="G1"/>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s>
  <sheetData>
    <row r="1">
      <c r="A1" s="4" t="s">
        <v>553</v>
      </c>
    </row>
    <row r="4">
      <c r="A4" s="4" t="s">
        <v>554</v>
      </c>
    </row>
    <row r="5">
      <c r="A5" s="4" t="s">
        <v>555</v>
      </c>
    </row>
    <row r="6">
      <c r="A6" s="4" t="s">
        <v>556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6.88"/>
  </cols>
  <sheetData>
    <row r="1">
      <c r="A1" s="37" t="s">
        <v>438</v>
      </c>
      <c r="B1" s="35" t="s">
        <v>436</v>
      </c>
      <c r="C1" s="4" t="s">
        <v>557</v>
      </c>
    </row>
    <row r="2">
      <c r="A2" s="37" t="s">
        <v>443</v>
      </c>
      <c r="B2" s="35">
        <v>1.0</v>
      </c>
      <c r="C2" s="32" t="s">
        <v>558</v>
      </c>
    </row>
    <row r="3">
      <c r="A3" s="37" t="s">
        <v>446</v>
      </c>
      <c r="B3" s="35">
        <v>2.0</v>
      </c>
      <c r="C3" s="32" t="s">
        <v>558</v>
      </c>
    </row>
    <row r="4">
      <c r="A4" s="37" t="s">
        <v>447</v>
      </c>
      <c r="B4" s="35">
        <v>3.0</v>
      </c>
      <c r="C4" s="32" t="s">
        <v>559</v>
      </c>
    </row>
    <row r="5">
      <c r="A5" s="37" t="s">
        <v>448</v>
      </c>
      <c r="B5" s="35">
        <v>4.0</v>
      </c>
      <c r="C5" s="32" t="s">
        <v>558</v>
      </c>
    </row>
    <row r="6">
      <c r="A6" s="37" t="s">
        <v>451</v>
      </c>
      <c r="B6" s="35">
        <v>5.0</v>
      </c>
      <c r="C6" s="32" t="s">
        <v>559</v>
      </c>
    </row>
    <row r="7">
      <c r="A7" s="37" t="s">
        <v>452</v>
      </c>
      <c r="B7" s="35">
        <v>6.0</v>
      </c>
      <c r="C7" s="32" t="s">
        <v>559</v>
      </c>
    </row>
    <row r="8">
      <c r="A8" s="37" t="s">
        <v>453</v>
      </c>
      <c r="B8" s="35">
        <v>7.0</v>
      </c>
      <c r="C8" s="32" t="s">
        <v>559</v>
      </c>
    </row>
    <row r="9">
      <c r="A9" s="37" t="s">
        <v>455</v>
      </c>
      <c r="B9" s="35">
        <v>8.0</v>
      </c>
      <c r="C9" s="32" t="s">
        <v>558</v>
      </c>
    </row>
    <row r="10">
      <c r="A10" s="37" t="s">
        <v>457</v>
      </c>
      <c r="B10" s="35">
        <v>9.0</v>
      </c>
      <c r="C10" s="32" t="s">
        <v>558</v>
      </c>
    </row>
    <row r="11">
      <c r="A11" s="37" t="s">
        <v>460</v>
      </c>
      <c r="B11" s="35">
        <v>10.0</v>
      </c>
      <c r="C11" s="32" t="s">
        <v>559</v>
      </c>
    </row>
    <row r="12">
      <c r="A12" s="37" t="s">
        <v>461</v>
      </c>
      <c r="B12" s="35">
        <v>11.0</v>
      </c>
      <c r="C12" s="32" t="s">
        <v>559</v>
      </c>
    </row>
    <row r="13">
      <c r="A13" s="37" t="s">
        <v>462</v>
      </c>
      <c r="B13" s="35">
        <v>12.0</v>
      </c>
      <c r="C13" s="32" t="s">
        <v>559</v>
      </c>
    </row>
    <row r="14">
      <c r="A14" s="37" t="s">
        <v>464</v>
      </c>
      <c r="B14" s="35">
        <v>13.0</v>
      </c>
      <c r="C14" s="32" t="s">
        <v>558</v>
      </c>
    </row>
    <row r="15">
      <c r="A15" s="37" t="s">
        <v>465</v>
      </c>
      <c r="B15" s="35">
        <v>14.0</v>
      </c>
      <c r="C15" s="32" t="s">
        <v>558</v>
      </c>
    </row>
    <row r="16">
      <c r="A16" s="37" t="s">
        <v>466</v>
      </c>
      <c r="B16" s="35">
        <v>15.0</v>
      </c>
      <c r="C16" s="32" t="s">
        <v>558</v>
      </c>
    </row>
    <row r="17">
      <c r="A17" s="37" t="s">
        <v>467</v>
      </c>
      <c r="B17" s="35">
        <v>16.0</v>
      </c>
      <c r="C17" s="32" t="s">
        <v>558</v>
      </c>
    </row>
    <row r="18">
      <c r="A18" s="37" t="s">
        <v>468</v>
      </c>
      <c r="B18" s="35">
        <v>17.0</v>
      </c>
      <c r="C18" s="32" t="s">
        <v>558</v>
      </c>
    </row>
    <row r="19">
      <c r="A19" s="37" t="s">
        <v>470</v>
      </c>
      <c r="B19" s="35">
        <v>18.0</v>
      </c>
      <c r="C19" s="32" t="s">
        <v>558</v>
      </c>
    </row>
    <row r="20">
      <c r="A20" s="37" t="s">
        <v>472</v>
      </c>
      <c r="B20" s="35">
        <v>19.0</v>
      </c>
      <c r="C20" s="32" t="s">
        <v>558</v>
      </c>
    </row>
    <row r="21">
      <c r="A21" s="37" t="s">
        <v>474</v>
      </c>
      <c r="B21" s="35">
        <v>20.0</v>
      </c>
      <c r="C21" s="32" t="s">
        <v>559</v>
      </c>
    </row>
    <row r="22">
      <c r="A22" s="37" t="s">
        <v>475</v>
      </c>
      <c r="B22" s="35">
        <v>21.0</v>
      </c>
      <c r="C22" s="32" t="s">
        <v>559</v>
      </c>
    </row>
    <row r="23">
      <c r="A23" s="37" t="s">
        <v>476</v>
      </c>
      <c r="B23" s="35">
        <v>22.0</v>
      </c>
      <c r="C23" s="32" t="s">
        <v>559</v>
      </c>
    </row>
    <row r="24">
      <c r="A24" s="37" t="s">
        <v>477</v>
      </c>
      <c r="B24" s="35">
        <v>23.0</v>
      </c>
      <c r="C24" s="32" t="s">
        <v>559</v>
      </c>
    </row>
    <row r="25">
      <c r="A25" s="37" t="s">
        <v>478</v>
      </c>
      <c r="B25" s="35">
        <v>24.0</v>
      </c>
      <c r="C25" s="32" t="s">
        <v>559</v>
      </c>
    </row>
    <row r="26">
      <c r="A26" s="37" t="s">
        <v>479</v>
      </c>
      <c r="B26" s="35">
        <v>25.0</v>
      </c>
      <c r="C26" s="32" t="s">
        <v>559</v>
      </c>
    </row>
    <row r="27">
      <c r="A27" s="37" t="s">
        <v>480</v>
      </c>
      <c r="B27" s="35">
        <v>26.0</v>
      </c>
      <c r="C27" s="32" t="s">
        <v>559</v>
      </c>
    </row>
    <row r="28">
      <c r="A28" s="37" t="s">
        <v>482</v>
      </c>
      <c r="B28" s="35">
        <v>27.0</v>
      </c>
      <c r="C28" s="32" t="s">
        <v>559</v>
      </c>
    </row>
    <row r="29">
      <c r="A29" s="37" t="s">
        <v>485</v>
      </c>
      <c r="B29" s="35">
        <v>28.0</v>
      </c>
      <c r="C29" s="32" t="s">
        <v>558</v>
      </c>
    </row>
    <row r="30">
      <c r="A30" s="37" t="s">
        <v>486</v>
      </c>
      <c r="B30" s="35">
        <v>29.0</v>
      </c>
      <c r="C30" s="32" t="s">
        <v>558</v>
      </c>
    </row>
    <row r="31">
      <c r="A31" s="37" t="s">
        <v>487</v>
      </c>
      <c r="B31" s="35">
        <v>30.0</v>
      </c>
      <c r="C31" s="32" t="s">
        <v>558</v>
      </c>
    </row>
    <row r="32">
      <c r="A32" s="37" t="s">
        <v>488</v>
      </c>
      <c r="B32" s="35">
        <v>31.0</v>
      </c>
      <c r="C32" s="32" t="s">
        <v>558</v>
      </c>
    </row>
    <row r="33">
      <c r="A33" s="37" t="s">
        <v>491</v>
      </c>
      <c r="B33" s="35">
        <v>32.0</v>
      </c>
      <c r="C33" s="32" t="s">
        <v>558</v>
      </c>
    </row>
    <row r="34">
      <c r="A34" s="37" t="s">
        <v>493</v>
      </c>
      <c r="B34" s="35">
        <v>33.0</v>
      </c>
      <c r="C34" s="32" t="s">
        <v>559</v>
      </c>
    </row>
    <row r="35">
      <c r="A35" s="37" t="s">
        <v>495</v>
      </c>
      <c r="B35" s="35">
        <v>34.0</v>
      </c>
      <c r="C35" s="32" t="s">
        <v>559</v>
      </c>
    </row>
    <row r="36">
      <c r="A36" s="37" t="s">
        <v>497</v>
      </c>
      <c r="B36" s="35">
        <v>35.0</v>
      </c>
      <c r="C36" s="32" t="s">
        <v>559</v>
      </c>
    </row>
    <row r="37">
      <c r="A37" s="37" t="s">
        <v>499</v>
      </c>
      <c r="B37" s="35">
        <v>36.0</v>
      </c>
      <c r="C37" s="32" t="s">
        <v>559</v>
      </c>
    </row>
    <row r="38">
      <c r="A38" s="37" t="s">
        <v>500</v>
      </c>
      <c r="B38" s="35">
        <v>37.0</v>
      </c>
      <c r="C38" s="32" t="s">
        <v>559</v>
      </c>
    </row>
    <row r="39">
      <c r="A39" s="37" t="s">
        <v>502</v>
      </c>
      <c r="B39" s="35">
        <v>38.0</v>
      </c>
      <c r="C39" s="32" t="s">
        <v>559</v>
      </c>
    </row>
    <row r="40">
      <c r="A40" s="37" t="s">
        <v>506</v>
      </c>
      <c r="B40" s="35">
        <v>39.0</v>
      </c>
      <c r="C40" s="32" t="s">
        <v>559</v>
      </c>
    </row>
    <row r="41">
      <c r="A41" s="37" t="s">
        <v>508</v>
      </c>
      <c r="B41" s="35">
        <v>40.0</v>
      </c>
      <c r="C41" s="32" t="s">
        <v>558</v>
      </c>
    </row>
    <row r="42">
      <c r="A42" s="37" t="s">
        <v>509</v>
      </c>
      <c r="B42" s="35">
        <v>41.0</v>
      </c>
      <c r="C42" s="32" t="s">
        <v>558</v>
      </c>
    </row>
    <row r="43">
      <c r="A43" s="37" t="s">
        <v>511</v>
      </c>
      <c r="B43" s="35">
        <v>42.0</v>
      </c>
      <c r="C43" s="32" t="s">
        <v>558</v>
      </c>
    </row>
    <row r="44">
      <c r="A44" s="37" t="s">
        <v>512</v>
      </c>
      <c r="B44" s="35">
        <v>43.0</v>
      </c>
      <c r="C44" s="32" t="s">
        <v>558</v>
      </c>
    </row>
    <row r="45">
      <c r="A45" s="37" t="s">
        <v>513</v>
      </c>
      <c r="B45" s="35">
        <v>44.0</v>
      </c>
      <c r="C45" s="32" t="s">
        <v>558</v>
      </c>
    </row>
    <row r="46">
      <c r="A46" s="37" t="s">
        <v>515</v>
      </c>
      <c r="B46" s="35">
        <v>45.0</v>
      </c>
      <c r="C46" s="32" t="s">
        <v>558</v>
      </c>
    </row>
    <row r="47">
      <c r="A47" s="37" t="s">
        <v>516</v>
      </c>
      <c r="B47" s="35">
        <v>46.0</v>
      </c>
      <c r="C47" s="32" t="s">
        <v>558</v>
      </c>
    </row>
    <row r="48">
      <c r="A48" s="37" t="s">
        <v>517</v>
      </c>
      <c r="B48" s="35">
        <v>47.0</v>
      </c>
      <c r="C48" s="32" t="s">
        <v>558</v>
      </c>
    </row>
    <row r="49">
      <c r="A49" s="37" t="s">
        <v>522</v>
      </c>
      <c r="B49" s="35">
        <v>48.0</v>
      </c>
      <c r="C49" s="32" t="s">
        <v>558</v>
      </c>
    </row>
    <row r="50">
      <c r="A50" s="37" t="s">
        <v>525</v>
      </c>
      <c r="B50" s="35">
        <v>49.0</v>
      </c>
      <c r="C50" s="32" t="s">
        <v>558</v>
      </c>
    </row>
    <row r="51">
      <c r="A51" s="37" t="s">
        <v>526</v>
      </c>
      <c r="B51" s="35">
        <v>50.0</v>
      </c>
      <c r="C51" s="32" t="s">
        <v>558</v>
      </c>
    </row>
    <row r="52">
      <c r="A52" s="37" t="s">
        <v>530</v>
      </c>
      <c r="B52" s="35">
        <v>51.0</v>
      </c>
      <c r="C52" s="32" t="s">
        <v>558</v>
      </c>
    </row>
    <row r="53">
      <c r="A53" s="37" t="s">
        <v>531</v>
      </c>
      <c r="B53" s="35">
        <v>52.0</v>
      </c>
      <c r="C53" s="32" t="s">
        <v>558</v>
      </c>
    </row>
    <row r="54">
      <c r="A54" s="37" t="s">
        <v>533</v>
      </c>
      <c r="B54" s="35">
        <v>53.0</v>
      </c>
      <c r="C54" s="32" t="s">
        <v>559</v>
      </c>
    </row>
    <row r="55">
      <c r="A55" s="37" t="s">
        <v>535</v>
      </c>
      <c r="B55" s="35">
        <v>54.0</v>
      </c>
      <c r="C55" s="32" t="s">
        <v>558</v>
      </c>
    </row>
    <row r="56">
      <c r="A56" s="37" t="s">
        <v>537</v>
      </c>
      <c r="B56" s="35">
        <v>55.0</v>
      </c>
      <c r="C56" s="32" t="s">
        <v>558</v>
      </c>
    </row>
    <row r="57">
      <c r="A57" s="37" t="s">
        <v>538</v>
      </c>
      <c r="B57" s="35">
        <v>56.0</v>
      </c>
      <c r="C57" s="32" t="s">
        <v>558</v>
      </c>
    </row>
    <row r="58">
      <c r="A58" s="37" t="s">
        <v>539</v>
      </c>
      <c r="B58" s="35">
        <v>57.0</v>
      </c>
      <c r="C58" s="32" t="s">
        <v>558</v>
      </c>
    </row>
    <row r="59">
      <c r="A59" s="37" t="s">
        <v>541</v>
      </c>
      <c r="B59" s="35">
        <v>58.0</v>
      </c>
      <c r="C59" s="32" t="s">
        <v>558</v>
      </c>
    </row>
    <row r="60">
      <c r="A60" s="37" t="s">
        <v>542</v>
      </c>
      <c r="B60" s="35">
        <v>59.0</v>
      </c>
      <c r="C60" s="32" t="s">
        <v>558</v>
      </c>
    </row>
    <row r="61">
      <c r="A61" s="37" t="s">
        <v>543</v>
      </c>
      <c r="B61" s="35">
        <v>60.0</v>
      </c>
      <c r="C61" s="32" t="s">
        <v>558</v>
      </c>
    </row>
    <row r="62">
      <c r="A62" s="37" t="s">
        <v>544</v>
      </c>
      <c r="B62" s="35">
        <v>61.0</v>
      </c>
      <c r="C62" s="32" t="s">
        <v>558</v>
      </c>
    </row>
    <row r="63">
      <c r="A63" s="37" t="s">
        <v>546</v>
      </c>
      <c r="B63" s="35">
        <v>62.0</v>
      </c>
      <c r="C63" s="32" t="s">
        <v>558</v>
      </c>
    </row>
    <row r="64">
      <c r="A64" s="37" t="s">
        <v>548</v>
      </c>
      <c r="B64" s="35">
        <v>63.0</v>
      </c>
      <c r="C64" s="32" t="s">
        <v>558</v>
      </c>
    </row>
    <row r="65">
      <c r="A65" s="37" t="s">
        <v>549</v>
      </c>
      <c r="B65" s="35">
        <v>64.0</v>
      </c>
      <c r="C65" s="32" t="s">
        <v>558</v>
      </c>
    </row>
    <row r="66">
      <c r="A66" s="37" t="s">
        <v>551</v>
      </c>
      <c r="B66" s="35">
        <v>65.0</v>
      </c>
      <c r="C66" s="32" t="s">
        <v>558</v>
      </c>
    </row>
    <row r="67">
      <c r="A67" s="37" t="s">
        <v>552</v>
      </c>
      <c r="B67" s="35">
        <v>66.0</v>
      </c>
      <c r="C67" s="32" t="s">
        <v>558</v>
      </c>
    </row>
    <row r="68">
      <c r="A68" s="37"/>
      <c r="B68" s="35"/>
    </row>
    <row r="69">
      <c r="A69" s="37"/>
      <c r="B69" s="35"/>
    </row>
    <row r="70">
      <c r="A70" s="37"/>
      <c r="B70" s="3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0"/>
    <col customWidth="1" min="3" max="3" width="16.13"/>
    <col customWidth="1" min="6" max="6" width="14.13"/>
  </cols>
  <sheetData>
    <row r="1">
      <c r="A1" s="4" t="s">
        <v>437</v>
      </c>
      <c r="B1" s="4" t="s">
        <v>438</v>
      </c>
      <c r="C1" s="4" t="s">
        <v>439</v>
      </c>
      <c r="D1" s="4" t="s">
        <v>440</v>
      </c>
      <c r="E1" s="4" t="s">
        <v>560</v>
      </c>
      <c r="F1" s="4" t="s">
        <v>442</v>
      </c>
    </row>
    <row r="2">
      <c r="A2" s="36"/>
    </row>
    <row r="3">
      <c r="A3" s="36"/>
    </row>
    <row r="4">
      <c r="A4" s="36"/>
    </row>
    <row r="5">
      <c r="A5" s="36"/>
    </row>
    <row r="6">
      <c r="A6" s="36"/>
    </row>
    <row r="7">
      <c r="A7" s="36"/>
    </row>
    <row r="8">
      <c r="A8" s="36"/>
    </row>
    <row r="9">
      <c r="A9" s="36"/>
    </row>
    <row r="10">
      <c r="A10" s="36"/>
    </row>
    <row r="11">
      <c r="A11" s="36"/>
    </row>
    <row r="12">
      <c r="A12" s="36"/>
    </row>
    <row r="13">
      <c r="A13" s="36"/>
    </row>
    <row r="14">
      <c r="A14" s="36"/>
    </row>
    <row r="15">
      <c r="A15" s="36"/>
    </row>
    <row r="16">
      <c r="A16" s="36"/>
    </row>
    <row r="17">
      <c r="A17" s="36"/>
    </row>
    <row r="18">
      <c r="A18" s="36"/>
    </row>
    <row r="19">
      <c r="A19" s="36"/>
    </row>
    <row r="20">
      <c r="A20" s="36"/>
    </row>
    <row r="21">
      <c r="A21" s="36"/>
    </row>
    <row r="22">
      <c r="A22" s="36"/>
    </row>
    <row r="23">
      <c r="A23" s="36"/>
    </row>
    <row r="24">
      <c r="A24" s="36"/>
    </row>
    <row r="25">
      <c r="A25" s="36"/>
    </row>
    <row r="26">
      <c r="A26" s="36"/>
    </row>
    <row r="27">
      <c r="A27" s="36"/>
    </row>
    <row r="28">
      <c r="A28" s="36"/>
    </row>
    <row r="29">
      <c r="A29" s="36"/>
    </row>
    <row r="30">
      <c r="A30" s="36"/>
    </row>
    <row r="31">
      <c r="A31" s="36"/>
    </row>
    <row r="32">
      <c r="A32" s="36"/>
    </row>
    <row r="33">
      <c r="A33" s="36"/>
    </row>
    <row r="34">
      <c r="A34" s="36"/>
    </row>
    <row r="35">
      <c r="A35" s="36"/>
    </row>
    <row r="36">
      <c r="A36" s="36"/>
    </row>
    <row r="37">
      <c r="A37" s="36"/>
    </row>
    <row r="38">
      <c r="A38" s="36"/>
    </row>
    <row r="39">
      <c r="A39" s="36"/>
    </row>
    <row r="40">
      <c r="A40" s="36"/>
    </row>
    <row r="41">
      <c r="A41" s="36"/>
    </row>
    <row r="42">
      <c r="A42" s="36"/>
    </row>
    <row r="43">
      <c r="A43" s="36"/>
    </row>
    <row r="44">
      <c r="A44" s="36"/>
    </row>
    <row r="45">
      <c r="A45" s="36"/>
    </row>
    <row r="46">
      <c r="A46" s="36"/>
    </row>
    <row r="47">
      <c r="A47" s="36"/>
    </row>
    <row r="48">
      <c r="A48" s="36"/>
    </row>
    <row r="49">
      <c r="A49" s="36"/>
    </row>
    <row r="50">
      <c r="A50" s="36"/>
    </row>
    <row r="51">
      <c r="A51" s="36"/>
    </row>
    <row r="52">
      <c r="A52" s="36"/>
    </row>
    <row r="53">
      <c r="A53" s="36"/>
    </row>
    <row r="54">
      <c r="A54" s="36"/>
    </row>
    <row r="55">
      <c r="A55" s="36"/>
    </row>
    <row r="56">
      <c r="A56" s="36"/>
    </row>
    <row r="57">
      <c r="A57" s="36"/>
    </row>
    <row r="58">
      <c r="A58" s="36"/>
    </row>
    <row r="59">
      <c r="A59" s="36"/>
    </row>
    <row r="60">
      <c r="A60" s="36"/>
    </row>
    <row r="61">
      <c r="A61" s="36"/>
    </row>
    <row r="62">
      <c r="A62" s="36"/>
    </row>
    <row r="63">
      <c r="A63" s="36"/>
    </row>
    <row r="64">
      <c r="A64" s="36"/>
    </row>
    <row r="65">
      <c r="A65" s="36"/>
    </row>
    <row r="66">
      <c r="A66" s="36"/>
    </row>
    <row r="67">
      <c r="A67" s="36"/>
    </row>
    <row r="68">
      <c r="A68" s="36"/>
    </row>
    <row r="69">
      <c r="A69" s="36"/>
    </row>
    <row r="70">
      <c r="A70" s="36"/>
    </row>
    <row r="71">
      <c r="A71" s="36"/>
    </row>
    <row r="72">
      <c r="A72" s="36"/>
    </row>
    <row r="73">
      <c r="A73" s="36"/>
    </row>
    <row r="74">
      <c r="A74" s="36"/>
    </row>
    <row r="75">
      <c r="A75" s="36"/>
    </row>
    <row r="76">
      <c r="A76" s="36"/>
    </row>
    <row r="77">
      <c r="A77" s="36"/>
    </row>
    <row r="78">
      <c r="A78" s="36"/>
    </row>
    <row r="79">
      <c r="A79" s="36"/>
    </row>
    <row r="80">
      <c r="A80" s="36"/>
    </row>
    <row r="81">
      <c r="A81" s="36"/>
    </row>
    <row r="82">
      <c r="A82" s="36"/>
    </row>
    <row r="83">
      <c r="A83" s="36"/>
    </row>
    <row r="84">
      <c r="A84" s="36"/>
    </row>
    <row r="85">
      <c r="A85" s="36"/>
    </row>
    <row r="86">
      <c r="A86" s="36"/>
    </row>
    <row r="87">
      <c r="A87" s="36"/>
    </row>
    <row r="88">
      <c r="A88" s="36"/>
    </row>
    <row r="89">
      <c r="A89" s="36"/>
    </row>
    <row r="90">
      <c r="A90" s="36"/>
    </row>
    <row r="91">
      <c r="A91" s="36"/>
    </row>
    <row r="92">
      <c r="A92" s="36"/>
    </row>
    <row r="93">
      <c r="A93" s="36"/>
    </row>
    <row r="94">
      <c r="A94" s="36"/>
    </row>
    <row r="95">
      <c r="A95" s="36"/>
    </row>
    <row r="96">
      <c r="A96" s="36"/>
    </row>
    <row r="97">
      <c r="A97" s="36"/>
    </row>
    <row r="98">
      <c r="A98" s="36"/>
    </row>
    <row r="99">
      <c r="A99" s="36"/>
    </row>
    <row r="100">
      <c r="A100" s="36"/>
    </row>
    <row r="101">
      <c r="A101" s="36"/>
    </row>
    <row r="102">
      <c r="A102" s="36"/>
    </row>
    <row r="103">
      <c r="A103" s="36"/>
    </row>
    <row r="104">
      <c r="A104" s="36"/>
    </row>
    <row r="105">
      <c r="A105" s="36"/>
    </row>
    <row r="106">
      <c r="A106" s="36"/>
    </row>
    <row r="107">
      <c r="A107" s="36"/>
    </row>
    <row r="108">
      <c r="A108" s="36"/>
    </row>
    <row r="109">
      <c r="A109" s="36"/>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561</v>
      </c>
    </row>
    <row r="3">
      <c r="A3" s="16" t="s">
        <v>562</v>
      </c>
    </row>
    <row r="4">
      <c r="A4" s="16" t="s">
        <v>563</v>
      </c>
    </row>
    <row r="5">
      <c r="A5" s="16" t="s">
        <v>564</v>
      </c>
    </row>
    <row r="6">
      <c r="A6" s="16" t="s">
        <v>565</v>
      </c>
    </row>
    <row r="7">
      <c r="A7" s="16" t="s">
        <v>566</v>
      </c>
    </row>
    <row r="8">
      <c r="A8" s="16" t="s">
        <v>567</v>
      </c>
    </row>
    <row r="9">
      <c r="A9" s="16" t="s">
        <v>568</v>
      </c>
    </row>
    <row r="10">
      <c r="A10" s="16" t="s">
        <v>569</v>
      </c>
    </row>
    <row r="11">
      <c r="A11" s="16" t="s">
        <v>570</v>
      </c>
    </row>
    <row r="12">
      <c r="A12" s="16" t="s">
        <v>571</v>
      </c>
    </row>
    <row r="13">
      <c r="A13" s="16" t="s">
        <v>572</v>
      </c>
    </row>
    <row r="14">
      <c r="A14" s="16" t="s">
        <v>573</v>
      </c>
    </row>
    <row r="15">
      <c r="A15" s="16" t="s">
        <v>574</v>
      </c>
    </row>
    <row r="16">
      <c r="A16" s="17"/>
    </row>
    <row r="17">
      <c r="A17" s="16" t="s">
        <v>575</v>
      </c>
    </row>
    <row r="18">
      <c r="A18" s="17"/>
    </row>
    <row r="19">
      <c r="A19" s="16" t="s">
        <v>576</v>
      </c>
    </row>
    <row r="20">
      <c r="A20" s="17"/>
    </row>
    <row r="21">
      <c r="A21" s="16" t="s">
        <v>577</v>
      </c>
    </row>
    <row r="22">
      <c r="A22" s="17"/>
    </row>
    <row r="23">
      <c r="A23" s="16" t="s">
        <v>578</v>
      </c>
    </row>
    <row r="24">
      <c r="A24" s="16" t="s">
        <v>579</v>
      </c>
    </row>
    <row r="25">
      <c r="A25" s="16" t="s">
        <v>580</v>
      </c>
    </row>
    <row r="26">
      <c r="A26" s="17"/>
    </row>
    <row r="27">
      <c r="A27" s="16" t="s">
        <v>581</v>
      </c>
    </row>
    <row r="28">
      <c r="A28" s="17"/>
    </row>
    <row r="29">
      <c r="A29" s="16" t="s">
        <v>582</v>
      </c>
    </row>
    <row r="30">
      <c r="A30" s="16" t="s">
        <v>583</v>
      </c>
    </row>
    <row r="31">
      <c r="A31" s="39" t="s">
        <v>584</v>
      </c>
    </row>
    <row r="32">
      <c r="A32" s="40"/>
    </row>
    <row r="33">
      <c r="A33" s="39" t="s">
        <v>585</v>
      </c>
    </row>
    <row r="34">
      <c r="A34" s="40"/>
    </row>
    <row r="35">
      <c r="A35" s="39" t="s">
        <v>586</v>
      </c>
    </row>
    <row r="36">
      <c r="A36" s="40"/>
    </row>
    <row r="37">
      <c r="A37" s="39" t="s">
        <v>587</v>
      </c>
    </row>
    <row r="38">
      <c r="A38" s="39" t="s">
        <v>588</v>
      </c>
    </row>
    <row r="39">
      <c r="A39" s="39" t="s">
        <v>589</v>
      </c>
    </row>
    <row r="40">
      <c r="A40" s="39" t="s">
        <v>590</v>
      </c>
    </row>
    <row r="41">
      <c r="A41" s="39" t="s">
        <v>591</v>
      </c>
    </row>
    <row r="42">
      <c r="A42" s="39" t="s">
        <v>592</v>
      </c>
    </row>
    <row r="43">
      <c r="A43" s="39" t="s">
        <v>593</v>
      </c>
    </row>
    <row r="44">
      <c r="A44" s="39" t="s">
        <v>594</v>
      </c>
    </row>
    <row r="45">
      <c r="A45" s="39" t="s">
        <v>595</v>
      </c>
    </row>
    <row r="46">
      <c r="A46" s="39" t="s">
        <v>596</v>
      </c>
    </row>
    <row r="47">
      <c r="A47" s="39" t="s">
        <v>597</v>
      </c>
    </row>
    <row r="48">
      <c r="A48" s="39" t="s">
        <v>598</v>
      </c>
    </row>
    <row r="49">
      <c r="A49" s="39" t="s">
        <v>599</v>
      </c>
    </row>
    <row r="50">
      <c r="A50" s="39" t="s">
        <v>600</v>
      </c>
    </row>
    <row r="51">
      <c r="A51" s="39" t="s">
        <v>601</v>
      </c>
    </row>
    <row r="52">
      <c r="A52" s="39" t="s">
        <v>602</v>
      </c>
    </row>
    <row r="53">
      <c r="A53" s="39" t="s">
        <v>603</v>
      </c>
    </row>
    <row r="54">
      <c r="A54" s="39" t="s">
        <v>604</v>
      </c>
    </row>
    <row r="55">
      <c r="A55" s="40"/>
    </row>
    <row r="56">
      <c r="A56" s="39" t="s">
        <v>605</v>
      </c>
    </row>
    <row r="57">
      <c r="A57" s="40"/>
    </row>
    <row r="58">
      <c r="A58" s="39" t="s">
        <v>606</v>
      </c>
    </row>
    <row r="59">
      <c r="A59" s="39" t="s">
        <v>607</v>
      </c>
    </row>
    <row r="60">
      <c r="A60" s="39" t="s">
        <v>608</v>
      </c>
    </row>
    <row r="61">
      <c r="A61" s="39" t="s">
        <v>609</v>
      </c>
    </row>
    <row r="62">
      <c r="A62" s="39" t="s">
        <v>610</v>
      </c>
    </row>
    <row r="63">
      <c r="A63" s="39" t="s">
        <v>611</v>
      </c>
    </row>
    <row r="64">
      <c r="A64" s="39" t="s">
        <v>612</v>
      </c>
    </row>
    <row r="65">
      <c r="A65" s="39" t="s">
        <v>613</v>
      </c>
    </row>
    <row r="66">
      <c r="A66" s="39" t="s">
        <v>614</v>
      </c>
    </row>
    <row r="67">
      <c r="A67" s="39" t="s">
        <v>615</v>
      </c>
    </row>
    <row r="68">
      <c r="A68" s="39" t="s">
        <v>616</v>
      </c>
    </row>
    <row r="69">
      <c r="A69" s="39" t="s">
        <v>604</v>
      </c>
    </row>
    <row r="70">
      <c r="A70" s="40"/>
    </row>
    <row r="71">
      <c r="A71" s="39" t="s">
        <v>617</v>
      </c>
    </row>
    <row r="72">
      <c r="A72" s="40"/>
    </row>
    <row r="73">
      <c r="A73" s="39" t="s">
        <v>618</v>
      </c>
    </row>
    <row r="74">
      <c r="A74" s="39" t="s">
        <v>619</v>
      </c>
    </row>
    <row r="75">
      <c r="A75" s="40"/>
    </row>
    <row r="76">
      <c r="A76" s="39" t="s">
        <v>620</v>
      </c>
    </row>
    <row r="77">
      <c r="A77" s="40"/>
    </row>
    <row r="78">
      <c r="A78" s="39" t="s">
        <v>621</v>
      </c>
    </row>
    <row r="79">
      <c r="A79" s="39" t="s">
        <v>622</v>
      </c>
    </row>
    <row r="80">
      <c r="A80" s="39" t="s">
        <v>623</v>
      </c>
    </row>
    <row r="81">
      <c r="A81" s="39" t="s">
        <v>624</v>
      </c>
    </row>
    <row r="82">
      <c r="A82" s="40"/>
    </row>
    <row r="83">
      <c r="A83" s="39" t="s">
        <v>625</v>
      </c>
    </row>
    <row r="84">
      <c r="A84" s="40"/>
    </row>
    <row r="85">
      <c r="A85" s="39" t="s">
        <v>626</v>
      </c>
    </row>
    <row r="86">
      <c r="A86" s="39" t="s">
        <v>591</v>
      </c>
    </row>
    <row r="87">
      <c r="A87" s="39" t="s">
        <v>627</v>
      </c>
    </row>
    <row r="88">
      <c r="A88" s="39" t="s">
        <v>628</v>
      </c>
    </row>
    <row r="89">
      <c r="A89" s="39" t="s">
        <v>629</v>
      </c>
    </row>
    <row r="90">
      <c r="A90" s="39" t="s">
        <v>630</v>
      </c>
    </row>
    <row r="91">
      <c r="A91" s="39" t="s">
        <v>631</v>
      </c>
    </row>
    <row r="92">
      <c r="A92" s="39" t="s">
        <v>632</v>
      </c>
    </row>
    <row r="93">
      <c r="A93" s="39" t="s">
        <v>633</v>
      </c>
    </row>
    <row r="94">
      <c r="A94" s="39" t="s">
        <v>634</v>
      </c>
    </row>
    <row r="95">
      <c r="A95" s="39" t="s">
        <v>609</v>
      </c>
    </row>
    <row r="96">
      <c r="A96" s="39" t="s">
        <v>635</v>
      </c>
    </row>
    <row r="97">
      <c r="A97" s="39" t="s">
        <v>636</v>
      </c>
    </row>
    <row r="98">
      <c r="A98" s="39" t="s">
        <v>612</v>
      </c>
    </row>
    <row r="99">
      <c r="A99" s="39" t="s">
        <v>637</v>
      </c>
    </row>
    <row r="100">
      <c r="A100" s="39" t="s">
        <v>638</v>
      </c>
    </row>
    <row r="101">
      <c r="A101" s="16" t="s">
        <v>639</v>
      </c>
    </row>
    <row r="102">
      <c r="A102" s="16" t="s">
        <v>640</v>
      </c>
    </row>
    <row r="103">
      <c r="A103" s="16" t="s">
        <v>641</v>
      </c>
    </row>
    <row r="104">
      <c r="A104" s="16" t="s">
        <v>642</v>
      </c>
    </row>
    <row r="105">
      <c r="A105" s="16" t="s">
        <v>643</v>
      </c>
    </row>
    <row r="106">
      <c r="A106" s="16" t="s">
        <v>644</v>
      </c>
    </row>
    <row r="107">
      <c r="A107" s="16" t="s">
        <v>645</v>
      </c>
    </row>
    <row r="108">
      <c r="A108" s="16" t="s">
        <v>646</v>
      </c>
    </row>
    <row r="109">
      <c r="A109" s="16" t="s">
        <v>647</v>
      </c>
    </row>
    <row r="110">
      <c r="A110" s="16" t="s">
        <v>648</v>
      </c>
    </row>
    <row r="111">
      <c r="A111" s="16" t="s">
        <v>649</v>
      </c>
    </row>
    <row r="112">
      <c r="A112" s="16" t="s">
        <v>650</v>
      </c>
    </row>
    <row r="113">
      <c r="A113" s="17"/>
    </row>
    <row r="114">
      <c r="A114" s="1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651</v>
      </c>
    </row>
    <row r="3">
      <c r="A3" s="4" t="s">
        <v>652</v>
      </c>
    </row>
    <row r="5">
      <c r="A5" s="4" t="s">
        <v>653</v>
      </c>
    </row>
    <row r="6">
      <c r="A6" s="4" t="s">
        <v>654</v>
      </c>
    </row>
    <row r="7">
      <c r="A7" s="4" t="s">
        <v>655</v>
      </c>
    </row>
    <row r="9">
      <c r="A9" s="4" t="s">
        <v>656</v>
      </c>
    </row>
    <row r="11">
      <c r="A11" s="4" t="s">
        <v>657</v>
      </c>
    </row>
    <row r="12">
      <c r="A12" s="4" t="s">
        <v>658</v>
      </c>
    </row>
    <row r="14">
      <c r="A14" s="4" t="s">
        <v>659</v>
      </c>
    </row>
    <row r="16">
      <c r="A16" s="4" t="s">
        <v>660</v>
      </c>
    </row>
    <row r="17">
      <c r="A17" s="4" t="s">
        <v>661</v>
      </c>
    </row>
    <row r="19">
      <c r="A19" s="4" t="s">
        <v>662</v>
      </c>
    </row>
    <row r="21">
      <c r="A21" s="4" t="s">
        <v>663</v>
      </c>
    </row>
    <row r="22">
      <c r="A22" s="4" t="s">
        <v>664</v>
      </c>
    </row>
    <row r="23">
      <c r="A23" s="4" t="s">
        <v>665</v>
      </c>
    </row>
    <row r="25">
      <c r="A25" s="4" t="s">
        <v>666</v>
      </c>
    </row>
    <row r="27">
      <c r="A27" s="4" t="s">
        <v>667</v>
      </c>
    </row>
    <row r="28">
      <c r="A28" s="4" t="s">
        <v>668</v>
      </c>
    </row>
    <row r="29">
      <c r="A29" s="4" t="s">
        <v>669</v>
      </c>
    </row>
    <row r="31">
      <c r="A31" s="4" t="s">
        <v>670</v>
      </c>
    </row>
    <row r="33">
      <c r="A33" s="4" t="s">
        <v>671</v>
      </c>
    </row>
    <row r="34">
      <c r="A34" s="4" t="s">
        <v>672</v>
      </c>
    </row>
    <row r="36">
      <c r="A36" s="4" t="s">
        <v>673</v>
      </c>
    </row>
    <row r="38">
      <c r="A38" s="4" t="s">
        <v>674</v>
      </c>
    </row>
    <row r="40">
      <c r="A40" s="4" t="s">
        <v>675</v>
      </c>
    </row>
  </sheetData>
  <drawing r:id="rId1"/>
</worksheet>
</file>