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emeraldaireinc-my.sharepoint.com/personal/grantm_emeraldaire_com/Documents/Cx Documentation Work/"/>
    </mc:Choice>
  </mc:AlternateContent>
  <xr:revisionPtr revIDLastSave="42" documentId="8_{AF784AFC-7D2D-42F3-9249-F1F8DCC1EF75}" xr6:coauthVersionLast="45" xr6:coauthVersionMax="45" xr10:uidLastSave="{549A58CE-E480-483E-84E0-68A4C0DB16FF}"/>
  <bookViews>
    <workbookView xWindow="-120" yWindow="-120" windowWidth="29040" windowHeight="15840" firstSheet="6" activeTab="18" xr2:uid="{00000000-000D-0000-FFFF-FFFF00000000}"/>
  </bookViews>
  <sheets>
    <sheet name="VAV" sheetId="19" r:id="rId1"/>
    <sheet name="WSHP" sheetId="18" r:id="rId2"/>
    <sheet name="BC" sheetId="15" r:id="rId3"/>
    <sheet name="DAMPER" sheetId="3" r:id="rId4"/>
    <sheet name="ERV" sheetId="8" r:id="rId5"/>
    <sheet name="FAN" sheetId="1" r:id="rId6"/>
    <sheet name="VENTING" sheetId="16" r:id="rId7"/>
    <sheet name="OHP" sheetId="14" r:id="rId8"/>
    <sheet name="IHP" sheetId="13" r:id="rId9"/>
    <sheet name="MINISPLIT" sheetId="2" r:id="rId10"/>
    <sheet name="FURNACE" sheetId="10" r:id="rId11"/>
    <sheet name="GASRTU" sheetId="11" r:id="rId12"/>
    <sheet name="HPRTU" sheetId="12" r:id="rId13"/>
    <sheet name="GRD" sheetId="6" r:id="rId14"/>
    <sheet name="HEATER" sheetId="7" r:id="rId15"/>
    <sheet name="ISOLATION" sheetId="4" r:id="rId16"/>
    <sheet name="LOUVER" sheetId="5" r:id="rId17"/>
    <sheet name="VFD" sheetId="9" r:id="rId18"/>
    <sheet name="SMOKE CONTROL" sheetId="17" r:id="rId19"/>
  </sheets>
  <definedNames>
    <definedName name="BC">BC!$A$1:$K$6</definedName>
    <definedName name="BSIWhichPageSetup" hidden="1">1</definedName>
    <definedName name="BSIWhichPageSetup_0" hidden="1">"0þ"</definedName>
    <definedName name="damper">DAMPER!$A$1:$G$21</definedName>
    <definedName name="ERV">ERV!$A$1:$N$6</definedName>
    <definedName name="FAN">FAN!$A$1:$P$17</definedName>
    <definedName name="FANCOIL">IHP!$A$1:$S$10</definedName>
    <definedName name="FURNACE">FURNACE!$A$1:$Q$8</definedName>
    <definedName name="GASRTU">GASRTU!$A$1:$S$5</definedName>
    <definedName name="HEATER">HEATER!$A$1:$O$10</definedName>
    <definedName name="HEATPUMP">OHP!$A$1:$P$11</definedName>
    <definedName name="ISOLATION">ISOLATION!$A$1:$F$11</definedName>
    <definedName name="LOUVER">LOUVER!$A$1:$I$9</definedName>
    <definedName name="MINISPLIT">MINISPLIT!$A$2:$U$12</definedName>
    <definedName name="Price">GRD!$A$27:$F$35</definedName>
    <definedName name="RES_VENT_FANS">VENTING!$A$1:$L$7</definedName>
    <definedName name="RTUHEATPUMP">HPRTU!$A$1:$S$11</definedName>
    <definedName name="SHOEMAKER">GRD!$A$1:$F$9</definedName>
    <definedName name="SMOKEMATRIX">'SMOKE CONTROL'!$A$1:$Q$18</definedName>
    <definedName name="TITUS">GRD!$A$11:$F$19</definedName>
    <definedName name="VAV">VAV!$A$1:$Q$17</definedName>
    <definedName name="VFD">VFD!$A$1:$H$9</definedName>
    <definedName name="WSHP">WSHP!$A$1:$U$11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8" l="1"/>
  <c r="AB4" i="18"/>
  <c r="A15" i="11" l="1"/>
  <c r="A21" i="12"/>
  <c r="Z4" i="12"/>
  <c r="U4" i="7"/>
  <c r="N14" i="12"/>
  <c r="N15" i="12"/>
  <c r="N16" i="12"/>
  <c r="N17" i="12"/>
  <c r="I10" i="11"/>
  <c r="F11" i="11"/>
  <c r="F9" i="11"/>
  <c r="F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Peterson</author>
  </authors>
  <commentList>
    <comment ref="F4" authorId="0" shapeId="0" xr:uid="{23DE7EB4-D19A-4ACD-B3CA-DAFB67C1E9D3}">
      <text>
        <r>
          <rPr>
            <b/>
            <sz val="9"/>
            <color indexed="81"/>
            <rFont val="Tahoma"/>
            <family val="2"/>
          </rPr>
          <t>Eric Peterson:</t>
        </r>
        <r>
          <rPr>
            <sz val="9"/>
            <color indexed="81"/>
            <rFont val="Tahoma"/>
            <family val="2"/>
          </rPr>
          <t xml:space="preserve">
ABOVE 2000 CFM NEEDS DUCT SMOKE ALARM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Eric Peterson</author>
  </authors>
  <commentList>
    <comment ref="F4" authorId="0" shapeId="0" xr:uid="{65972BA3-21F3-450F-9E36-2B11EBDE4975}">
      <text>
        <r>
          <rPr>
            <b/>
            <sz val="9"/>
            <color indexed="81"/>
            <rFont val="Tahoma"/>
            <family val="2"/>
          </rPr>
          <t>Eric Peterson:</t>
        </r>
        <r>
          <rPr>
            <sz val="9"/>
            <color indexed="81"/>
            <rFont val="Tahoma"/>
            <family val="2"/>
          </rPr>
          <t xml:space="preserve">
ABOVE 2000 CFM NEEDS DUCT SMOKE ALARM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Eric Peterson</author>
  </authors>
  <commentList>
    <comment ref="F4" authorId="0" shapeId="0" xr:uid="{5DC9BC06-01F2-4A28-B41D-3B868C3A6F7E}">
      <text>
        <r>
          <rPr>
            <b/>
            <sz val="9"/>
            <color indexed="81"/>
            <rFont val="Tahoma"/>
            <family val="2"/>
          </rPr>
          <t>Eric Peterson:</t>
        </r>
        <r>
          <rPr>
            <sz val="9"/>
            <color indexed="81"/>
            <rFont val="Tahoma"/>
            <family val="2"/>
          </rPr>
          <t xml:space="preserve">
ABOVE 2000 CFM NEEDS DUCT SMOKE ALARM</t>
        </r>
      </text>
    </comment>
  </commentList>
</comments>
</file>

<file path=xl/sharedStrings.xml><?xml version="1.0" encoding="utf-8"?>
<sst xmlns="http://schemas.openxmlformats.org/spreadsheetml/2006/main" count="1202" uniqueCount="495">
  <si>
    <t>FANS</t>
  </si>
  <si>
    <t>#</t>
  </si>
  <si>
    <t>MODEL</t>
  </si>
  <si>
    <t>LOCATION</t>
  </si>
  <si>
    <t>DRIVE</t>
  </si>
  <si>
    <t>DAMPER</t>
  </si>
  <si>
    <t>CFM</t>
  </si>
  <si>
    <t>HP (W)</t>
  </si>
  <si>
    <t>ELECTRICAL</t>
  </si>
  <si>
    <t>WT</t>
  </si>
  <si>
    <t>NOTES</t>
  </si>
  <si>
    <t>V / PH</t>
  </si>
  <si>
    <t>DD</t>
  </si>
  <si>
    <t>N/A</t>
  </si>
  <si>
    <t>SP
(" WC)</t>
  </si>
  <si>
    <t>FLA</t>
  </si>
  <si>
    <t>LWA
(SNS)</t>
  </si>
  <si>
    <t>ISOLATION</t>
  </si>
  <si>
    <t>ADDITIONAL COMMENTS ON SELECTION</t>
  </si>
  <si>
    <t>INSERT LINES WITHIN GRAY ZONE FOR VLOOKUP FUNCTION TO WORK</t>
  </si>
  <si>
    <t>FANTECH</t>
  </si>
  <si>
    <t>SERVES</t>
  </si>
  <si>
    <t>MANUF</t>
  </si>
  <si>
    <t>TD-100</t>
  </si>
  <si>
    <t>S&amp;P</t>
  </si>
  <si>
    <t>TD-100X</t>
  </si>
  <si>
    <t>TD-250</t>
  </si>
  <si>
    <t>TD-315</t>
  </si>
  <si>
    <t>TD-355</t>
  </si>
  <si>
    <t>TD-400</t>
  </si>
  <si>
    <t>120/1</t>
  </si>
  <si>
    <t>(26)</t>
  </si>
  <si>
    <t>(33)</t>
  </si>
  <si>
    <t>(65)</t>
  </si>
  <si>
    <t>(241)</t>
  </si>
  <si>
    <t>(335)</t>
  </si>
  <si>
    <t>(522)</t>
  </si>
  <si>
    <t>(916)</t>
  </si>
  <si>
    <t>RUBBER GROMMET</t>
  </si>
  <si>
    <t>always use a speed controller with these to dial them in</t>
  </si>
  <si>
    <t>TD-125XS</t>
  </si>
  <si>
    <t>TD-150S</t>
  </si>
  <si>
    <t>TD-200S</t>
  </si>
  <si>
    <t>(36)</t>
  </si>
  <si>
    <t>(122)</t>
  </si>
  <si>
    <t>FADE 8-4</t>
  </si>
  <si>
    <t>FADE 10-4</t>
  </si>
  <si>
    <t>FADE 12-4</t>
  </si>
  <si>
    <t>FADE 14-4</t>
  </si>
  <si>
    <t>FADE 16-4</t>
  </si>
  <si>
    <t>FADE 18-4</t>
  </si>
  <si>
    <t>FADE 20-4</t>
  </si>
  <si>
    <t>FADE 20-6</t>
  </si>
  <si>
    <t>FADE 22-6</t>
  </si>
  <si>
    <t>FADE 25-6</t>
  </si>
  <si>
    <t>COOLING</t>
  </si>
  <si>
    <t>HEATING</t>
  </si>
  <si>
    <t>OSA</t>
  </si>
  <si>
    <t>SP ("wg)</t>
  </si>
  <si>
    <t>MBH</t>
  </si>
  <si>
    <t>HSPF (COP)</t>
  </si>
  <si>
    <t>V/PH</t>
  </si>
  <si>
    <t>MCA</t>
  </si>
  <si>
    <t>MOCP</t>
  </si>
  <si>
    <t>HP #</t>
  </si>
  <si>
    <t>FC #</t>
  </si>
  <si>
    <t>MODEL FC</t>
  </si>
  <si>
    <t>MODEL HP</t>
  </si>
  <si>
    <t>HP
WT
(LBS)</t>
  </si>
  <si>
    <t>HEATPUMP
LOCATION</t>
  </si>
  <si>
    <t>FANCOIL
LOCATION</t>
  </si>
  <si>
    <t>MINISPLIT HEATPUMPS</t>
  </si>
  <si>
    <t xml:space="preserve">SEER </t>
  </si>
  <si>
    <t>MITSUBISHI</t>
  </si>
  <si>
    <t>MUZ-GL09NA</t>
  </si>
  <si>
    <t>MSZ-GL09NA</t>
  </si>
  <si>
    <t>208/1</t>
  </si>
  <si>
    <t>HP
LWA</t>
  </si>
  <si>
    <t>MUZ-GL12NA</t>
  </si>
  <si>
    <t>MSZ-GL12NA</t>
  </si>
  <si>
    <t>MUZ-GL15NA</t>
  </si>
  <si>
    <t>MSZ-GL15NA</t>
  </si>
  <si>
    <t>MUZ-GL18NA</t>
  </si>
  <si>
    <t>MSZ-GL18NA</t>
  </si>
  <si>
    <t>MUZ-GL24NA</t>
  </si>
  <si>
    <t>MSZ-GL24NA</t>
  </si>
  <si>
    <t>MUZ-D30NA</t>
  </si>
  <si>
    <t>MSZ-D30NA</t>
  </si>
  <si>
    <t>MUZ-D36NA</t>
  </si>
  <si>
    <t>MSZ-D36NA</t>
  </si>
  <si>
    <t>SUZ-KA09NA</t>
  </si>
  <si>
    <t>SLZ-KA09NA</t>
  </si>
  <si>
    <t>SUZ-KA12NA</t>
  </si>
  <si>
    <t>SLZ-KA12NA</t>
  </si>
  <si>
    <t>SUZ-KA15NA</t>
  </si>
  <si>
    <t>SLZ-KA15NA</t>
  </si>
  <si>
    <t>SEZ-KD09NA</t>
  </si>
  <si>
    <t>SEZ-KD12NA</t>
  </si>
  <si>
    <t>SEZ-KD15NA</t>
  </si>
  <si>
    <t>SUZ-KA18NA</t>
  </si>
  <si>
    <t>SEZ-KD18NA</t>
  </si>
  <si>
    <t>derated for 60' and seattle temps</t>
  </si>
  <si>
    <t>TAG</t>
  </si>
  <si>
    <t>MFR</t>
  </si>
  <si>
    <t>DESCRIPTION</t>
  </si>
  <si>
    <t>TYPE</t>
  </si>
  <si>
    <t>VOLTAGE</t>
  </si>
  <si>
    <t>MD-A</t>
  </si>
  <si>
    <t>POTTORFF</t>
  </si>
  <si>
    <t>CD-42 or CD-21R</t>
  </si>
  <si>
    <t>OPP BLADE CNTRL</t>
  </si>
  <si>
    <t>CLASS 1A</t>
  </si>
  <si>
    <t>24V</t>
  </si>
  <si>
    <t>4,6</t>
  </si>
  <si>
    <t>MD-B</t>
  </si>
  <si>
    <t>120V</t>
  </si>
  <si>
    <t>1,5,6</t>
  </si>
  <si>
    <t>MD-C</t>
  </si>
  <si>
    <t>CBD-A</t>
  </si>
  <si>
    <t>CBD-150</t>
  </si>
  <si>
    <t>COUNTERBALANCED</t>
  </si>
  <si>
    <t>FSD-A</t>
  </si>
  <si>
    <t>FSD-142-OP</t>
  </si>
  <si>
    <t>GRILLE ACCESS FSD</t>
  </si>
  <si>
    <t>UL555/555S</t>
  </si>
  <si>
    <t>3,6</t>
  </si>
  <si>
    <t>FSD-B</t>
  </si>
  <si>
    <t>FSD-142</t>
  </si>
  <si>
    <t>IN WALL FSD</t>
  </si>
  <si>
    <t>FSD-C</t>
  </si>
  <si>
    <t>IN WALL TRUE ROUND FSD</t>
  </si>
  <si>
    <t>FD-A</t>
  </si>
  <si>
    <t>VFD-10-A or VFD-15R</t>
  </si>
  <si>
    <t>1.5 HR FIRE DAMPER</t>
  </si>
  <si>
    <t>UL555</t>
  </si>
  <si>
    <t>NA</t>
  </si>
  <si>
    <t>FD-B</t>
  </si>
  <si>
    <t>VFD-30-A</t>
  </si>
  <si>
    <t>3 HR FIRE DAMPER</t>
  </si>
  <si>
    <t>FD-C</t>
  </si>
  <si>
    <t>VFD-10-TLA</t>
  </si>
  <si>
    <t>1.5HR THINLINE FIRE DAMPER</t>
  </si>
  <si>
    <t>SD-A</t>
  </si>
  <si>
    <t>SD-142</t>
  </si>
  <si>
    <t>SMOKE CONTROL DAMPER</t>
  </si>
  <si>
    <t>UL555S</t>
  </si>
  <si>
    <t>1"</t>
  </si>
  <si>
    <t>MOUNT</t>
  </si>
  <si>
    <t>MAX INTAKE FPM</t>
  </si>
  <si>
    <t>SP</t>
  </si>
  <si>
    <t>L-A</t>
  </si>
  <si>
    <t>EDD-445</t>
  </si>
  <si>
    <t>4" DEEP LOUVER</t>
  </si>
  <si>
    <t>SIDEWALL</t>
  </si>
  <si>
    <t>INTAKE/EXHAUST</t>
  </si>
  <si>
    <t>1,2,3</t>
  </si>
  <si>
    <t>L-B</t>
  </si>
  <si>
    <t>EFD-245</t>
  </si>
  <si>
    <t>2" DEEP LOUVER</t>
  </si>
  <si>
    <t>1,2,3,5</t>
  </si>
  <si>
    <t>H-A</t>
  </si>
  <si>
    <t>ACME</t>
  </si>
  <si>
    <t>EV</t>
  </si>
  <si>
    <t>MUSHROOM HOOD</t>
  </si>
  <si>
    <t>ROOF</t>
  </si>
  <si>
    <t>EXHAUST</t>
  </si>
  <si>
    <t>H-B</t>
  </si>
  <si>
    <t>IV</t>
  </si>
  <si>
    <t>INTAKE</t>
  </si>
  <si>
    <t>VARIES</t>
  </si>
  <si>
    <t>H-C</t>
  </si>
  <si>
    <t>LEV</t>
  </si>
  <si>
    <t>LOUVERED PENTHOUSE</t>
  </si>
  <si>
    <t>H-D</t>
  </si>
  <si>
    <t>LIV</t>
  </si>
  <si>
    <t>NOTES:
1.  SEE PLANS FOR SIZES AND QUANTITIES. PLANS INDICATE WHOSE SCOPE.
2.  STANDARD MILL FINISH; SPECIAL PAINT/COLOR BY OTHERS
3.  ARCHITECT TO CONFIRM LOUVER SIZE AND LOCATION, NOTED ON PLANS
4.  FOR FUTURE T.I. BLANK OFF AND INSULATE
5.  2" DEEP LOUVER, FOR HEIGHTS &lt;12" OR STOREFRONT</t>
  </si>
  <si>
    <t>SERVICE</t>
  </si>
  <si>
    <t>MOUNTING</t>
  </si>
  <si>
    <t>A</t>
  </si>
  <si>
    <t>SHOEMAKER</t>
  </si>
  <si>
    <t>SUPPLY</t>
  </si>
  <si>
    <t>1,2</t>
  </si>
  <si>
    <t>B</t>
  </si>
  <si>
    <t>MA</t>
  </si>
  <si>
    <t>TBAR/HARDLID</t>
  </si>
  <si>
    <t>C</t>
  </si>
  <si>
    <t>RETURN</t>
  </si>
  <si>
    <t>CEILING/WALL</t>
  </si>
  <si>
    <t>D</t>
  </si>
  <si>
    <t>RD</t>
  </si>
  <si>
    <t>EXPOSED</t>
  </si>
  <si>
    <t>E</t>
  </si>
  <si>
    <t>XFR/RETURN</t>
  </si>
  <si>
    <t>F</t>
  </si>
  <si>
    <t>AFP</t>
  </si>
  <si>
    <t>FLOOR</t>
  </si>
  <si>
    <t>TITUS</t>
  </si>
  <si>
    <t>300RS</t>
  </si>
  <si>
    <t>MCD</t>
  </si>
  <si>
    <t>350RL</t>
  </si>
  <si>
    <t>TMR</t>
  </si>
  <si>
    <t>50F</t>
  </si>
  <si>
    <t>CT</t>
  </si>
  <si>
    <t>ELECTRIC DUCT HEATERS</t>
  </si>
  <si>
    <t xml:space="preserve">SIZE
W(") X L(") </t>
  </si>
  <si>
    <t>DELTA T</t>
  </si>
  <si>
    <t>STEPS</t>
  </si>
  <si>
    <t>CONTROL</t>
  </si>
  <si>
    <t>KW</t>
  </si>
  <si>
    <t>MIN
CFM</t>
  </si>
  <si>
    <t>NOTES:
1.  HEATER SHOWN FOR SCHEDULING PURPOSES ONLY, SUPPLIED AND INSTALLED BY OTHERS</t>
  </si>
  <si>
    <t>ESP ("WG)</t>
  </si>
  <si>
    <t>EFFICIENCY</t>
  </si>
  <si>
    <t>ISO.</t>
  </si>
  <si>
    <t>WINTER</t>
  </si>
  <si>
    <t>SUMMER</t>
  </si>
  <si>
    <t>EFF %</t>
  </si>
  <si>
    <t>VOLT</t>
  </si>
  <si>
    <t>ENERGY RECOVERY VENTILATORS</t>
  </si>
  <si>
    <t xml:space="preserve">NOTES:
1. SEE PLANS FOR DIMENSIONS AND QUANTITY. 
2. SEE ARCH PLANS FOR CEILING TYPE. 
3. W/OBD. </t>
  </si>
  <si>
    <t xml:space="preserve">NOTES:
1. SEE PLANS FOR DIMENSIONS AND QUANTITY.
2. SEE ARCH PLANS FOR CEILING TYPE. 
3. W/OBD. </t>
  </si>
  <si>
    <t>LOSSNAY</t>
  </si>
  <si>
    <t>LGH-F300RX5</t>
  </si>
  <si>
    <t>LGH-F470RX5</t>
  </si>
  <si>
    <t>LGH-F600RX5</t>
  </si>
  <si>
    <t>LGH-F1200RX5</t>
  </si>
  <si>
    <t>VARIABLE FREQUENCY DRIVE SCHEDULE</t>
  </si>
  <si>
    <t>MARK</t>
  </si>
  <si>
    <t>RATED AMPS</t>
  </si>
  <si>
    <t>FR-D720-070</t>
  </si>
  <si>
    <t>208/3</t>
  </si>
  <si>
    <t>FR-D720-100</t>
  </si>
  <si>
    <t>FR-D720-165</t>
  </si>
  <si>
    <t>FR-D720-238</t>
  </si>
  <si>
    <t>FR-D720-318</t>
  </si>
  <si>
    <t>ESP ("WC)</t>
  </si>
  <si>
    <t>WEIGHT
(LBS)</t>
  </si>
  <si>
    <t>INPUT
(MBH)</t>
  </si>
  <si>
    <t>OUTPUT
(MBH)</t>
  </si>
  <si>
    <t>AFUE</t>
  </si>
  <si>
    <t>SEER (EER)</t>
  </si>
  <si>
    <t>GAS FURNACE</t>
  </si>
  <si>
    <t>ESP
("WC)</t>
  </si>
  <si>
    <t>NOTES:
1.  W/ STAINLESS STEEL HEAT EXCHANGER
2.  W/ HONEYWELL PRO 8000 TSTAT, SET AT 68F
3.  CONDENSATE PIPING BY OTHERS. GAS PIPING AND CONNECTION BY OTHERS
4.  TO RUN CONTINUOUS</t>
  </si>
  <si>
    <t># OF
STAGES</t>
  </si>
  <si>
    <t>A97DSMV110C20S</t>
  </si>
  <si>
    <t>ARMSTRONG</t>
  </si>
  <si>
    <t>DOWNFLOW</t>
  </si>
  <si>
    <t>GAS FIRED ROOFTOP UNIT</t>
  </si>
  <si>
    <t>WT
(LBS)</t>
  </si>
  <si>
    <t>LWA</t>
  </si>
  <si>
    <t>CARRIER</t>
  </si>
  <si>
    <t>TONS</t>
  </si>
  <si>
    <t>HEATPUMP ROOFTOP UNIT</t>
  </si>
  <si>
    <t>AUX
KW</t>
  </si>
  <si>
    <t>NOTES:
1.  W/ HONEYWELL PRO 8000 TSTAT
2.  UNIT MOUNTED ON CURB
3.  AUXILARY ELECTRIC HEAT IN UNIT
4.  UNIT MOUNTED ON SPRING ISOLATION CURB, CURB INFILLED WITH BATT INSULATION (BY OTHERS)
5.  W/ 100% OUTSIDE AIR HOOD
6.  W/ ECONOMIZER HOOD</t>
  </si>
  <si>
    <t>HSPF
(COP)</t>
  </si>
  <si>
    <t>FAN COIL UNITS</t>
  </si>
  <si>
    <t>OUTDOOR
UNIT MARK</t>
  </si>
  <si>
    <t>OUTDOOR CONDENSING/HEAT PUMP UNITS</t>
  </si>
  <si>
    <t>VRF BRANCH CONTROLLER</t>
  </si>
  <si>
    <t># OF
PORTS</t>
  </si>
  <si>
    <t xml:space="preserve">SINGLE BC, FOR USE W/O SUB AND &lt;126MBH </t>
  </si>
  <si>
    <t>CMB-P105NU-G</t>
  </si>
  <si>
    <t>CMB-P106NU-G</t>
  </si>
  <si>
    <t>CMB-P108NU-G</t>
  </si>
  <si>
    <t>CMB-P1010NU-G</t>
  </si>
  <si>
    <t>CMB-P1013NU-G</t>
  </si>
  <si>
    <t>CMB-P1016NU-G</t>
  </si>
  <si>
    <t>MAIN BC</t>
  </si>
  <si>
    <t>CMB-P108NU-HA1</t>
  </si>
  <si>
    <t>CMB-P1010NU-HA1</t>
  </si>
  <si>
    <t>CMB-P1013NU-HA1</t>
  </si>
  <si>
    <t>CMB-P1016NU-HA1</t>
  </si>
  <si>
    <t>MXZ-3C24NA2</t>
  </si>
  <si>
    <t>MXZ-3C30NA2</t>
  </si>
  <si>
    <t>MXZ-4C36NA2</t>
  </si>
  <si>
    <t>MXZ-5C42NA2</t>
  </si>
  <si>
    <t>--</t>
  </si>
  <si>
    <t>Any Fan</t>
  </si>
  <si>
    <t>3/4</t>
  </si>
  <si>
    <t>MSZ-GL06NA</t>
  </si>
  <si>
    <t>FOR EXPLANATION SEE "P:\Engineering\Engineering Tools\Frequently Used Equipment\MITSUBISHI D700 VFD.pdf"</t>
  </si>
  <si>
    <r>
      <t xml:space="preserve">DAMPERS
</t>
    </r>
    <r>
      <rPr>
        <sz val="11"/>
        <rFont val="Arial"/>
        <family val="2"/>
      </rPr>
      <t>*GENERIC SCHEDULE, ADDITIONAL ITEMS NOT INDICATED ON PLANS/SUBMITTALS SHOWN TO ALLOW FLEXIBILITY FOR FIELD CONDITIONS</t>
    </r>
  </si>
  <si>
    <r>
      <t xml:space="preserve">LOUVERS/HOODS
</t>
    </r>
    <r>
      <rPr>
        <sz val="11"/>
        <rFont val="Arial"/>
        <family val="2"/>
      </rPr>
      <t>*GENERIC SCHEDULE, ADDITIONAL ITEMS NOT INDICATED ON PLANS/SUBMITTALS SHOWN TO ALLOW FLEXIBILITY FOR FIELD CONDITIONS</t>
    </r>
  </si>
  <si>
    <r>
      <t xml:space="preserve">GRILLES, REGISTERS &amp; DIFFUSERS
</t>
    </r>
    <r>
      <rPr>
        <sz val="11"/>
        <rFont val="Arial"/>
        <family val="2"/>
      </rPr>
      <t>*GENERIC SCHEDULE, ADDITIONAL ITEMS NOT INDICATED ON PLANS/SUBMITTALS SHOWN TO ALLOW FLEXIBILITY FOR FIELD CONDITIONS</t>
    </r>
  </si>
  <si>
    <t xml:space="preserve">NOTES:
1.  CONDENSATE PIPING BY OTHERS.
2.  CONDENSATE PIPING BY EAI. PLUMBER TO PROVIDE DRAIN RECEPTACLE WITHIN 50'
3. INSTALL BALL VALVES ON PORTS </t>
  </si>
  <si>
    <t>POWERED FROM OUTDOOR UNIT AT LINE VOLTAGE BY OTHERS</t>
  </si>
  <si>
    <t>LINE VOLTAGE CONTROL WIRING FROM OUTDOOR UNIT BY OTHERS</t>
  </si>
  <si>
    <t>LOW VOLTAGE CONTROL WIRING BY EAI</t>
  </si>
  <si>
    <t>POWER CONNECTIONS BY OTHERS, SEE SUBMITTALS FOR REQUIREMENTS</t>
  </si>
  <si>
    <t>LINE VOLTAGE CONTROL WIRING BY OTHERS</t>
  </si>
  <si>
    <t>SP
("WC)</t>
  </si>
  <si>
    <t>APARTMENTS</t>
  </si>
  <si>
    <t>DIRECT</t>
  </si>
  <si>
    <t>INT BDD</t>
  </si>
  <si>
    <t>RESIDENTIAL VENTING FANS (FURNISHED &amp; INSTALLED BY OTHERS)</t>
  </si>
  <si>
    <t>OUTSIDE TEMP</t>
  </si>
  <si>
    <t>DISCHARGE TEMP</t>
  </si>
  <si>
    <t>208V DERATE</t>
  </si>
  <si>
    <t>BTU/KW</t>
  </si>
  <si>
    <t>MIN RATED SIZE</t>
  </si>
  <si>
    <t>SIZING CALC</t>
  </si>
  <si>
    <t>TON/KW</t>
  </si>
  <si>
    <t>MIN RATED KW</t>
  </si>
  <si>
    <t>DERATE
208V=.89
460v=1</t>
  </si>
  <si>
    <t>AUX HEAT SIZING CALC FOR OSA ELECTRIC HEATING DURING DEFROST CYCLE</t>
  </si>
  <si>
    <t>ISOLATION SCHEDULE</t>
  </si>
  <si>
    <t>ISOLATED EQUIPMENT</t>
  </si>
  <si>
    <t>ISOLATION TYPE</t>
  </si>
  <si>
    <t>DEFLECTION PER INCH</t>
  </si>
  <si>
    <t>LBS PER ISOLATOR</t>
  </si>
  <si>
    <t>FT OF SOUND LINER NEEDED</t>
  </si>
  <si>
    <t>QUANTITY</t>
  </si>
  <si>
    <t>BRANCH CONTROLLER</t>
  </si>
  <si>
    <t>G-1</t>
  </si>
  <si>
    <t>HANG WITH ALLTHREAD. RUBBER GROMMET BELOW AND ABOVE FLANGE</t>
  </si>
  <si>
    <t>BROAN AE SERIES FANS</t>
  </si>
  <si>
    <t>RUBBER GROMMET BELOW AND ABOVE FLANGE</t>
  </si>
  <si>
    <t>BROAN L SERIES FANS</t>
  </si>
  <si>
    <t>S&amp;P INLINE FANS</t>
  </si>
  <si>
    <t>TRASH EXHAUST FANS</t>
  </si>
  <si>
    <t>N-1</t>
  </si>
  <si>
    <t>FAN TO SIT ON GREENHECK CURB WITH NEOPRENE PAD</t>
  </si>
  <si>
    <t>RES VENTING FANS</t>
  </si>
  <si>
    <t>WALL MOUNTED OHP (PUMY)</t>
  </si>
  <si>
    <t>WALL BRACKET INCLUDES NEOPRENE GROMMETS</t>
  </si>
  <si>
    <t>WALL MOUNTED OHP (PUZ)</t>
  </si>
  <si>
    <t>WALL MOUNTED OHP (MUZ/SUZ)</t>
  </si>
  <si>
    <t>ROOF MOUNTED OHP</t>
  </si>
  <si>
    <t>MOUNT ON FAST JACK SUPPORT RACK WITH NEOPRENE PAD</t>
  </si>
  <si>
    <t>DUCTED FAN COIL</t>
  </si>
  <si>
    <t>RTU'S</t>
  </si>
  <si>
    <t>RC-1</t>
  </si>
  <si>
    <t>FIRST TEN FEET OF SUPPLY AIR TO BE DUCTED</t>
  </si>
  <si>
    <t>ROOFTOP VRF</t>
  </si>
  <si>
    <t>B-1/N-1</t>
  </si>
  <si>
    <t>STEEL FRAME BASE WITH NEOPRENE PAD</t>
  </si>
  <si>
    <t>G</t>
  </si>
  <si>
    <t>LSD</t>
  </si>
  <si>
    <t>SPLY/RTN</t>
  </si>
  <si>
    <t>1,2,4</t>
  </si>
  <si>
    <t>4. ORDER LSD-LP TYPE 6 DUCT MOUNT BRACKETS</t>
  </si>
  <si>
    <t>ALDES</t>
  </si>
  <si>
    <t>CSR-S-II</t>
  </si>
  <si>
    <t>CER-S-II</t>
  </si>
  <si>
    <t>EXD-437</t>
  </si>
  <si>
    <t>4" DEEP OPR LOUVER</t>
  </si>
  <si>
    <t>L-C</t>
  </si>
  <si>
    <t>ERV TO RUN CONTINUOUS AT FULL SPEED.</t>
  </si>
  <si>
    <t>ERV TO RUN AT LOW SPEED FROM OCCUPANCY SENSOR, RAMP UP TO HIGH UPON SIGNAL FROM CO2 SENSOR.</t>
  </si>
  <si>
    <t>ERV TO RUN AT LOW SPEED FROM OCCUPANCY SENSOR, RAMP UP TO HIGH FROM MANUAL WALL SWITCH.</t>
  </si>
  <si>
    <t>ERV TO RUN AT LOW SPEED VIA SCHEDULE SET, RAMP UP TO HIGH ON CO2 SENSOR.</t>
  </si>
  <si>
    <t>ERV TO RUN AT LOW SPEED VIA SCHEDULE SET, RAMP UP TO HIGH FROM OCCUPANCY SENSOR.</t>
  </si>
  <si>
    <t>ERV TO RUN VIA SCHEDULE SET.</t>
  </si>
  <si>
    <t>ERV OPERATES INDEPENDANTLY OF ZONE HEATING AND COOLING EQUIPMENT AS A DEDICATED OUTDOOR AIR SYSTEM (DOAS).  ZONE HEATING AND COOLING FANS SHUT OFF IN THE ABSENSE OF A TEMPERATURE CALL FROM TSTAT.</t>
  </si>
  <si>
    <t>LINE VOLTAGE CONTROLS SHARED BY OTHER AMMENTITIES. FURNISHED AND INSTALLED BY OTHERS.</t>
  </si>
  <si>
    <t>LOW VOLTAGE CONTROLS FURNISHED AND INSTALLED BY HVAC.</t>
  </si>
  <si>
    <t>INTERLOCK WITH LOW VOLTAGE MOTORIZED DAMPERS ON OUTSIDE AIR AND EXHAUST DUCTS. SEE CONTROL DRAWING</t>
  </si>
  <si>
    <t>TYPICAL ERV NOTES TO CUT AND PASTE</t>
  </si>
  <si>
    <r>
      <rPr>
        <b/>
        <u/>
        <sz val="14"/>
        <rFont val="Arial"/>
        <family val="2"/>
      </rPr>
      <t>NOTES WE TYPICALLY USE (COPY PASTE THE ONES YOU NEED ABOVE):</t>
    </r>
    <r>
      <rPr>
        <sz val="14"/>
        <rFont val="Arial"/>
        <family val="2"/>
      </rPr>
      <t xml:space="preserve">
PROVIDE WITH MHK1 7 DAY PROGRAMMABLE WALL MOUNTED WIRELESS T-STAT.
PROVIDE WITH SIMPLE MA WALL MOUNTED WIRELESS THERMOSTAT.
POWER FROM CORRESPONDING OUTDOOR UNIT TO BE WIRED BY EC.
POWER WIRING SERVES AS COMMUNICATION BETWEEN DEVICES AND MUST ONLY USE THE WIRE SIZE SHOWN IN THE HEAT PUMP INSTALLATION MANUAL.
CONDENSATE PIPING BY EAI. PLUMBER TO PROVIDE RECEPTACLE WITHIN 20' OF UNIT.
CONDENSATE PIPING BY OTHERS.
INTEGRAL 22" CONDENSATE LIFT.
EAI TO PROVIDE CONDENSATE PUMP. WIRED BY EC.
HP MOUNTED ON WALL BRACKETS. SEE DETAILS.
HP MOUNTED ON ROOF FASTJACK SYSTEM OR SLEEPERS. SEE DETAILS.
HP MOUNTED ON MIN 4" CONCRETE HOUSEKEEPING PAD.  PAD BY OTHERS.
IHP FANS SET TO CYCLE OFF WHEN THERE IS NO CALL FOR HEATING OR COOLING IN ACCORDANCE WITH 2015 SEC C403.6.2.
IHP FAN POWER RATING IS BELOW 0.12W/CFM PER C403.6.2 EXCEPTION 1.</t>
    </r>
  </si>
  <si>
    <t>diagram saved as pdf on P:\Engineering\Details\DETAIL PDFS\C CONTROLS\LOSSNAYS EXTERNAL SENSOR.pdf</t>
  </si>
  <si>
    <r>
      <rPr>
        <b/>
        <u/>
        <sz val="14"/>
        <rFont val="Arial"/>
        <family val="2"/>
      </rPr>
      <t>NOTES WE TYPICALLY USE (COPY PASTE THE ONES YOU NEED ABOVE):</t>
    </r>
    <r>
      <rPr>
        <sz val="14"/>
        <rFont val="Arial"/>
        <family val="2"/>
      </rPr>
      <t xml:space="preserve">
POWER FROM CORRESPONDING OUTDOOR UNIT TO BE WIRED BY EC.
POWER WIRING SERVES AS COMMUNICATION BETWEEN DEVICES AND MUST ONLY USE THE WIRE SIZE SHOWN IN THE HEAT PUMP INSTALLATION MANUAL.
CONDENSATE PIPING BY EAI. PLUMBER TO PROVIDE RECEPTACLE WITHIN 20' OF UNIT.
CONDENSATE PIPING BY OTHERS.
HP MOUNTED ON WALL BRACKETS. SEE DETAILS.
HP MOUNTED ON ROOF FASTJACK SYSTEM OR SLEEPERS. SEE DETAILS.
HP MOUNTED ON MIN 4" CONCRETE HOUSEKEEPING PAD.  PAD BY OTHERS.
OHP FANS AND PUMPS SET TO CYCLE OFF WHEN THERE IS NO CALL FOR HEATING OR COOLING IN ACCORDANCE WITH 2015 SEC C403.6.2.
AUXILARY GROUP R SPACE. ECONOMIZER NOT REQUIRED PER WSEC2015 C403.3 EXCEPTION 6.  HP EXCEEDS REQUIREMENTS OF TABLE C403.2.1 BY AT LEAST 15%.</t>
    </r>
  </si>
  <si>
    <r>
      <rPr>
        <b/>
        <u/>
        <sz val="14"/>
        <rFont val="Arial"/>
        <family val="2"/>
      </rPr>
      <t>NOTES WE TYPICALLY USE (COPY PASTE THE ONES YOU NEED ABOVE):</t>
    </r>
    <r>
      <rPr>
        <sz val="14"/>
        <rFont val="Arial"/>
        <family val="2"/>
      </rPr>
      <t xml:space="preserve">
PROVIDE WITH MHK1 7 DAY PROGRAMMABLE WALL MOUNTED WIRELESS T-STAT.
PROVIDE WITH STANDARD HANDHELD WIRELESS REMOTE CONTROL THERMOSTAT.
POWER FROM CORRESPONDING OUTDOOR UNIT TO BE WIRED BY EC.
POWER WIRING SERVES AS COMMUNICATION BETWEEN DEVICES AND MUST ONLY USE THE WIRE SIZE SHOWN IN THE HEAT PUMP INSTALLATION MANUAL.
CONDENSATE PIPING BY EAI. PLUMBER TO PROVIDE RECEPTACLE WITHIN 20' OF UNIT.
CONDENSATE PIPING BY OTHERS.
INTEGRAL 22" CONDENSATE LIFT.
EAI TO PROVIDE CONDENSATE PUMP. WIRED BY EC.
HP MOUNTED ON WALL BRACKETS. SEE DETAILS.
HP MOUNTED ON ROOF FASTJACK SYSTEM OR SLEEPERS. SEE DETAILS.
HP MOUNTED ON MIN 4" CONCRETE HOUSEKEEPING PAD.  PAD BY OTHERS.
IHP FANS SET TO CYCLE OFF WHEN THERE IS NO CALL FOR HEATING OR COOLING IN ACCORDANCE WITH 2015 SEC C403.6.2.
OHP FANS AND PUMPS SET TO CYCLE OFF WHEN THERE IS NO CALL FOR HEATING OR COOLING IN ACCORDANCE WITH 2015 SEC C403.6.2.
IHP FAN POWER RATING IS BELOW 0.12W/CFM PER C403.6.2 EXCEPTION 1.
AUXILARY GROUP R SPACE. ECONOMIZER NOT REQUIRED PER SEC2015 C403.3 EXCEPTION 6.  HP EXCEEDS REQUIREMENTS OF TABLE C403.2.1 BY AT LEAST 15%.</t>
    </r>
  </si>
  <si>
    <t>full load amps for different motor sizes</t>
  </si>
  <si>
    <t>http://www.aic-controls.com/motor-fla</t>
  </si>
  <si>
    <t>NOTES:
1.  PROVIDE WITH LOCKABLE ENCLOSURE
2.  PROVIDE WITH EXTERIOR WEATHER RATED ENCLOSURE.
3.  ENCLOSURE FREEZE PROTECTION HEAT TO BE INCLUDED IN UL LISTING.
4.  PROVIDED BY MC, INSTALLED BY EC</t>
  </si>
  <si>
    <t>1,2,3,5,6</t>
  </si>
  <si>
    <t>NOTES:
1.  W/ HONEYWELL PRO 8000 TSTAT
2.  UNIT MOUNTED ON CURB
3.  GAS CONNECTION BY OTHERS
4.  UNIT MOUNTED ON SPRING ISOLATION CURB, CURB INFILLED WITH BATT INSULATION (BY OTHERS)
5.  W/ 100% OUTSIDE AIR HOOD (ORDER EXTRA FOR YORK)
6.  W/ ECONOMIZER HOOD
7.  INCLUDE 2 STAGE GAS VALVE W/ STAINLESS STEEL HEATEXCHANGER FOR 100% OSA APPLICATION (YORK UNITS)</t>
  </si>
  <si>
    <t>requirements for fire dampers and penetrating fire rated walls are located in IBC section 714 and 717</t>
  </si>
  <si>
    <t>https://codes.iccsafe.org/content/IBC2015/chapter-7-fire-and-smoke-protection-features</t>
  </si>
  <si>
    <t>smoke pressurization fans are always 3 phase with VFD.  If no 3 phase is panel is available we can chang eto a single phase input VFD at the electricians request.  EC agrees to cost change.</t>
  </si>
  <si>
    <t>Requirements for when a damper to outside needs to be motorized shutoff dampers located in C403.2.4.3.  This includes intake exhaust and relief over 300cfm operating intermittantlym, except combustion air and type 1 exhaust.</t>
  </si>
  <si>
    <t>GARAGE EXHAUST FAN TO RUN ON OCCUPANCY SENSOR FOR 20 MINUTES IN ACCORDANCE WITH WSEC C403.2.6.4.2 EXCEPTION FOR SYSTEMS UNDER 8000 CFM.</t>
  </si>
  <si>
    <t>frequently useful notes</t>
  </si>
  <si>
    <t>CONTROLLED VIA LINE VOLTAGE-COOLING ONLY TSTAT. SET TO 80F</t>
  </si>
  <si>
    <t xml:space="preserve"> PROVIDE WITH SWITCH (BY EC)</t>
  </si>
  <si>
    <t>PROVIDE W/ 1.5X BELTS NEEDED FOR DUTY, CONNECT TO LEGALLY REQUIRED STANDBY POWER. INTERLOCK WITH FIRE ALARM SYSTEM BY OTHERS. W/ (#) DUCT SMOKE DETECTORS (WIRED TO SHUT DOWN), INSTALLED BY MC. VFD PROVIDED FOR BALANCING.  FIRE ALARM SYSTEMS MONITORS FAN OPERATION FROM VFD.</t>
  </si>
  <si>
    <t>FAN TO RAMP UP TO HIGH ON CO2 [OR] OCCUPANCY SENSOR FOR VENTILATION, IN LEIU OF ERV PER 2015 SEATTLE ENERGY CODE SECTION C403.6.1 EXCEPTION 1</t>
  </si>
  <si>
    <t>CONTROLLED VIA LINE VOLTAGE-COOLING ONLY TSTAT. SET TO TURN ON AT 80F, TURN OFF AND TRIGGER ALARM AT 140F.</t>
  </si>
  <si>
    <t>SCL VAULT</t>
  </si>
  <si>
    <t>LARGE GARAGE EXAUST FAN -90% OF THE TIME</t>
  </si>
  <si>
    <t>PRESSURIZATION FAN</t>
  </si>
  <si>
    <t>MEP ROOMS WITH FAN COOLING</t>
  </si>
  <si>
    <t>SMALL GARAGE EXHAUST SYSTEM -10% OF THE TIME</t>
  </si>
  <si>
    <t>OSA FANS WHERE ERVS ARE OTHERWISE REQUIRED TO BE DOAS TO GET THE ECONOMIZER EXCEPTION</t>
  </si>
  <si>
    <t>NOTES:
1.  RUN CONTINUOUS
2.  PROVIDE W/ SPEED CONTROLLER</t>
  </si>
  <si>
    <t>REFERENCE: P:\Working Projects\Mirador Ph II (218-0205)\Engineering\Schedules\Mirador Smoke Control Matrix.xlsx</t>
  </si>
  <si>
    <t xml:space="preserve">RTU-1: RES. CORRIDOR </t>
  </si>
  <si>
    <t>ERV-1: MAIN LOBBY</t>
  </si>
  <si>
    <t xml:space="preserve">MIS. EQUIPMENT </t>
  </si>
  <si>
    <t>CBD-1-1</t>
  </si>
  <si>
    <t>FSD-1-1</t>
  </si>
  <si>
    <t>ELEVATOR LOBBY RELIEF</t>
  </si>
  <si>
    <t>MD-2-2</t>
  </si>
  <si>
    <t>MD-2-1</t>
  </si>
  <si>
    <t>SPF-2: STAIRWELL PRESSUIZATION FAN</t>
  </si>
  <si>
    <t>SFD-1-2</t>
  </si>
  <si>
    <t>SFD-1-1</t>
  </si>
  <si>
    <t>SPF-1: STAIRWELL PRESSUIZATION FAN</t>
  </si>
  <si>
    <t>STAIRWAY PRESSUIZATION</t>
  </si>
  <si>
    <t>LEVEL 10 (VFD MODE 1)</t>
  </si>
  <si>
    <t>LEVEL 9 (VFD MODE 1)</t>
  </si>
  <si>
    <t>LEVEL 8 (VFD MODE 1)</t>
  </si>
  <si>
    <t>LEVEL 7 (VFD MODE 1)</t>
  </si>
  <si>
    <t>LEVEL 6 (VFD MODE 1)</t>
  </si>
  <si>
    <t>LEVEL 5 (VFD MODE 1)</t>
  </si>
  <si>
    <t>LEVEL 4 (VFD MODE 1)</t>
  </si>
  <si>
    <t>LEVEL 3 (VFD MODE 1)</t>
  </si>
  <si>
    <t>LEVEL 2 (VFD MODE 1)</t>
  </si>
  <si>
    <t>LEVEL 1 (VFD MODE 1)</t>
  </si>
  <si>
    <t>LEVEL P1 (VFD MODE 1)</t>
  </si>
  <si>
    <t xml:space="preserve">&lt;--- EACH SECTION DESCRIBES WHAT HAPPENS IN THE EVENT OF A FIRE ON EACH INDIVIDUAL  FLOOR </t>
  </si>
  <si>
    <t>SMOKE ALARM IN ZONE</t>
  </si>
  <si>
    <t xml:space="preserve">REMARKS </t>
  </si>
  <si>
    <t>NOMRAL OPERATION</t>
  </si>
  <si>
    <t>EMERGENCY POWER</t>
  </si>
  <si>
    <t xml:space="preserve">MONITORED </t>
  </si>
  <si>
    <t xml:space="preserve">LOCATION </t>
  </si>
  <si>
    <t>SMOKE CONTROL EQUIPMENT</t>
  </si>
  <si>
    <t xml:space="preserve">SMOKE CONTROL EVENT MATRIX </t>
  </si>
  <si>
    <t>PRICE</t>
  </si>
  <si>
    <t>RCDE</t>
  </si>
  <si>
    <t>SMCD</t>
  </si>
  <si>
    <t>AS</t>
  </si>
  <si>
    <t>NOTES:
1. POWER FROM CORRESPONDING OUTDOOR UNIT TO BE WIRED BY EC AND MUST ONLY USE THE WIRE SIZE SHOWN IN THE HEAT PUMP INSTALLATION MANUAL.
3. CONDENSATE PIPING BY EAI. PLUMBER TO PROVIDE RECEPTACLE WITHIN 20' OF UNIT.
4. CONDENSATE PIPING BY OTHERS.
5. HP MOUNTED ON WALL BRACKETS. SEE DETAILS.</t>
  </si>
  <si>
    <t>FSD-125R</t>
  </si>
  <si>
    <t>MD-D</t>
  </si>
  <si>
    <t>5,6,7</t>
  </si>
  <si>
    <t>NOTES:
1. PROVIDE WITH MHK1 7 DAY PROGRAMMABLE WALL MOUNTED WIRELESS T-STAT.
2. PROVIDE WITH SIMPLE MA WALL MOUNTED WIRELESS THERMOSTAT.
5. CONDENSATE PIPING BY EAI. PLUMBER TO PROVIDE RECEPTACLE WITHIN 20' OF UNIT.
6. CONDENSATE PIPING BY OTHERS.
7. INTEGRAL 22" CONDENSATE LIFT.
8. EAI TO PROVIDE CONDENSATE PUMP. WIRED BY EC.
9. HP MOUNTED ON WALL BRACKETS. SEE DETAILS</t>
  </si>
  <si>
    <t>FN-B</t>
  </si>
  <si>
    <t>TBD</t>
  </si>
  <si>
    <t>BATHROOM</t>
  </si>
  <si>
    <t>20/50</t>
  </si>
  <si>
    <t>&lt;1</t>
  </si>
  <si>
    <t>SONE</t>
  </si>
  <si>
    <t>CFM*</t>
  </si>
  <si>
    <t>FN-L</t>
  </si>
  <si>
    <t>LAUNDRY</t>
  </si>
  <si>
    <t>FN-T</t>
  </si>
  <si>
    <t>TRANSFER FAN</t>
  </si>
  <si>
    <t>NOTES:
1.  PROVIDED &amp; INSTALLED BY OTHERS. FANS SHOWN FOR COORDINATION PURPOSES ONLY. FAN SUBMITTALS TO BE REVIEWED BY MC.
2.  CFM VALUE INDICATED CONTINUOUS/INTERMITENT AIRFLOW REQUIREMENTS. EC TO CONFIRM OWNER PREFERENCE AND CONTROLS
3.  ONE FAN PER UNIT TO BE DESIGNATED WHOLE HOUSE FAN. FAN TO RUN CONTINUOUS AT WHOLE HOUSE CFM PER TABLE PROVIDED BY MC. FAN TO RAMP UP TO HIGH CFM OF MINIMUM 50 CFM FOR SOURCE SPECIFIC EXHAUST REQUIREMENT. IF INTERMITTENET WHOLE HOUSE VENTILATION CONTROLS ARE USED, CONFIRM OPERATION PER WSMC 403.4.2 SECTION 5
4.  FAN TO RUN CONTINUOUS</t>
  </si>
  <si>
    <r>
      <rPr>
        <b/>
        <sz val="10"/>
        <color theme="1"/>
        <rFont val="Calibri"/>
        <family val="2"/>
        <scheme val="minor"/>
      </rPr>
      <t>REMARKS:</t>
    </r>
    <r>
      <rPr>
        <sz val="10"/>
        <color theme="1"/>
        <rFont val="Calibri"/>
        <family val="2"/>
        <scheme val="minor"/>
      </rPr>
      <t xml:space="preserve">
1.  ALL EQUIPMENT THAT IS "ON" OR "OPEN" OR "CLOSED" IN AN EVENT REQUIRES LEGEALLY REQUIRED BACKUP POWER UNLESS OTHERWISE NOTED.
2.  ANY ONE COLUMN REPRESENTS A SEPARATE FIRE LIFE SAFETY EVENT.  THE AUTMATED SYSTEM IS DESINED FOR AN EVENT IN ONE ZONE ONLY.
3.  ALL CONTROL OF FIRE ALARM EQUIPMENT IS DONE BY THE FIRE ALARM SUBCONTRACTOR.
4.  EQUIPMENT NOT LISTED IN THIS MATRIX IS NOT AFFECTED DURING A LIFE SAFETY EVENT.
6.  ANY CELL LEFT BLANK IN THIS MATRIX INDICATES THE EQUIPMENT OPERATION IS NOT AFFECTED DURING THE EVENT.
7.  FOR ALL AIR HANDLERS WITH OUTSIDE AIR, RETURN AND RELIEF DAMPERS INTEGRAL WITH THE UNIT, OPERATION OF THESE DAMPERS TO MATCH THE CORRESPONDING EXTERNAL (TAGGED) DAMPER.
8.  DESIGN OF THE SYSTEM FOR INITIATION OF SMOKE CONTROL EVENTS IS BY FIRE LIFE SAFETY CONTRACTOR.
9. GARAGE EXHAUST FANS RAMP TO HIGH ON SMOKE ALARM AT ANY GARAGE FLOOR.
10. HOISTWAY ROOF TOP RELIEF VENT TO OPEN AUTOMATICALLY ONLY WHEN ELEVATOR IS NOT RECALLED TO EITHER THE PRIMARY OR SECONDARY RECALL FLOOR.
11. RATED DAMPERS THAT ARE PART OF THIS SMOKE CONTROL SYSTEM MUST HAVE A MINIMUM CLOSURE TEMPERATURE OF 250F.
</t>
    </r>
  </si>
  <si>
    <t>NOTES:
TYPICAL ALL, SEE PLANS FOR QUANTITIES AND SIZES. LISTED MODELS ARE RECTANGULAR/ROUND RESPECTIVELY.
1.  POWER BY EC
2.  WIRED TO BACKUP POWER SOURCE. POWER CLOSED, SPRING OPEN. INCLUDE PI-50 DUAL POS. INDICATOR SWITCH.
3.  WIRED TO FA SYSTEM BY OTHERS.
4.  0-10 MODULATING
5.  2 POSITION, (OPEN CLOSE)
6.  FIELD VERIFY SIZE AND OPENING PRIOR TO ORDERING
7.  POWER OPEN, FAIL CLOSE</t>
  </si>
  <si>
    <t>CVP SRRD</t>
  </si>
  <si>
    <t>TRUE RND BFLY CTRL</t>
  </si>
  <si>
    <t>MD-E</t>
  </si>
  <si>
    <t>SIMPLE CHEAP 2 POSITION DAMPER FOR ERV LOUVERS AND ZONE CONTROLS ON ROUND DUCT ONLY</t>
  </si>
  <si>
    <t>NOTES:
1. ERV TO RUN VIA SCHEDULE SET USING (SPECIFY A PROGRAMMABLE THERMOSTAT).
2. INTERLOCK WITH LOW VOLTAGE MOTORIZED DAMPERS ON OUTSIDE AIR AND EXHAUST DUCTS. SEE CONTROL DRAWING</t>
  </si>
  <si>
    <t>For Smoke Control</t>
  </si>
  <si>
    <t>ABB</t>
  </si>
  <si>
    <t>ACH580-01-06A6-2</t>
  </si>
  <si>
    <t>ACH580-01-10A6-2</t>
  </si>
  <si>
    <t>ACH580-01-017A-2</t>
  </si>
  <si>
    <t>ACH580-01-024A-2</t>
  </si>
  <si>
    <t>ACH580-01-031A-2</t>
  </si>
  <si>
    <t>ACH580-01-046A-2</t>
  </si>
  <si>
    <t>ACH580-01-059A-2</t>
  </si>
  <si>
    <t>ACH580-01-04A8-4</t>
  </si>
  <si>
    <t>460/3</t>
  </si>
  <si>
    <t>ACH580-01-07A6-4</t>
  </si>
  <si>
    <t>ACH580-01-012A-4</t>
  </si>
  <si>
    <t>ACH580-01-014A-4</t>
  </si>
  <si>
    <t>ACH580-01-023A-4</t>
  </si>
  <si>
    <t>ACH580-01-027A-4</t>
  </si>
  <si>
    <t>ACH580-01-034A-4</t>
  </si>
  <si>
    <t>Non-Smoke Control</t>
  </si>
  <si>
    <t>ACS320-03U-07A4-2</t>
  </si>
  <si>
    <t>ACS320-03U-14A6-2</t>
  </si>
  <si>
    <t>ACS320-03U-19A4-2</t>
  </si>
  <si>
    <t>ACS320-03U-26A8-2</t>
  </si>
  <si>
    <t>ACS320-03U-34A1-2</t>
  </si>
  <si>
    <t>ACS320-03U-03A3-4</t>
  </si>
  <si>
    <t>ACS320-03U-05A6-4</t>
  </si>
  <si>
    <t>ACS320-03U-08A8-4</t>
  </si>
  <si>
    <t>ACS320-03U-12A5-4</t>
  </si>
  <si>
    <t>ACS320-03U-15A6-4</t>
  </si>
  <si>
    <t>ACS320-03U-23A1-4</t>
  </si>
  <si>
    <t>RTU-1</t>
  </si>
  <si>
    <t>48FCDA05A2A5</t>
  </si>
  <si>
    <t>ERV-1</t>
  </si>
  <si>
    <t>LGH-F600RX5-E1</t>
  </si>
  <si>
    <t xml:space="preserve">RETAIL SPACE </t>
  </si>
  <si>
    <t>GARAGE EXHAUST FAN TO RUN LOW AT 6% CFM OR 20 HRZ, WHICHEVER IS GREATER. FAN TO BE CONTROLLED FROM VFD, SIGNAL PER CO/NO2 SENSOR ARRAY TO RAMP FAN UP TO HIGH OVER A 15 MINUTE PERIOD. SEE DIAGRAM.</t>
  </si>
  <si>
    <t>AUX (KW)</t>
  </si>
  <si>
    <t>NOTES:
1.  PROVIDE WITH MHK1 7 DAY PROGRAMMABLE WALL MOUNTED WIRELESS T-STAT.16:26
2.  POWER FROM CORRESPONDING OUTDOOR UNIT TO BE WIRED BY EC AND MUST ONLY USE THE WIRE SIZE SHOWN IN THE OHP INSTALLATION MANUAL.
3.  CONDENSATE PIPING BY EAI. PLUMBER TO PROVIDE RECEPTACLE WITHIN 20' OF UNIT
4.  CONDENSATE PIPING BY OTHER.
5.  INTEGRAL 22" CONDENSATE LIFT
6.  EAI TO PROVIDE CONDENSATE PUMP. WIRED BY EC.
7.  HP MOUNTED ON WALL BRACKETS. SEE DETAILS
8.  HP MOUNTED ON ROOF FASTJACK SYSTEM OR SLEEPERS. SEE DETAILS</t>
  </si>
  <si>
    <t>WATER SOURCE HEAT PUMP</t>
  </si>
  <si>
    <t>GPM</t>
  </si>
  <si>
    <t>ISO</t>
  </si>
  <si>
    <t>SIZE
INLET</t>
  </si>
  <si>
    <t>MAX</t>
  </si>
  <si>
    <t>MIN</t>
  </si>
  <si>
    <t>VAV BOXES</t>
  </si>
  <si>
    <t>SP
INLET</t>
  </si>
  <si>
    <t>FAN
(HP)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</si>
</sst>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22"/>
      <name val="Arial"/>
      <family val="2"/>
    </font>
    <font>
      <sz val="14"/>
      <name val="Arial"/>
      <family val="2"/>
    </font>
    <font>
      <b/>
      <sz val="22"/>
      <color theme="1"/>
      <name val="Arial"/>
      <family val="2"/>
    </font>
    <font>
      <sz val="14"/>
      <color theme="1"/>
      <name val="Arial"/>
      <family val="2"/>
    </font>
    <font>
      <sz val="11"/>
      <color theme="1"/>
      <name val="Arial"/>
      <family val="2"/>
    </font>
    <font>
      <u/>
      <sz val="11"/>
      <color theme="10"/>
      <name val="Calibri"/>
      <family val="2"/>
      <scheme val="minor"/>
    </font>
    <font>
      <sz val="11"/>
      <name val="Arial"/>
      <family val="2"/>
    </font>
    <font>
      <sz val="10"/>
      <name val="Arial"/>
      <family val="2"/>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u/>
      <sz val="11"/>
      <color theme="1"/>
      <name val="Calibri"/>
      <family val="2"/>
      <scheme val="minor"/>
    </font>
    <font>
      <b/>
      <u/>
      <sz val="14"/>
      <name val="Arial"/>
      <family val="2"/>
    </font>
    <font>
      <sz val="12"/>
      <color theme="1"/>
      <name val="Times New Roman"/>
      <family val="1"/>
    </font>
    <font>
      <b/>
      <sz val="14"/>
      <name val="Arial"/>
      <family val="2"/>
    </font>
    <font>
      <u/>
      <sz val="10"/>
      <color indexed="12"/>
      <name val="Arial"/>
      <family val="2"/>
    </font>
    <font>
      <sz val="14"/>
      <color theme="1"/>
      <name val="Calibri"/>
      <family val="2"/>
      <scheme val="minor"/>
    </font>
    <font>
      <sz val="10"/>
      <color theme="1"/>
      <name val="Calibri"/>
      <family val="2"/>
      <scheme val="minor"/>
    </font>
    <font>
      <b/>
      <sz val="10"/>
      <color theme="1"/>
      <name val="Calibri"/>
      <family val="2"/>
      <scheme val="minor"/>
    </font>
    <font>
      <b/>
      <sz val="8"/>
      <color rgb="FF000000"/>
      <name val="Calibri"/>
      <family val="2"/>
    </font>
    <font>
      <b/>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diagonal/>
    </border>
    <border>
      <left/>
      <right/>
      <top style="thin">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top style="thin">
        <color indexed="64"/>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right style="thin">
        <color indexed="64"/>
      </right>
      <top style="medium">
        <color indexed="64"/>
      </top>
      <bottom style="thin">
        <color indexed="64"/>
      </bottom>
      <diagonal/>
    </border>
  </borders>
  <cellStyleXfs count="4">
    <xf numFmtId="0" fontId="0" fillId="0" borderId="0"/>
    <xf numFmtId="0" fontId="6" fillId="0" borderId="0" applyNumberFormat="0" applyFill="0" applyBorder="0" applyAlignment="0" applyProtection="0"/>
    <xf numFmtId="0" fontId="8" fillId="0" borderId="0"/>
    <xf numFmtId="0" fontId="17" fillId="0" borderId="0" applyNumberFormat="0" applyFill="0" applyBorder="0" applyAlignment="0" applyProtection="0">
      <alignment vertical="top"/>
      <protection locked="0"/>
    </xf>
  </cellStyleXfs>
  <cellXfs count="282">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xf>
    <xf numFmtId="0" fontId="0" fillId="0" borderId="0" xfId="0" applyAlignment="1">
      <alignment horizontal="center"/>
    </xf>
    <xf numFmtId="0" fontId="2" fillId="0" borderId="11" xfId="0" applyFont="1" applyBorder="1" applyAlignment="1">
      <alignment horizontal="center" vertical="center"/>
    </xf>
    <xf numFmtId="0" fontId="2" fillId="0" borderId="16" xfId="0" applyFont="1" applyBorder="1" applyAlignment="1">
      <alignment horizontal="center" vertical="center"/>
    </xf>
    <xf numFmtId="0" fontId="0" fillId="2" borderId="3" xfId="0" applyFill="1" applyBorder="1" applyAlignment="1">
      <alignment horizontal="center"/>
    </xf>
    <xf numFmtId="0" fontId="2" fillId="0" borderId="12" xfId="0" applyFont="1" applyBorder="1" applyAlignment="1">
      <alignment horizontal="center" vertical="center"/>
    </xf>
    <xf numFmtId="0" fontId="0" fillId="2" borderId="3" xfId="0" quotePrefix="1" applyFill="1" applyBorder="1" applyAlignment="1">
      <alignment horizontal="center"/>
    </xf>
    <xf numFmtId="164" fontId="2" fillId="0" borderId="3" xfId="0" applyNumberFormat="1" applyFont="1" applyBorder="1" applyAlignment="1">
      <alignment horizontal="center" vertical="center"/>
    </xf>
    <xf numFmtId="0" fontId="2" fillId="0" borderId="3" xfId="0" applyFont="1" applyBorder="1" applyAlignment="1">
      <alignment horizontal="center" vertical="center" wrapText="1"/>
    </xf>
    <xf numFmtId="2" fontId="2" fillId="0" borderId="3" xfId="0" applyNumberFormat="1" applyFont="1" applyBorder="1" applyAlignment="1">
      <alignment horizontal="center" vertical="center" wrapText="1"/>
    </xf>
    <xf numFmtId="0" fontId="2" fillId="0" borderId="17" xfId="0" applyFont="1" applyBorder="1" applyAlignment="1">
      <alignment horizontal="center" vertical="center"/>
    </xf>
    <xf numFmtId="16" fontId="0" fillId="2" borderId="3" xfId="0" applyNumberFormat="1" applyFill="1" applyBorder="1" applyAlignment="1">
      <alignment horizont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3" xfId="0" applyFont="1" applyBorder="1"/>
    <xf numFmtId="0" fontId="2" fillId="0" borderId="3" xfId="0" applyFont="1" applyFill="1" applyBorder="1" applyAlignment="1">
      <alignment horizontal="center"/>
    </xf>
    <xf numFmtId="0" fontId="2" fillId="0" borderId="24" xfId="0" applyFont="1" applyBorder="1" applyAlignment="1">
      <alignment horizontal="center"/>
    </xf>
    <xf numFmtId="0" fontId="2" fillId="0" borderId="25" xfId="0" applyFont="1" applyBorder="1"/>
    <xf numFmtId="0" fontId="2" fillId="0" borderId="26" xfId="0" applyFont="1" applyBorder="1" applyAlignment="1">
      <alignment horizontal="center"/>
    </xf>
    <xf numFmtId="0" fontId="2" fillId="0" borderId="26" xfId="0" applyFont="1" applyBorder="1"/>
    <xf numFmtId="164" fontId="2" fillId="0" borderId="11" xfId="0" applyNumberFormat="1" applyFont="1" applyBorder="1" applyAlignment="1">
      <alignment horizontal="center" vertical="center"/>
    </xf>
    <xf numFmtId="0" fontId="2" fillId="0" borderId="0" xfId="0" applyFont="1"/>
    <xf numFmtId="0" fontId="2" fillId="0" borderId="38" xfId="0" applyFont="1" applyBorder="1" applyAlignment="1">
      <alignment horizontal="center" vertical="center"/>
    </xf>
    <xf numFmtId="0" fontId="2" fillId="0" borderId="39" xfId="0" applyFont="1" applyBorder="1" applyAlignment="1">
      <alignment horizontal="center" vertical="center"/>
    </xf>
    <xf numFmtId="49" fontId="2" fillId="0" borderId="30" xfId="0" applyNumberFormat="1" applyFont="1" applyBorder="1" applyAlignment="1">
      <alignment horizontal="center" vertical="center"/>
    </xf>
    <xf numFmtId="0" fontId="2" fillId="0" borderId="25" xfId="0" applyFont="1" applyBorder="1" applyAlignment="1">
      <alignment horizontal="center" vertical="center"/>
    </xf>
    <xf numFmtId="0" fontId="2" fillId="0" borderId="30" xfId="0" applyFont="1" applyFill="1" applyBorder="1" applyAlignment="1">
      <alignment horizontal="center"/>
    </xf>
    <xf numFmtId="0" fontId="2" fillId="0" borderId="30" xfId="0" applyFont="1" applyBorder="1" applyAlignment="1">
      <alignment horizontal="center" vertical="center"/>
    </xf>
    <xf numFmtId="0" fontId="2" fillId="0" borderId="24" xfId="0" applyFont="1" applyBorder="1" applyAlignment="1">
      <alignment horizontal="left" vertical="center"/>
    </xf>
    <xf numFmtId="164" fontId="2" fillId="0" borderId="16" xfId="0" applyNumberFormat="1" applyFont="1" applyBorder="1" applyAlignment="1">
      <alignment horizontal="center" vertical="center"/>
    </xf>
    <xf numFmtId="164" fontId="2" fillId="0" borderId="12" xfId="0" applyNumberFormat="1" applyFont="1" applyBorder="1" applyAlignment="1">
      <alignment horizontal="left" vertical="center"/>
    </xf>
    <xf numFmtId="0" fontId="0" fillId="2" borderId="3" xfId="0" applyFill="1" applyBorder="1"/>
    <xf numFmtId="1" fontId="2" fillId="0" borderId="24" xfId="0" applyNumberFormat="1"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 fontId="0" fillId="0" borderId="0" xfId="0" applyNumberFormat="1"/>
    <xf numFmtId="0" fontId="5" fillId="0" borderId="0" xfId="0" applyFont="1"/>
    <xf numFmtId="0" fontId="4" fillId="0" borderId="0" xfId="0" applyFont="1"/>
    <xf numFmtId="0" fontId="0" fillId="0" borderId="0" xfId="0" applyAlignment="1">
      <alignment horizontal="center"/>
    </xf>
    <xf numFmtId="16" fontId="0" fillId="2" borderId="3" xfId="0" quotePrefix="1" applyNumberFormat="1" applyFill="1" applyBorder="1" applyAlignment="1">
      <alignment horizontal="center"/>
    </xf>
    <xf numFmtId="0" fontId="6" fillId="0" borderId="45" xfId="1" applyFill="1" applyBorder="1" applyAlignment="1">
      <alignment horizontal="left" vertical="center"/>
    </xf>
    <xf numFmtId="0" fontId="0" fillId="0" borderId="0" xfId="0" applyAlignment="1">
      <alignment horizontal="center"/>
    </xf>
    <xf numFmtId="164" fontId="2" fillId="0" borderId="3" xfId="0" applyNumberFormat="1" applyFont="1" applyBorder="1" applyAlignment="1">
      <alignment horizontal="center" vertical="center"/>
    </xf>
    <xf numFmtId="0" fontId="2" fillId="0" borderId="3" xfId="0" applyFont="1" applyBorder="1" applyAlignment="1">
      <alignment horizontal="center" vertical="center"/>
    </xf>
    <xf numFmtId="0" fontId="8" fillId="0" borderId="0" xfId="2"/>
    <xf numFmtId="0" fontId="2" fillId="0" borderId="1" xfId="2" applyFont="1" applyBorder="1" applyAlignment="1">
      <alignment horizontal="center" vertical="center"/>
    </xf>
    <xf numFmtId="0" fontId="2" fillId="0" borderId="3" xfId="2" applyFont="1" applyBorder="1" applyAlignment="1">
      <alignment horizontal="center" vertical="center"/>
    </xf>
    <xf numFmtId="0" fontId="2" fillId="0" borderId="11" xfId="2" applyFont="1" applyBorder="1" applyAlignment="1">
      <alignment horizontal="center" vertical="center"/>
    </xf>
    <xf numFmtId="1" fontId="2" fillId="0" borderId="12" xfId="2" applyNumberFormat="1" applyFont="1" applyBorder="1" applyAlignment="1">
      <alignment horizontal="center" vertical="center"/>
    </xf>
    <xf numFmtId="0" fontId="2" fillId="0" borderId="11" xfId="2" applyFont="1" applyBorder="1" applyAlignment="1">
      <alignment horizontal="center" vertical="center"/>
    </xf>
    <xf numFmtId="0" fontId="2" fillId="0" borderId="3" xfId="2" applyFont="1" applyBorder="1" applyAlignment="1">
      <alignment horizontal="center" vertical="center"/>
    </xf>
    <xf numFmtId="2" fontId="0" fillId="0" borderId="0" xfId="0" applyNumberFormat="1"/>
    <xf numFmtId="164" fontId="0" fillId="0" borderId="0" xfId="0" applyNumberFormat="1"/>
    <xf numFmtId="0" fontId="0" fillId="0" borderId="0" xfId="0" applyAlignment="1">
      <alignment wrapText="1"/>
    </xf>
    <xf numFmtId="0" fontId="0" fillId="0" borderId="0" xfId="0" applyFill="1"/>
    <xf numFmtId="0" fontId="9" fillId="0" borderId="63" xfId="0" applyFont="1" applyFill="1" applyBorder="1" applyAlignment="1">
      <alignment horizontal="center" wrapText="1"/>
    </xf>
    <xf numFmtId="0" fontId="9" fillId="0" borderId="64" xfId="0" applyFont="1" applyFill="1" applyBorder="1" applyAlignment="1">
      <alignment horizontal="center" wrapText="1"/>
    </xf>
    <xf numFmtId="0" fontId="9" fillId="0" borderId="65" xfId="0" applyFont="1" applyFill="1" applyBorder="1" applyAlignment="1">
      <alignment horizontal="center" wrapText="1"/>
    </xf>
    <xf numFmtId="0" fontId="9" fillId="0" borderId="9"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9" fillId="0" borderId="33"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0" fillId="3" borderId="0" xfId="0" applyFill="1" applyBorder="1"/>
    <xf numFmtId="0" fontId="0" fillId="0" borderId="0" xfId="0" applyFill="1" applyBorder="1"/>
    <xf numFmtId="0" fontId="9" fillId="0" borderId="0" xfId="0" applyFont="1" applyFill="1" applyBorder="1" applyAlignment="1">
      <alignment horizontal="center" vertical="center" wrapText="1"/>
    </xf>
    <xf numFmtId="0" fontId="2" fillId="0" borderId="3" xfId="0" applyFont="1" applyBorder="1" applyAlignment="1">
      <alignment horizontal="center" vertical="center"/>
    </xf>
    <xf numFmtId="0" fontId="2" fillId="0" borderId="3" xfId="0" applyFont="1" applyBorder="1" applyAlignment="1">
      <alignment horizontal="center" vertical="center"/>
    </xf>
    <xf numFmtId="0" fontId="13" fillId="0" borderId="0" xfId="0" applyFont="1"/>
    <xf numFmtId="164" fontId="6" fillId="0" borderId="0" xfId="1" applyNumberFormat="1" applyFill="1" applyBorder="1" applyAlignment="1">
      <alignment horizontal="left" vertical="top"/>
    </xf>
    <xf numFmtId="0" fontId="6" fillId="0" borderId="0" xfId="1"/>
    <xf numFmtId="0" fontId="15" fillId="0" borderId="0" xfId="0" applyFont="1"/>
    <xf numFmtId="0" fontId="17" fillId="0" borderId="0" xfId="3" applyAlignment="1" applyProtection="1"/>
    <xf numFmtId="0" fontId="18" fillId="0" borderId="0" xfId="0" applyFont="1" applyAlignment="1">
      <alignment vertical="top" wrapText="1"/>
    </xf>
    <xf numFmtId="0" fontId="0" fillId="0" borderId="12" xfId="0" applyBorder="1"/>
    <xf numFmtId="0" fontId="0" fillId="0" borderId="3" xfId="0" applyBorder="1"/>
    <xf numFmtId="0" fontId="0" fillId="0" borderId="11" xfId="0" applyFont="1" applyFill="1" applyBorder="1" applyAlignment="1"/>
    <xf numFmtId="0" fontId="0" fillId="0" borderId="11" xfId="0" applyFont="1" applyFill="1" applyBorder="1" applyAlignment="1">
      <alignment horizontal="left"/>
    </xf>
    <xf numFmtId="0" fontId="0" fillId="0" borderId="11" xfId="0" applyFill="1" applyBorder="1"/>
    <xf numFmtId="0" fontId="0" fillId="0" borderId="11" xfId="0" applyBorder="1"/>
    <xf numFmtId="0" fontId="0" fillId="0" borderId="11" xfId="0" applyFont="1" applyBorder="1"/>
    <xf numFmtId="0" fontId="0" fillId="0" borderId="3" xfId="0" applyBorder="1" applyAlignment="1">
      <alignment horizont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38" xfId="0" applyFont="1" applyBorder="1" applyAlignment="1">
      <alignment horizontal="center" vertical="center"/>
    </xf>
    <xf numFmtId="0" fontId="2" fillId="0" borderId="11"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3" xfId="2" applyFont="1" applyBorder="1" applyAlignment="1">
      <alignment horizontal="center" vertical="center"/>
    </xf>
    <xf numFmtId="0" fontId="2" fillId="0" borderId="77" xfId="0" applyFont="1" applyFill="1" applyBorder="1" applyAlignment="1">
      <alignment horizontal="left" vertical="top"/>
    </xf>
    <xf numFmtId="9" fontId="2" fillId="0" borderId="3" xfId="0" applyNumberFormat="1" applyFont="1" applyBorder="1" applyAlignment="1">
      <alignment horizontal="center" vertical="center"/>
    </xf>
    <xf numFmtId="1" fontId="2" fillId="0" borderId="3" xfId="0" applyNumberFormat="1" applyFont="1" applyBorder="1" applyAlignment="1">
      <alignment horizontal="center" vertical="center"/>
    </xf>
    <xf numFmtId="164" fontId="2" fillId="0" borderId="3" xfId="0" quotePrefix="1" applyNumberFormat="1" applyFont="1" applyBorder="1" applyAlignment="1">
      <alignment horizontal="center" vertical="center"/>
    </xf>
    <xf numFmtId="2" fontId="2" fillId="0" borderId="3" xfId="0" quotePrefix="1" applyNumberFormat="1" applyFont="1" applyBorder="1" applyAlignment="1">
      <alignment horizontal="center" vertical="center"/>
    </xf>
    <xf numFmtId="0" fontId="0" fillId="0" borderId="0" xfId="0" applyAlignment="1">
      <alignment horizontal="center"/>
    </xf>
    <xf numFmtId="0" fontId="2" fillId="0" borderId="11" xfId="0" applyFont="1" applyBorder="1" applyAlignment="1">
      <alignment horizontal="center" vertical="center"/>
    </xf>
    <xf numFmtId="0" fontId="2" fillId="0" borderId="3" xfId="0" applyFont="1" applyBorder="1" applyAlignment="1">
      <alignment horizontal="center" vertical="center"/>
    </xf>
    <xf numFmtId="0" fontId="2" fillId="0" borderId="12" xfId="0" applyFont="1" applyBorder="1" applyAlignment="1">
      <alignment horizontal="center" vertical="center"/>
    </xf>
    <xf numFmtId="0" fontId="4" fillId="0" borderId="24" xfId="0" applyFont="1" applyBorder="1" applyAlignment="1">
      <alignment horizontal="center" vertical="center"/>
    </xf>
    <xf numFmtId="0" fontId="4" fillId="0" borderId="3" xfId="0" applyFont="1" applyBorder="1" applyAlignment="1">
      <alignment horizontal="center" vertical="center"/>
    </xf>
    <xf numFmtId="0" fontId="4" fillId="0" borderId="23" xfId="0" applyFont="1" applyBorder="1" applyAlignment="1">
      <alignment horizontal="center" vertical="center"/>
    </xf>
    <xf numFmtId="164" fontId="2" fillId="0" borderId="31" xfId="0" applyNumberFormat="1" applyFont="1" applyBorder="1" applyAlignment="1">
      <alignment horizontal="center" vertical="center"/>
    </xf>
    <xf numFmtId="164" fontId="2" fillId="0" borderId="10" xfId="0" applyNumberFormat="1" applyFont="1" applyBorder="1" applyAlignment="1">
      <alignment horizontal="center" vertical="center"/>
    </xf>
    <xf numFmtId="0" fontId="4" fillId="0" borderId="13" xfId="0" applyFont="1" applyBorder="1" applyAlignment="1">
      <alignment horizontal="left" vertical="top" wrapText="1"/>
    </xf>
    <xf numFmtId="0" fontId="4" fillId="0" borderId="14" xfId="0" applyFont="1" applyBorder="1" applyAlignment="1">
      <alignment horizontal="left" vertical="top"/>
    </xf>
    <xf numFmtId="0" fontId="4" fillId="0" borderId="15" xfId="0" applyFont="1" applyBorder="1" applyAlignment="1">
      <alignment horizontal="left" vertical="top"/>
    </xf>
    <xf numFmtId="0" fontId="5" fillId="0" borderId="0" xfId="0" applyFont="1" applyAlignment="1">
      <alignment horizontal="center"/>
    </xf>
    <xf numFmtId="164" fontId="1" fillId="0" borderId="50" xfId="0" applyNumberFormat="1" applyFont="1" applyBorder="1" applyAlignment="1">
      <alignment horizontal="center"/>
    </xf>
    <xf numFmtId="164" fontId="1" fillId="0" borderId="51" xfId="0" applyNumberFormat="1" applyFont="1" applyBorder="1" applyAlignment="1">
      <alignment horizontal="center"/>
    </xf>
    <xf numFmtId="164" fontId="1" fillId="0" borderId="52" xfId="0" applyNumberFormat="1" applyFont="1" applyBorder="1" applyAlignment="1">
      <alignment horizontal="center"/>
    </xf>
    <xf numFmtId="164" fontId="2" fillId="0" borderId="48" xfId="0" applyNumberFormat="1" applyFont="1" applyBorder="1" applyAlignment="1">
      <alignment horizontal="center" vertical="center"/>
    </xf>
    <xf numFmtId="164" fontId="2" fillId="0" borderId="9" xfId="0" applyNumberFormat="1" applyFont="1" applyBorder="1" applyAlignment="1">
      <alignment horizontal="center" vertical="center"/>
    </xf>
    <xf numFmtId="164" fontId="2" fillId="0" borderId="30" xfId="0" applyNumberFormat="1" applyFont="1" applyBorder="1" applyAlignment="1">
      <alignment horizontal="center" vertical="center"/>
    </xf>
    <xf numFmtId="164" fontId="2" fillId="0" borderId="1" xfId="0" applyNumberFormat="1" applyFont="1" applyBorder="1" applyAlignment="1">
      <alignment horizontal="center" vertical="center"/>
    </xf>
    <xf numFmtId="1" fontId="2" fillId="0" borderId="30"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164" fontId="2" fillId="0" borderId="43" xfId="0" applyNumberFormat="1" applyFont="1" applyBorder="1" applyAlignment="1">
      <alignment horizontal="center" vertical="center"/>
    </xf>
    <xf numFmtId="164" fontId="2" fillId="0" borderId="54" xfId="0" applyNumberFormat="1" applyFont="1" applyBorder="1" applyAlignment="1">
      <alignment horizontal="center" vertical="center"/>
    </xf>
    <xf numFmtId="164" fontId="2" fillId="0" borderId="44" xfId="0" applyNumberFormat="1" applyFont="1" applyBorder="1" applyAlignment="1">
      <alignment horizontal="center" vertical="center"/>
    </xf>
    <xf numFmtId="0" fontId="1" fillId="0" borderId="20" xfId="0" applyFont="1" applyBorder="1" applyAlignment="1">
      <alignment horizontal="center" wrapText="1"/>
    </xf>
    <xf numFmtId="0" fontId="1" fillId="0" borderId="21" xfId="0" applyFont="1" applyBorder="1" applyAlignment="1">
      <alignment horizontal="center"/>
    </xf>
    <xf numFmtId="0" fontId="1" fillId="0" borderId="22" xfId="0" applyFont="1" applyBorder="1" applyAlignment="1">
      <alignment horizontal="center"/>
    </xf>
    <xf numFmtId="0" fontId="2" fillId="0" borderId="27" xfId="0" applyFont="1" applyBorder="1" applyAlignment="1">
      <alignment horizontal="left" vertical="top" wrapText="1"/>
    </xf>
    <xf numFmtId="0" fontId="2" fillId="0" borderId="28" xfId="0" applyFont="1" applyBorder="1" applyAlignment="1">
      <alignment horizontal="left" vertical="top" wrapText="1"/>
    </xf>
    <xf numFmtId="0" fontId="2" fillId="0" borderId="29" xfId="0" applyFont="1" applyBorder="1" applyAlignment="1">
      <alignment horizontal="left" vertical="top" wrapText="1"/>
    </xf>
    <xf numFmtId="164" fontId="2" fillId="0" borderId="45" xfId="0" applyNumberFormat="1" applyFont="1" applyBorder="1" applyAlignment="1">
      <alignment horizontal="center" vertical="center"/>
    </xf>
    <xf numFmtId="164" fontId="2" fillId="0" borderId="53" xfId="0" applyNumberFormat="1" applyFont="1" applyBorder="1" applyAlignment="1">
      <alignment horizontal="center" vertical="center"/>
    </xf>
    <xf numFmtId="164" fontId="2" fillId="0" borderId="13" xfId="0" applyNumberFormat="1" applyFont="1" applyBorder="1" applyAlignment="1">
      <alignment horizontal="left" vertical="top" wrapText="1"/>
    </xf>
    <xf numFmtId="164" fontId="2" fillId="0" borderId="14" xfId="0" applyNumberFormat="1" applyFont="1" applyBorder="1" applyAlignment="1">
      <alignment horizontal="left" vertical="top"/>
    </xf>
    <xf numFmtId="164" fontId="2" fillId="0" borderId="15" xfId="0" applyNumberFormat="1" applyFont="1" applyBorder="1" applyAlignment="1">
      <alignment horizontal="left" vertical="top"/>
    </xf>
    <xf numFmtId="0" fontId="0" fillId="0" borderId="0" xfId="0" applyAlignment="1">
      <alignment horizontal="center"/>
    </xf>
    <xf numFmtId="164" fontId="2" fillId="0" borderId="49" xfId="0" applyNumberFormat="1" applyFont="1" applyBorder="1" applyAlignment="1">
      <alignment horizontal="center" vertical="center"/>
    </xf>
    <xf numFmtId="1" fontId="2" fillId="0" borderId="45" xfId="0" applyNumberFormat="1" applyFont="1" applyBorder="1" applyAlignment="1">
      <alignment horizontal="center" vertical="center" wrapText="1"/>
    </xf>
    <xf numFmtId="164" fontId="2" fillId="0" borderId="16" xfId="0" applyNumberFormat="1" applyFont="1" applyBorder="1" applyAlignment="1">
      <alignment horizontal="center" vertical="center"/>
    </xf>
    <xf numFmtId="164" fontId="2" fillId="0" borderId="17" xfId="0" applyNumberFormat="1" applyFont="1" applyBorder="1" applyAlignment="1">
      <alignment horizontal="center" vertical="center"/>
    </xf>
    <xf numFmtId="164" fontId="2" fillId="0" borderId="46" xfId="0" applyNumberFormat="1" applyFont="1" applyBorder="1" applyAlignment="1">
      <alignment horizontal="center" vertical="center"/>
    </xf>
    <xf numFmtId="164" fontId="2" fillId="0" borderId="19" xfId="0" applyNumberFormat="1" applyFont="1" applyBorder="1" applyAlignment="1">
      <alignment horizontal="center" vertical="center"/>
    </xf>
    <xf numFmtId="164" fontId="2" fillId="0" borderId="47" xfId="0" applyNumberFormat="1" applyFont="1" applyBorder="1" applyAlignment="1">
      <alignment horizontal="center" vertical="center"/>
    </xf>
    <xf numFmtId="0" fontId="0" fillId="0" borderId="18" xfId="0" applyBorder="1" applyAlignment="1">
      <alignment horizontal="left" vertical="top" wrapText="1"/>
    </xf>
    <xf numFmtId="0" fontId="0" fillId="0" borderId="1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0" fillId="0" borderId="19" xfId="0" applyBorder="1" applyAlignment="1">
      <alignment horizontal="left" vertical="top" wrapText="1"/>
    </xf>
    <xf numFmtId="0" fontId="14" fillId="0" borderId="66" xfId="0" applyFont="1" applyBorder="1" applyAlignment="1">
      <alignment horizontal="left" wrapText="1"/>
    </xf>
    <xf numFmtId="0" fontId="16" fillId="0" borderId="66" xfId="0" applyFont="1" applyBorder="1" applyAlignment="1">
      <alignment horizontal="left"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0" fillId="0" borderId="1" xfId="0" applyBorder="1" applyAlignment="1">
      <alignment horizontal="center" vertical="center" wrapText="1"/>
    </xf>
    <xf numFmtId="0" fontId="2" fillId="0" borderId="2"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2" applyFont="1" applyBorder="1" applyAlignment="1">
      <alignment horizontal="center" vertical="center" wrapText="1"/>
    </xf>
    <xf numFmtId="0" fontId="2" fillId="0" borderId="3" xfId="2" applyFont="1" applyBorder="1" applyAlignment="1">
      <alignment horizontal="center" vertical="center" wrapText="1"/>
    </xf>
    <xf numFmtId="0" fontId="2" fillId="0" borderId="10" xfId="2" applyFont="1" applyBorder="1" applyAlignment="1">
      <alignment horizontal="center" vertical="center"/>
    </xf>
    <xf numFmtId="0" fontId="2" fillId="0" borderId="12" xfId="2" applyFont="1" applyBorder="1" applyAlignment="1">
      <alignment horizontal="center" vertical="center"/>
    </xf>
    <xf numFmtId="0" fontId="2" fillId="0" borderId="13" xfId="2" applyFont="1" applyBorder="1" applyAlignment="1">
      <alignment horizontal="left" vertical="top" wrapText="1"/>
    </xf>
    <xf numFmtId="0" fontId="2" fillId="0" borderId="14" xfId="2" applyFont="1" applyBorder="1" applyAlignment="1">
      <alignment horizontal="left" vertical="top" wrapText="1"/>
    </xf>
    <xf numFmtId="0" fontId="2" fillId="0" borderId="15" xfId="2" applyFont="1" applyBorder="1" applyAlignment="1">
      <alignment horizontal="left" vertical="top" wrapText="1"/>
    </xf>
    <xf numFmtId="0" fontId="1" fillId="0" borderId="6" xfId="2" applyFont="1" applyBorder="1" applyAlignment="1">
      <alignment horizontal="center" vertical="center"/>
    </xf>
    <xf numFmtId="0" fontId="1" fillId="0" borderId="7" xfId="2" applyFont="1" applyBorder="1" applyAlignment="1">
      <alignment horizontal="center" vertical="center"/>
    </xf>
    <xf numFmtId="0" fontId="1" fillId="0" borderId="8" xfId="2" applyFont="1" applyBorder="1" applyAlignment="1">
      <alignment horizontal="center" vertical="center"/>
    </xf>
    <xf numFmtId="0" fontId="2" fillId="0" borderId="9" xfId="2" applyFont="1" applyBorder="1" applyAlignment="1">
      <alignment horizontal="center" vertical="center"/>
    </xf>
    <xf numFmtId="0" fontId="2" fillId="0" borderId="11" xfId="2" applyFont="1" applyBorder="1" applyAlignment="1">
      <alignment horizontal="center" vertical="center"/>
    </xf>
    <xf numFmtId="0" fontId="2" fillId="0" borderId="1" xfId="2" applyFont="1" applyBorder="1" applyAlignment="1">
      <alignment horizontal="center" vertical="center"/>
    </xf>
    <xf numFmtId="0" fontId="2" fillId="0" borderId="3" xfId="2" applyFont="1" applyBorder="1" applyAlignment="1">
      <alignment horizontal="center" vertical="center"/>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0" borderId="75" xfId="0" applyFont="1" applyBorder="1" applyAlignment="1">
      <alignment horizontal="center" vertical="center" wrapText="1"/>
    </xf>
    <xf numFmtId="0" fontId="0" fillId="0" borderId="3" xfId="0" applyBorder="1" applyAlignment="1">
      <alignment horizontal="center" vertical="center" wrapText="1"/>
    </xf>
    <xf numFmtId="0" fontId="2" fillId="0" borderId="76" xfId="0" applyFont="1" applyBorder="1" applyAlignment="1">
      <alignment horizontal="center" vertical="center"/>
    </xf>
    <xf numFmtId="0" fontId="1" fillId="0" borderId="60" xfId="0" applyFont="1" applyBorder="1" applyAlignment="1">
      <alignment horizontal="center"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2" fillId="0" borderId="74" xfId="0" applyFont="1" applyBorder="1" applyAlignment="1">
      <alignment horizontal="center" vertical="center"/>
    </xf>
    <xf numFmtId="0" fontId="2" fillId="0" borderId="75" xfId="0" applyFont="1" applyBorder="1" applyAlignment="1">
      <alignment horizontal="center" vertical="center"/>
    </xf>
    <xf numFmtId="0" fontId="2" fillId="0" borderId="69" xfId="0" applyFont="1" applyBorder="1" applyAlignment="1">
      <alignment horizontal="center" vertical="center"/>
    </xf>
    <xf numFmtId="0" fontId="2" fillId="0" borderId="51" xfId="0" applyFont="1" applyBorder="1" applyAlignment="1">
      <alignment horizontal="center" vertical="center"/>
    </xf>
    <xf numFmtId="0" fontId="0" fillId="0" borderId="51" xfId="0" applyBorder="1" applyAlignment="1">
      <alignment horizontal="center" vertical="center"/>
    </xf>
    <xf numFmtId="0" fontId="0" fillId="0" borderId="3" xfId="0" applyBorder="1" applyAlignment="1">
      <alignment horizontal="center" vertical="center"/>
    </xf>
    <xf numFmtId="0" fontId="2" fillId="0" borderId="70" xfId="0" applyFont="1" applyBorder="1" applyAlignment="1">
      <alignment horizontal="center" vertical="center"/>
    </xf>
    <xf numFmtId="0" fontId="2" fillId="0" borderId="70" xfId="0" applyFont="1" applyBorder="1" applyAlignment="1">
      <alignment horizontal="center" vertical="center" wrapText="1"/>
    </xf>
    <xf numFmtId="1" fontId="2" fillId="0" borderId="75" xfId="0" applyNumberFormat="1" applyFont="1" applyBorder="1" applyAlignment="1">
      <alignment horizontal="center" vertical="center" wrapText="1"/>
    </xf>
    <xf numFmtId="1" fontId="2" fillId="0" borderId="3" xfId="0" applyNumberFormat="1" applyFont="1" applyBorder="1" applyAlignment="1">
      <alignment horizontal="center" vertical="center" wrapText="1"/>
    </xf>
    <xf numFmtId="0" fontId="0" fillId="2" borderId="30" xfId="0" applyFill="1" applyBorder="1" applyAlignment="1">
      <alignment horizontal="center" vertical="center"/>
    </xf>
    <xf numFmtId="0" fontId="0" fillId="2" borderId="1" xfId="0" applyFill="1" applyBorder="1" applyAlignment="1">
      <alignment horizontal="center" vertical="center"/>
    </xf>
    <xf numFmtId="0" fontId="0" fillId="0" borderId="19" xfId="0" applyBorder="1" applyAlignment="1">
      <alignment horizontal="center"/>
    </xf>
    <xf numFmtId="0" fontId="4" fillId="0" borderId="39" xfId="0" applyFont="1" applyBorder="1" applyAlignment="1">
      <alignment horizontal="center" vertical="center"/>
    </xf>
    <xf numFmtId="0" fontId="4" fillId="0" borderId="24" xfId="0" applyFont="1" applyBorder="1" applyAlignment="1">
      <alignment horizontal="center" vertical="center"/>
    </xf>
    <xf numFmtId="0" fontId="4" fillId="0" borderId="40" xfId="0" applyFont="1" applyBorder="1" applyAlignment="1">
      <alignment horizontal="left" vertical="top" wrapText="1"/>
    </xf>
    <xf numFmtId="0" fontId="4" fillId="0" borderId="41" xfId="0" applyFont="1" applyBorder="1" applyAlignment="1">
      <alignment horizontal="left" vertical="top"/>
    </xf>
    <xf numFmtId="0" fontId="4" fillId="0" borderId="42" xfId="0" applyFont="1" applyBorder="1" applyAlignment="1">
      <alignment horizontal="left" vertical="top"/>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4" fillId="0" borderId="38" xfId="0" applyFont="1" applyBorder="1" applyAlignment="1">
      <alignment horizontal="center" vertical="center"/>
    </xf>
    <xf numFmtId="0" fontId="4" fillId="0" borderId="23" xfId="0" applyFont="1" applyBorder="1" applyAlignment="1">
      <alignment horizontal="center" vertical="center"/>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0" fontId="3" fillId="0" borderId="58" xfId="0" applyFont="1" applyBorder="1" applyAlignment="1">
      <alignment horizontal="center" vertical="center"/>
    </xf>
    <xf numFmtId="0" fontId="4" fillId="0" borderId="59" xfId="0" applyFont="1" applyBorder="1" applyAlignment="1">
      <alignment horizontal="left" vertical="top"/>
    </xf>
    <xf numFmtId="0" fontId="2" fillId="0" borderId="40" xfId="0" applyFont="1" applyBorder="1" applyAlignment="1">
      <alignment horizontal="left" vertical="top" wrapText="1"/>
    </xf>
    <xf numFmtId="0" fontId="2" fillId="0" borderId="41" xfId="0" applyFont="1" applyBorder="1" applyAlignment="1">
      <alignment horizontal="left" vertical="top"/>
    </xf>
    <xf numFmtId="0" fontId="2" fillId="0" borderId="42" xfId="0" applyFont="1" applyBorder="1" applyAlignment="1">
      <alignment horizontal="left" vertical="top"/>
    </xf>
    <xf numFmtId="0" fontId="1" fillId="0" borderId="35" xfId="0" applyFont="1" applyBorder="1" applyAlignment="1">
      <alignment horizontal="center" vertical="center" wrapText="1"/>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2" fillId="0" borderId="39" xfId="0" applyFont="1" applyBorder="1" applyAlignment="1">
      <alignment horizontal="center" vertical="center" wrapText="1"/>
    </xf>
    <xf numFmtId="0" fontId="0" fillId="0" borderId="24" xfId="0" applyBorder="1" applyAlignment="1">
      <alignment horizontal="center" vertical="center"/>
    </xf>
    <xf numFmtId="0" fontId="1" fillId="0" borderId="35" xfId="0" applyFont="1" applyBorder="1" applyAlignment="1">
      <alignment horizontal="center" vertical="center"/>
    </xf>
    <xf numFmtId="0" fontId="2" fillId="0" borderId="38" xfId="0" applyFont="1" applyBorder="1" applyAlignment="1">
      <alignment horizontal="center" vertical="center"/>
    </xf>
    <xf numFmtId="0" fontId="0" fillId="0" borderId="23" xfId="0" applyBorder="1" applyAlignment="1">
      <alignment horizontal="center" vertical="center"/>
    </xf>
    <xf numFmtId="0" fontId="10" fillId="0" borderId="60" xfId="0" applyFont="1" applyFill="1" applyBorder="1" applyAlignment="1">
      <alignment horizontal="center" vertical="center"/>
    </xf>
    <xf numFmtId="0" fontId="10" fillId="0" borderId="61" xfId="0" applyFont="1" applyFill="1" applyBorder="1" applyAlignment="1">
      <alignment horizontal="center" vertical="center"/>
    </xf>
    <xf numFmtId="0" fontId="10" fillId="0" borderId="62" xfId="0" applyFont="1" applyFill="1" applyBorder="1" applyAlignment="1">
      <alignment horizontal="center" vertical="center"/>
    </xf>
    <xf numFmtId="0" fontId="2" fillId="0" borderId="40" xfId="0" applyFont="1" applyBorder="1" applyAlignment="1">
      <alignment horizontal="justify" vertical="top" wrapText="1"/>
    </xf>
    <xf numFmtId="0" fontId="2" fillId="0" borderId="41" xfId="0" applyFont="1" applyBorder="1" applyAlignment="1">
      <alignment horizontal="justify" vertical="top"/>
    </xf>
    <xf numFmtId="0" fontId="2" fillId="0" borderId="42" xfId="0" applyFont="1" applyBorder="1" applyAlignment="1">
      <alignment horizontal="justify" vertical="top"/>
    </xf>
    <xf numFmtId="0" fontId="1" fillId="0" borderId="55" xfId="0" applyFont="1" applyBorder="1" applyAlignment="1">
      <alignment horizontal="center" vertical="center"/>
    </xf>
    <xf numFmtId="0" fontId="1" fillId="0" borderId="56" xfId="0" applyFont="1" applyBorder="1" applyAlignment="1">
      <alignment horizontal="center" vertical="center"/>
    </xf>
    <xf numFmtId="0" fontId="1" fillId="0" borderId="57" xfId="0" applyFont="1" applyBorder="1" applyAlignment="1">
      <alignment horizontal="center" vertical="center"/>
    </xf>
    <xf numFmtId="0" fontId="19" fillId="0" borderId="32" xfId="0" applyFont="1" applyBorder="1" applyAlignment="1">
      <alignment horizontal="left" vertical="top" wrapText="1"/>
    </xf>
    <xf numFmtId="0" fontId="19" fillId="0" borderId="33" xfId="0" applyFont="1" applyBorder="1" applyAlignment="1">
      <alignment horizontal="left" vertical="top" wrapText="1"/>
    </xf>
    <xf numFmtId="0" fontId="19" fillId="0" borderId="34" xfId="0" applyFont="1" applyBorder="1" applyAlignment="1">
      <alignment horizontal="left" vertical="top" wrapText="1"/>
    </xf>
    <xf numFmtId="0" fontId="9" fillId="0" borderId="68" xfId="0" applyFont="1" applyFill="1" applyBorder="1" applyAlignment="1">
      <alignment horizontal="left"/>
    </xf>
    <xf numFmtId="0" fontId="9" fillId="0" borderId="18" xfId="0" applyFont="1" applyFill="1" applyBorder="1" applyAlignment="1">
      <alignment horizontal="left"/>
    </xf>
    <xf numFmtId="0" fontId="9" fillId="0" borderId="67" xfId="0" applyFont="1" applyFill="1" applyBorder="1" applyAlignment="1">
      <alignment horizontal="left"/>
    </xf>
    <xf numFmtId="0" fontId="9" fillId="0" borderId="68" xfId="0" applyFont="1" applyBorder="1" applyAlignment="1">
      <alignment horizontal="left"/>
    </xf>
    <xf numFmtId="0" fontId="9" fillId="0" borderId="18" xfId="0" applyFont="1" applyBorder="1" applyAlignment="1">
      <alignment horizontal="left"/>
    </xf>
    <xf numFmtId="0" fontId="9" fillId="0" borderId="67" xfId="0" applyFont="1" applyBorder="1" applyAlignment="1">
      <alignment horizontal="left"/>
    </xf>
    <xf numFmtId="0" fontId="21" fillId="0" borderId="30" xfId="0" applyFont="1" applyFill="1" applyBorder="1" applyAlignment="1">
      <alignment horizontal="center" vertical="center" textRotation="90" wrapText="1"/>
    </xf>
    <xf numFmtId="0" fontId="21" fillId="0" borderId="1" xfId="0" applyFont="1" applyFill="1" applyBorder="1" applyAlignment="1">
      <alignment horizontal="center" vertical="center" textRotation="90" wrapText="1"/>
    </xf>
    <xf numFmtId="0" fontId="21" fillId="0" borderId="31" xfId="0" applyFont="1" applyFill="1" applyBorder="1" applyAlignment="1">
      <alignment horizontal="center" vertical="center" textRotation="90" wrapText="1"/>
    </xf>
    <xf numFmtId="0" fontId="21" fillId="0" borderId="10" xfId="0" applyFont="1" applyFill="1" applyBorder="1" applyAlignment="1">
      <alignment horizontal="center" vertical="center" textRotation="90" wrapText="1"/>
    </xf>
    <xf numFmtId="0" fontId="3" fillId="0" borderId="73" xfId="0" applyFont="1" applyBorder="1" applyAlignment="1">
      <alignment horizontal="center"/>
    </xf>
    <xf numFmtId="0" fontId="0" fillId="0" borderId="66" xfId="0" applyBorder="1" applyAlignment="1">
      <alignment horizontal="center"/>
    </xf>
    <xf numFmtId="0" fontId="0" fillId="0" borderId="72" xfId="0" applyBorder="1" applyAlignment="1">
      <alignment horizontal="center"/>
    </xf>
    <xf numFmtId="0" fontId="9" fillId="0" borderId="71" xfId="0" applyFont="1" applyBorder="1" applyAlignment="1">
      <alignment horizontal="center" vertical="center"/>
    </xf>
    <xf numFmtId="0" fontId="9" fillId="0" borderId="49" xfId="0" applyFont="1" applyBorder="1" applyAlignment="1">
      <alignment horizontal="center" vertical="center"/>
    </xf>
    <xf numFmtId="0" fontId="9" fillId="0" borderId="9" xfId="0" applyFont="1" applyBorder="1" applyAlignment="1">
      <alignment horizontal="center" vertical="center"/>
    </xf>
    <xf numFmtId="0" fontId="9" fillId="0" borderId="70" xfId="0" applyFont="1" applyBorder="1" applyAlignment="1">
      <alignment horizontal="center" vertical="center"/>
    </xf>
    <xf numFmtId="0" fontId="9" fillId="0" borderId="45" xfId="0" applyFont="1" applyBorder="1" applyAlignment="1">
      <alignment horizontal="center" vertical="center"/>
    </xf>
    <xf numFmtId="0" fontId="9" fillId="0" borderId="1" xfId="0" applyFont="1" applyBorder="1" applyAlignment="1">
      <alignment horizontal="center" vertical="center"/>
    </xf>
    <xf numFmtId="0" fontId="22" fillId="0" borderId="70" xfId="0" applyFont="1" applyFill="1" applyBorder="1" applyAlignment="1">
      <alignment horizontal="center" vertical="center" wrapText="1"/>
    </xf>
    <xf numFmtId="0" fontId="22" fillId="0" borderId="45"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9" fillId="0" borderId="69" xfId="0" applyFont="1" applyBorder="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2" fillId="0" borderId="69" xfId="0" applyFont="1" applyBorder="1" applyAlignment="1">
      <alignment horizontal="center" vertical="center" wrapText="1"/>
    </xf>
    <xf numFmtId="0" fontId="2" fillId="0" borderId="51" xfId="0" applyFont="1" applyBorder="1" applyAlignment="1">
      <alignment horizontal="center" vertical="center" wrapText="1"/>
    </xf>
    <xf numFmtId="0" fontId="0" fillId="0" borderId="78" xfId="0" applyBorder="1" applyAlignment="1">
      <alignment horizontal="center" vertical="center" wrapText="1"/>
    </xf>
    <xf numFmtId="0" fontId="2" fillId="0" borderId="4" xfId="0" applyFont="1" applyBorder="1" applyAlignment="1">
      <alignment horizontal="center" vertical="center" wrapText="1"/>
    </xf>
    <xf numFmtId="0" fontId="0" fillId="0" borderId="5" xfId="0" applyBorder="1" applyAlignment="1">
      <alignment horizontal="center" vertical="center"/>
    </xf>
    <xf numFmtId="0" fontId="0" fillId="0" borderId="1" xfId="0" applyBorder="1" applyAlignment="1">
      <alignment horizontal="center" vertical="center"/>
    </xf>
  </cellXfs>
  <cellStyles count="4">
    <cellStyle name="Hyperlink" xfId="1" builtinId="8"/>
    <cellStyle name="Hyperlink 2" xfId="3" xr:uid="{A1666FB6-7C79-46F3-A522-2BA927927F61}"/>
    <cellStyle name="Normal" xfId="0" builtinId="0"/>
    <cellStyle name="Normal 2" xfId="2" xr:uid="{00000000-0005-0000-0000-000002000000}"/>
  </cellStyles>
  <dxfs count="6">
    <dxf>
      <font>
        <b/>
        <i val="0"/>
        <strike val="0"/>
      </font>
      <fill>
        <patternFill>
          <bgColor rgb="FFFF0000"/>
        </patternFill>
      </fill>
    </dxf>
    <dxf>
      <font>
        <color rgb="FF9C0006"/>
      </font>
    </dxf>
    <dxf>
      <font>
        <color rgb="FF9C0006"/>
      </font>
    </dxf>
    <dxf>
      <font>
        <b/>
        <i val="0"/>
        <strike val="0"/>
      </font>
      <fill>
        <patternFill>
          <bgColor rgb="FFFF0000"/>
        </patternFill>
      </fill>
    </dxf>
    <dxf>
      <font>
        <b/>
        <i val="0"/>
        <strike val="0"/>
      </font>
      <fill>
        <patternFill>
          <bgColor rgb="FFFF0000"/>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840126</xdr:colOff>
      <xdr:row>18</xdr:row>
      <xdr:rowOff>98550</xdr:rowOff>
    </xdr:from>
    <xdr:to>
      <xdr:col>7</xdr:col>
      <xdr:colOff>1802916</xdr:colOff>
      <xdr:row>40</xdr:row>
      <xdr:rowOff>104361</xdr:rowOff>
    </xdr:to>
    <xdr:pic>
      <xdr:nvPicPr>
        <xdr:cNvPr id="3" name="Picture 2">
          <a:extLst>
            <a:ext uri="{FF2B5EF4-FFF2-40B4-BE49-F238E27FC236}">
              <a16:creationId xmlns:a16="http://schemas.microsoft.com/office/drawing/2014/main" id="{B6E19B01-80F4-4613-B96F-D76C82CCE46F}"/>
            </a:ext>
          </a:extLst>
        </xdr:cNvPr>
        <xdr:cNvPicPr>
          <a:picLocks noChangeAspect="1"/>
        </xdr:cNvPicPr>
      </xdr:nvPicPr>
      <xdr:blipFill>
        <a:blip xmlns:r="http://schemas.openxmlformats.org/officeDocument/2006/relationships" r:embed="rId1"/>
        <a:stretch>
          <a:fillRect/>
        </a:stretch>
      </xdr:blipFill>
      <xdr:spPr>
        <a:xfrm>
          <a:off x="1240176" y="5137275"/>
          <a:ext cx="7868415" cy="41968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hyperlink" Target="http://www.aic-controls.com/motor-fla" TargetMode="External"/><Relationship Id="rId1" Type="http://schemas.openxmlformats.org/officeDocument/2006/relationships/hyperlink" Target="file:///\\sbs\COMPANY\Engineering\Engineering%20Tools\Frequently%20Used%20Equipment\MITSUBISHI%20D700%20VFD.pdf"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file:///\\sbs\COMPANY\Working%20Projects\Mirador%20Ph%20II%20(218-0205)\Engineering\Schedules\Mirador%20Smoke%20Control%20Matrix.xlsx"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odes.iccsafe.org/content/IBC2015/chapter-7-fire-and-smoke-protection-feature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file:///\\sbs\COMPANY\Engineering\Details\DETAIL%20PDFS\C%20CONTROLS\LOSSNAYS%20EXTERNAL%20SENSOR.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D39D9-3B42-4416-BDFF-F5F0FEE1D8A2}">
  <dimension ref="A1:R56"/>
  <sheetViews>
    <sheetView zoomScaleNormal="100" workbookViewId="0">
      <pane ySplit="3" topLeftCell="A4" activePane="bottomLeft" state="frozen"/>
      <selection activeCell="A13" sqref="A13"/>
      <selection pane="bottomLeft" activeCell="B11" sqref="B11"/>
    </sheetView>
  </sheetViews>
  <sheetFormatPr defaultRowHeight="15" x14ac:dyDescent="0.25"/>
  <cols>
    <col min="2" max="2" width="20.5703125" customWidth="1"/>
    <col min="3" max="5" width="20.7109375" customWidth="1"/>
    <col min="6" max="6" width="13" bestFit="1" customWidth="1"/>
    <col min="7" max="9" width="13" customWidth="1"/>
    <col min="10" max="10" width="9.42578125" bestFit="1" customWidth="1"/>
    <col min="13" max="13" width="12.42578125" customWidth="1"/>
    <col min="14" max="14" width="8.5703125" bestFit="1" customWidth="1"/>
    <col min="15" max="15" width="7.28515625" bestFit="1" customWidth="1"/>
    <col min="16" max="16" width="17.28515625" customWidth="1"/>
    <col min="17" max="17" width="10.7109375" bestFit="1" customWidth="1"/>
    <col min="18" max="18" width="57.7109375" customWidth="1"/>
  </cols>
  <sheetData>
    <row r="1" spans="1:18" ht="28.5" thickBot="1" x14ac:dyDescent="0.3">
      <c r="A1" s="160" t="s">
        <v>492</v>
      </c>
      <c r="B1" s="161"/>
      <c r="C1" s="161"/>
      <c r="D1" s="161"/>
      <c r="E1" s="161"/>
      <c r="F1" s="161"/>
      <c r="G1" s="161"/>
      <c r="H1" s="161"/>
      <c r="I1" s="161"/>
      <c r="J1" s="161"/>
      <c r="K1" s="161"/>
      <c r="L1" s="161"/>
      <c r="M1" s="161"/>
      <c r="N1" s="161"/>
      <c r="O1" s="161"/>
      <c r="P1" s="161"/>
      <c r="Q1" s="162"/>
      <c r="R1" t="s">
        <v>18</v>
      </c>
    </row>
    <row r="2" spans="1:18" ht="18.75" thickTop="1" x14ac:dyDescent="0.25">
      <c r="A2" s="163" t="s">
        <v>1</v>
      </c>
      <c r="B2" s="165" t="s">
        <v>22</v>
      </c>
      <c r="C2" s="165" t="s">
        <v>2</v>
      </c>
      <c r="D2" s="171" t="s">
        <v>3</v>
      </c>
      <c r="E2" s="171" t="s">
        <v>21</v>
      </c>
      <c r="F2" s="167" t="s">
        <v>489</v>
      </c>
      <c r="G2" s="279" t="s">
        <v>6</v>
      </c>
      <c r="H2" s="280"/>
      <c r="I2" s="169" t="s">
        <v>494</v>
      </c>
      <c r="J2" s="167" t="s">
        <v>493</v>
      </c>
      <c r="K2" s="169" t="s">
        <v>208</v>
      </c>
      <c r="L2" s="174" t="s">
        <v>8</v>
      </c>
      <c r="M2" s="175"/>
      <c r="N2" s="167" t="s">
        <v>16</v>
      </c>
      <c r="O2" s="171" t="s">
        <v>9</v>
      </c>
      <c r="P2" s="171" t="s">
        <v>17</v>
      </c>
      <c r="Q2" s="172" t="s">
        <v>10</v>
      </c>
    </row>
    <row r="3" spans="1:18" ht="18" x14ac:dyDescent="0.25">
      <c r="A3" s="164"/>
      <c r="B3" s="166"/>
      <c r="C3" s="166"/>
      <c r="D3" s="165"/>
      <c r="E3" s="165"/>
      <c r="F3" s="166"/>
      <c r="G3" s="108" t="s">
        <v>491</v>
      </c>
      <c r="H3" s="108" t="s">
        <v>490</v>
      </c>
      <c r="I3" s="281"/>
      <c r="J3" s="168"/>
      <c r="K3" s="170"/>
      <c r="L3" s="108" t="s">
        <v>11</v>
      </c>
      <c r="M3" s="108" t="s">
        <v>15</v>
      </c>
      <c r="N3" s="168"/>
      <c r="O3" s="165"/>
      <c r="P3" s="165"/>
      <c r="Q3" s="173"/>
    </row>
    <row r="4" spans="1:18" ht="18" x14ac:dyDescent="0.25">
      <c r="A4" s="107"/>
      <c r="B4" s="108"/>
      <c r="C4" s="108"/>
      <c r="D4" s="108"/>
      <c r="E4" s="108"/>
      <c r="F4" s="108"/>
      <c r="G4" s="108"/>
      <c r="H4" s="108"/>
      <c r="I4" s="108"/>
      <c r="J4" s="108"/>
      <c r="K4" s="108"/>
      <c r="L4" s="108"/>
      <c r="M4" s="108"/>
      <c r="N4" s="108"/>
      <c r="O4" s="108"/>
      <c r="P4" s="108"/>
      <c r="Q4" s="109"/>
    </row>
    <row r="5" spans="1:18" ht="18" x14ac:dyDescent="0.25">
      <c r="A5" s="107"/>
      <c r="B5" s="108"/>
      <c r="C5" s="108"/>
      <c r="D5" s="108"/>
      <c r="E5" s="108"/>
      <c r="F5" s="108"/>
      <c r="G5" s="108"/>
      <c r="H5" s="108"/>
      <c r="I5" s="108"/>
      <c r="J5" s="108"/>
      <c r="K5" s="108"/>
      <c r="L5" s="108"/>
      <c r="M5" s="108"/>
      <c r="N5" s="108"/>
      <c r="O5" s="108"/>
      <c r="P5" s="108"/>
      <c r="Q5" s="109"/>
    </row>
    <row r="6" spans="1:18" ht="18" x14ac:dyDescent="0.25">
      <c r="A6" s="107"/>
      <c r="B6" s="108"/>
      <c r="C6" s="108"/>
      <c r="D6" s="108"/>
      <c r="E6" s="108"/>
      <c r="F6" s="108"/>
      <c r="G6" s="108"/>
      <c r="H6" s="108"/>
      <c r="I6" s="108"/>
      <c r="J6" s="108"/>
      <c r="K6" s="108"/>
      <c r="L6" s="108"/>
      <c r="M6" s="108"/>
      <c r="N6" s="108"/>
      <c r="O6" s="108"/>
      <c r="P6" s="108"/>
      <c r="Q6" s="109"/>
    </row>
    <row r="7" spans="1:18" ht="18" x14ac:dyDescent="0.25">
      <c r="A7" s="107"/>
      <c r="B7" s="108"/>
      <c r="C7" s="108"/>
      <c r="D7" s="108"/>
      <c r="E7" s="108"/>
      <c r="F7" s="108"/>
      <c r="G7" s="108"/>
      <c r="H7" s="108"/>
      <c r="I7" s="108"/>
      <c r="J7" s="108"/>
      <c r="K7" s="108"/>
      <c r="L7" s="108"/>
      <c r="M7" s="108"/>
      <c r="N7" s="108"/>
      <c r="O7" s="108"/>
      <c r="P7" s="108"/>
      <c r="Q7" s="109"/>
    </row>
    <row r="8" spans="1:18" ht="18" x14ac:dyDescent="0.25">
      <c r="A8" s="107"/>
      <c r="B8" s="108"/>
      <c r="C8" s="108"/>
      <c r="D8" s="108"/>
      <c r="E8" s="108"/>
      <c r="F8" s="108"/>
      <c r="G8" s="108"/>
      <c r="H8" s="108"/>
      <c r="I8" s="108"/>
      <c r="J8" s="108"/>
      <c r="K8" s="108"/>
      <c r="L8" s="108"/>
      <c r="M8" s="108"/>
      <c r="N8" s="108"/>
      <c r="O8" s="108"/>
      <c r="P8" s="108"/>
      <c r="Q8" s="109"/>
    </row>
    <row r="9" spans="1:18" ht="18" x14ac:dyDescent="0.25">
      <c r="A9" s="107"/>
      <c r="B9" s="108"/>
      <c r="C9" s="108"/>
      <c r="D9" s="108"/>
      <c r="E9" s="108"/>
      <c r="F9" s="108"/>
      <c r="G9" s="108"/>
      <c r="H9" s="108"/>
      <c r="I9" s="108"/>
      <c r="J9" s="108"/>
      <c r="K9" s="108"/>
      <c r="L9" s="108"/>
      <c r="M9" s="108"/>
      <c r="N9" s="108"/>
      <c r="O9" s="108"/>
      <c r="P9" s="108"/>
      <c r="Q9" s="109"/>
    </row>
    <row r="10" spans="1:18" ht="18" x14ac:dyDescent="0.25">
      <c r="A10" s="107"/>
      <c r="B10" s="108"/>
      <c r="C10" s="108"/>
      <c r="D10" s="108"/>
      <c r="E10" s="108"/>
      <c r="F10" s="108"/>
      <c r="G10" s="108"/>
      <c r="H10" s="108"/>
      <c r="I10" s="108"/>
      <c r="J10" s="108"/>
      <c r="K10" s="108"/>
      <c r="L10" s="108"/>
      <c r="M10" s="108"/>
      <c r="N10" s="108"/>
      <c r="O10" s="108"/>
      <c r="P10" s="108"/>
      <c r="Q10" s="109"/>
    </row>
    <row r="11" spans="1:18" ht="18" x14ac:dyDescent="0.25">
      <c r="A11" s="107"/>
      <c r="B11" s="108"/>
      <c r="C11" s="108"/>
      <c r="D11" s="108"/>
      <c r="E11" s="108"/>
      <c r="F11" s="108"/>
      <c r="G11" s="108"/>
      <c r="H11" s="108"/>
      <c r="I11" s="108"/>
      <c r="J11" s="108"/>
      <c r="K11" s="108"/>
      <c r="L11" s="108"/>
      <c r="M11" s="108"/>
      <c r="N11" s="108"/>
      <c r="O11" s="108"/>
      <c r="P11" s="108"/>
      <c r="Q11" s="109"/>
    </row>
    <row r="12" spans="1:18" ht="18" x14ac:dyDescent="0.25">
      <c r="A12" s="107"/>
      <c r="B12" s="108"/>
      <c r="C12" s="108"/>
      <c r="D12" s="108"/>
      <c r="E12" s="108"/>
      <c r="F12" s="108"/>
      <c r="G12" s="108"/>
      <c r="H12" s="108"/>
      <c r="I12" s="108"/>
      <c r="J12" s="108"/>
      <c r="K12" s="108"/>
      <c r="L12" s="108"/>
      <c r="M12" s="108"/>
      <c r="N12" s="108"/>
      <c r="O12" s="108"/>
      <c r="P12" s="108"/>
      <c r="Q12" s="109"/>
    </row>
    <row r="13" spans="1:18" ht="18" x14ac:dyDescent="0.25">
      <c r="A13" s="107"/>
      <c r="B13" s="108"/>
      <c r="C13" s="108"/>
      <c r="D13" s="108"/>
      <c r="E13" s="108"/>
      <c r="F13" s="108"/>
      <c r="G13" s="108"/>
      <c r="H13" s="108"/>
      <c r="I13" s="108"/>
      <c r="J13" s="108"/>
      <c r="K13" s="108"/>
      <c r="L13" s="108"/>
      <c r="M13" s="108"/>
      <c r="N13" s="108"/>
      <c r="O13" s="108"/>
      <c r="P13" s="108"/>
      <c r="Q13" s="109"/>
    </row>
    <row r="14" spans="1:18" ht="18" x14ac:dyDescent="0.25">
      <c r="A14" s="107"/>
      <c r="B14" s="108"/>
      <c r="C14" s="108"/>
      <c r="D14" s="108"/>
      <c r="E14" s="108"/>
      <c r="F14" s="108"/>
      <c r="G14" s="108"/>
      <c r="H14" s="108"/>
      <c r="I14" s="108"/>
      <c r="J14" s="108"/>
      <c r="K14" s="108"/>
      <c r="L14" s="108"/>
      <c r="M14" s="108"/>
      <c r="N14" s="108"/>
      <c r="O14" s="108"/>
      <c r="P14" s="108"/>
      <c r="Q14" s="109"/>
    </row>
    <row r="15" spans="1:18" ht="18" x14ac:dyDescent="0.25">
      <c r="A15" s="107"/>
      <c r="B15" s="108"/>
      <c r="C15" s="108"/>
      <c r="D15" s="108"/>
      <c r="E15" s="108"/>
      <c r="F15" s="108"/>
      <c r="G15" s="108"/>
      <c r="H15" s="108"/>
      <c r="I15" s="108"/>
      <c r="J15" s="108"/>
      <c r="K15" s="108"/>
      <c r="L15" s="108"/>
      <c r="M15" s="108"/>
      <c r="N15" s="108"/>
      <c r="O15" s="108"/>
      <c r="P15" s="108"/>
      <c r="Q15" s="109"/>
    </row>
    <row r="16" spans="1:18" ht="18" x14ac:dyDescent="0.25">
      <c r="A16" s="107"/>
      <c r="B16" s="108"/>
      <c r="C16" s="108"/>
      <c r="D16" s="108"/>
      <c r="E16" s="108"/>
      <c r="F16" s="108"/>
      <c r="G16" s="108"/>
      <c r="H16" s="108"/>
      <c r="I16" s="108"/>
      <c r="J16" s="108"/>
      <c r="K16" s="108"/>
      <c r="L16" s="108"/>
      <c r="M16" s="108"/>
      <c r="N16" s="108"/>
      <c r="O16" s="108"/>
      <c r="P16" s="108"/>
      <c r="Q16" s="109"/>
    </row>
    <row r="17" spans="1:17" ht="57.75" customHeight="1" thickBot="1" x14ac:dyDescent="0.3">
      <c r="A17" s="154" t="s">
        <v>386</v>
      </c>
      <c r="B17" s="155"/>
      <c r="C17" s="155"/>
      <c r="D17" s="155"/>
      <c r="E17" s="155"/>
      <c r="F17" s="155"/>
      <c r="G17" s="155"/>
      <c r="H17" s="155"/>
      <c r="I17" s="155"/>
      <c r="J17" s="155"/>
      <c r="K17" s="155"/>
      <c r="L17" s="155"/>
      <c r="M17" s="155"/>
      <c r="N17" s="155"/>
      <c r="O17" s="155"/>
      <c r="P17" s="155"/>
      <c r="Q17" s="156"/>
    </row>
    <row r="18" spans="1:17" ht="62.45" customHeight="1" thickBot="1" x14ac:dyDescent="0.3">
      <c r="A18" s="158"/>
      <c r="B18" s="159"/>
      <c r="C18" s="159"/>
      <c r="D18" s="159"/>
      <c r="E18" s="159"/>
      <c r="F18" s="159"/>
      <c r="G18" s="159"/>
      <c r="H18" s="159"/>
      <c r="I18" s="159"/>
      <c r="J18" s="159"/>
      <c r="K18" s="159"/>
      <c r="L18" s="159"/>
      <c r="M18" s="159"/>
      <c r="N18" s="159"/>
      <c r="O18" s="159"/>
      <c r="P18" s="159"/>
      <c r="Q18" s="159"/>
    </row>
    <row r="19" spans="1:17" ht="22.7" customHeight="1" x14ac:dyDescent="0.25">
      <c r="A19" s="157"/>
      <c r="B19" s="157"/>
      <c r="C19" s="157"/>
      <c r="D19" s="157"/>
      <c r="E19" s="157"/>
      <c r="F19" s="157"/>
      <c r="G19" s="157"/>
      <c r="H19" s="157"/>
      <c r="I19" s="157"/>
      <c r="J19" s="157"/>
      <c r="K19" s="157"/>
      <c r="L19" s="157"/>
      <c r="M19" s="157"/>
      <c r="N19" s="157"/>
      <c r="O19" s="157"/>
      <c r="P19" s="157"/>
      <c r="Q19" s="157"/>
    </row>
    <row r="20" spans="1:17" x14ac:dyDescent="0.25">
      <c r="A20" s="157"/>
      <c r="B20" s="157"/>
      <c r="C20" s="157"/>
      <c r="D20" s="157"/>
      <c r="E20" s="157"/>
      <c r="F20" s="157"/>
      <c r="G20" s="157"/>
      <c r="H20" s="157"/>
      <c r="I20" s="157"/>
      <c r="J20" s="157"/>
      <c r="K20" s="157"/>
      <c r="L20" s="157"/>
      <c r="M20" s="157"/>
      <c r="N20" s="157"/>
      <c r="O20" s="157"/>
      <c r="P20" s="157"/>
      <c r="Q20" s="157"/>
    </row>
    <row r="21" spans="1:17" x14ac:dyDescent="0.25">
      <c r="A21" s="150"/>
      <c r="B21" s="150"/>
      <c r="C21" s="150"/>
      <c r="D21" s="150"/>
      <c r="E21" s="150"/>
      <c r="F21" s="150"/>
      <c r="G21" s="150"/>
      <c r="H21" s="150"/>
      <c r="I21" s="150"/>
      <c r="J21" s="150"/>
      <c r="K21" s="150"/>
      <c r="L21" s="150"/>
      <c r="M21" s="150"/>
      <c r="N21" s="150"/>
      <c r="O21" s="150"/>
      <c r="P21" s="150"/>
      <c r="Q21" s="150"/>
    </row>
    <row r="22" spans="1:17" ht="15" customHeight="1" x14ac:dyDescent="0.25">
      <c r="A22" s="150"/>
      <c r="B22" s="150"/>
      <c r="C22" s="150"/>
      <c r="D22" s="150"/>
      <c r="E22" s="150"/>
      <c r="F22" s="150"/>
      <c r="G22" s="150"/>
      <c r="H22" s="150"/>
      <c r="I22" s="150"/>
      <c r="J22" s="150"/>
      <c r="K22" s="150"/>
      <c r="L22" s="150"/>
      <c r="M22" s="150"/>
      <c r="N22" s="150"/>
      <c r="O22" s="150"/>
      <c r="P22" s="150"/>
      <c r="Q22" s="150"/>
    </row>
    <row r="23" spans="1:17" x14ac:dyDescent="0.25">
      <c r="A23" s="150"/>
      <c r="B23" s="150"/>
      <c r="C23" s="150"/>
      <c r="D23" s="150"/>
      <c r="E23" s="150"/>
      <c r="F23" s="150"/>
      <c r="G23" s="150"/>
      <c r="H23" s="150"/>
      <c r="I23" s="150"/>
      <c r="J23" s="150"/>
      <c r="K23" s="150"/>
      <c r="L23" s="150"/>
      <c r="M23" s="150"/>
      <c r="N23" s="150"/>
      <c r="O23" s="150"/>
      <c r="P23" s="150"/>
      <c r="Q23" s="150"/>
    </row>
    <row r="24" spans="1:17" x14ac:dyDescent="0.25">
      <c r="A24" s="150"/>
      <c r="B24" s="150"/>
      <c r="C24" s="150"/>
      <c r="D24" s="150"/>
      <c r="E24" s="150"/>
      <c r="F24" s="150"/>
      <c r="G24" s="150"/>
      <c r="H24" s="150"/>
      <c r="I24" s="150"/>
      <c r="J24" s="150"/>
      <c r="K24" s="150"/>
      <c r="L24" s="150"/>
      <c r="M24" s="150"/>
      <c r="N24" s="150"/>
      <c r="O24" s="150"/>
      <c r="P24" s="150"/>
      <c r="Q24" s="150"/>
    </row>
    <row r="25" spans="1:17" x14ac:dyDescent="0.25">
      <c r="A25" s="150"/>
      <c r="B25" s="150"/>
      <c r="C25" s="150"/>
      <c r="D25" s="150"/>
      <c r="E25" s="150"/>
      <c r="F25" s="150"/>
      <c r="G25" s="150"/>
      <c r="H25" s="150"/>
      <c r="I25" s="150"/>
      <c r="J25" s="150"/>
      <c r="K25" s="150"/>
      <c r="L25" s="150"/>
      <c r="M25" s="150"/>
      <c r="N25" s="150"/>
      <c r="O25" s="150"/>
      <c r="P25" s="150"/>
      <c r="Q25" s="150"/>
    </row>
    <row r="26" spans="1:17" x14ac:dyDescent="0.25">
      <c r="A26" s="150"/>
      <c r="B26" s="150"/>
      <c r="C26" s="150"/>
      <c r="D26" s="150"/>
      <c r="E26" s="150"/>
      <c r="F26" s="150"/>
      <c r="G26" s="150"/>
      <c r="H26" s="150"/>
      <c r="I26" s="150"/>
      <c r="J26" s="150"/>
      <c r="K26" s="150"/>
      <c r="L26" s="150"/>
      <c r="M26" s="150"/>
      <c r="N26" s="150"/>
      <c r="O26" s="150"/>
      <c r="P26" s="150"/>
      <c r="Q26" s="150"/>
    </row>
    <row r="27" spans="1:17" x14ac:dyDescent="0.25">
      <c r="A27" s="150"/>
      <c r="B27" s="150"/>
      <c r="C27" s="150"/>
      <c r="D27" s="150"/>
      <c r="E27" s="150"/>
      <c r="F27" s="150"/>
      <c r="G27" s="150"/>
      <c r="H27" s="150"/>
      <c r="I27" s="150"/>
      <c r="J27" s="150"/>
      <c r="K27" s="150"/>
      <c r="L27" s="150"/>
      <c r="M27" s="150"/>
      <c r="N27" s="150"/>
      <c r="O27" s="150"/>
      <c r="P27" s="150"/>
      <c r="Q27" s="150"/>
    </row>
    <row r="28" spans="1:17" x14ac:dyDescent="0.25">
      <c r="A28" s="151"/>
      <c r="B28" s="152"/>
      <c r="C28" s="152"/>
      <c r="D28" s="152"/>
      <c r="E28" s="152"/>
      <c r="F28" s="152"/>
      <c r="G28" s="152"/>
      <c r="H28" s="152"/>
      <c r="I28" s="152"/>
      <c r="J28" s="152"/>
      <c r="K28" s="152"/>
      <c r="L28" s="152"/>
      <c r="M28" s="152"/>
      <c r="N28" s="152"/>
      <c r="O28" s="152"/>
      <c r="P28" s="152"/>
      <c r="Q28" s="153"/>
    </row>
    <row r="29" spans="1:17" s="106" customFormat="1" x14ac:dyDescent="0.25">
      <c r="A29" s="7"/>
      <c r="B29" s="7"/>
      <c r="C29" s="7"/>
      <c r="D29" s="7"/>
      <c r="E29" s="7"/>
      <c r="F29" s="7"/>
      <c r="G29" s="7"/>
      <c r="H29" s="7"/>
      <c r="I29" s="7"/>
      <c r="J29" s="7"/>
      <c r="K29" s="9"/>
      <c r="L29" s="7"/>
      <c r="M29" s="7"/>
      <c r="N29" s="7"/>
      <c r="O29" s="7"/>
      <c r="P29" s="7"/>
      <c r="Q29" s="7"/>
    </row>
    <row r="30" spans="1:17" s="106" customFormat="1" x14ac:dyDescent="0.25">
      <c r="A30" s="7"/>
      <c r="B30" s="7"/>
      <c r="C30" s="7"/>
      <c r="D30" s="7"/>
      <c r="E30" s="7"/>
      <c r="F30" s="7"/>
      <c r="G30" s="7"/>
      <c r="H30" s="7"/>
      <c r="I30" s="7"/>
      <c r="J30" s="7"/>
      <c r="K30" s="9"/>
      <c r="L30" s="7"/>
      <c r="M30" s="7"/>
      <c r="N30" s="7"/>
      <c r="O30" s="7"/>
      <c r="P30" s="7"/>
      <c r="Q30" s="7"/>
    </row>
    <row r="31" spans="1:17" s="106" customFormat="1" x14ac:dyDescent="0.25">
      <c r="A31" s="7"/>
      <c r="B31" s="7"/>
      <c r="C31" s="7"/>
      <c r="D31" s="7"/>
      <c r="E31" s="7"/>
      <c r="F31" s="7"/>
      <c r="G31" s="7"/>
      <c r="H31" s="7"/>
      <c r="I31" s="7"/>
      <c r="J31" s="7"/>
      <c r="K31" s="9"/>
      <c r="L31" s="7"/>
      <c r="M31" s="7"/>
      <c r="N31" s="7"/>
      <c r="O31" s="7"/>
      <c r="P31" s="7"/>
      <c r="Q31" s="7"/>
    </row>
    <row r="32" spans="1:17" s="106" customFormat="1" x14ac:dyDescent="0.25">
      <c r="A32" s="7"/>
      <c r="B32" s="7"/>
      <c r="C32" s="7"/>
      <c r="D32" s="7"/>
      <c r="E32" s="7"/>
      <c r="F32" s="7"/>
      <c r="G32" s="7"/>
      <c r="H32" s="7"/>
      <c r="I32" s="7"/>
      <c r="J32" s="7"/>
      <c r="K32" s="9"/>
      <c r="L32" s="7"/>
      <c r="M32" s="7"/>
      <c r="N32" s="7"/>
      <c r="O32" s="7"/>
      <c r="P32" s="7"/>
      <c r="Q32" s="7"/>
    </row>
    <row r="33" spans="1:17" s="106" customFormat="1" x14ac:dyDescent="0.25">
      <c r="A33" s="7"/>
      <c r="B33" s="7"/>
      <c r="C33" s="7"/>
      <c r="D33" s="7"/>
      <c r="E33" s="7"/>
      <c r="F33" s="7"/>
      <c r="G33" s="7"/>
      <c r="H33" s="7"/>
      <c r="I33" s="7"/>
      <c r="J33" s="7"/>
      <c r="K33" s="9"/>
      <c r="L33" s="7"/>
      <c r="M33" s="7"/>
      <c r="N33" s="7"/>
      <c r="O33" s="7"/>
      <c r="P33" s="7"/>
      <c r="Q33" s="7"/>
    </row>
    <row r="34" spans="1:17" s="106" customFormat="1" x14ac:dyDescent="0.25">
      <c r="A34" s="7"/>
      <c r="B34" s="7"/>
      <c r="C34" s="7"/>
      <c r="D34" s="7"/>
      <c r="E34" s="7"/>
      <c r="F34" s="7"/>
      <c r="G34" s="7"/>
      <c r="H34" s="7"/>
      <c r="I34" s="7"/>
      <c r="J34" s="7"/>
      <c r="K34" s="9"/>
      <c r="L34" s="7"/>
      <c r="M34" s="7"/>
      <c r="N34" s="7"/>
      <c r="O34" s="7"/>
      <c r="P34" s="7"/>
      <c r="Q34" s="7"/>
    </row>
    <row r="35" spans="1:17" s="106" customFormat="1" x14ac:dyDescent="0.25">
      <c r="A35" s="7"/>
      <c r="B35" s="7"/>
      <c r="C35" s="7"/>
      <c r="D35" s="7"/>
      <c r="E35" s="7"/>
      <c r="F35" s="7"/>
      <c r="G35" s="7"/>
      <c r="H35" s="7"/>
      <c r="I35" s="7"/>
      <c r="J35" s="7"/>
      <c r="K35" s="9"/>
      <c r="L35" s="7"/>
      <c r="M35" s="7"/>
      <c r="N35" s="7"/>
      <c r="O35" s="7"/>
      <c r="P35" s="7"/>
      <c r="Q35" s="7"/>
    </row>
    <row r="36" spans="1:17" s="106" customFormat="1" x14ac:dyDescent="0.25">
      <c r="A36" s="7"/>
      <c r="B36" s="7"/>
      <c r="C36" s="7"/>
      <c r="D36" s="7"/>
      <c r="E36" s="7"/>
      <c r="F36" s="7"/>
      <c r="G36" s="7"/>
      <c r="H36" s="7"/>
      <c r="I36" s="7"/>
      <c r="J36" s="7"/>
      <c r="K36" s="9"/>
      <c r="L36" s="7"/>
      <c r="M36" s="7"/>
      <c r="N36" s="7"/>
      <c r="O36" s="7"/>
      <c r="P36" s="7"/>
      <c r="Q36" s="7"/>
    </row>
    <row r="37" spans="1:17" s="106" customFormat="1" x14ac:dyDescent="0.25">
      <c r="A37" s="7"/>
      <c r="B37" s="7"/>
      <c r="C37" s="7"/>
      <c r="D37" s="7"/>
      <c r="E37" s="7"/>
      <c r="F37" s="7"/>
      <c r="G37" s="7"/>
      <c r="H37" s="7"/>
      <c r="I37" s="7"/>
      <c r="J37" s="7"/>
      <c r="K37" s="9"/>
      <c r="L37" s="7"/>
      <c r="M37" s="7"/>
      <c r="N37" s="7"/>
      <c r="O37" s="7"/>
      <c r="P37" s="7"/>
      <c r="Q37" s="7"/>
    </row>
    <row r="38" spans="1:17" s="106" customFormat="1" x14ac:dyDescent="0.25">
      <c r="A38" s="7"/>
      <c r="B38" s="7"/>
      <c r="C38" s="7"/>
      <c r="D38" s="7"/>
      <c r="E38" s="7"/>
      <c r="F38" s="7"/>
      <c r="G38" s="7"/>
      <c r="H38" s="7"/>
      <c r="I38" s="7"/>
      <c r="J38" s="7"/>
      <c r="K38" s="7"/>
      <c r="L38" s="7"/>
      <c r="M38" s="7"/>
      <c r="N38" s="7"/>
      <c r="O38" s="7"/>
      <c r="P38" s="7"/>
      <c r="Q38" s="7"/>
    </row>
    <row r="39" spans="1:17" s="106" customFormat="1" x14ac:dyDescent="0.25">
      <c r="A39" s="7"/>
      <c r="B39" s="7"/>
      <c r="C39" s="7"/>
      <c r="D39" s="7"/>
      <c r="E39" s="7"/>
      <c r="F39" s="7"/>
      <c r="G39" s="7"/>
      <c r="H39" s="7"/>
      <c r="I39" s="7"/>
      <c r="J39" s="7"/>
      <c r="K39" s="7"/>
      <c r="L39" s="7"/>
      <c r="M39" s="7"/>
      <c r="N39" s="7"/>
      <c r="O39" s="7"/>
      <c r="P39" s="7"/>
      <c r="Q39" s="7"/>
    </row>
    <row r="40" spans="1:17" s="106" customFormat="1" x14ac:dyDescent="0.25">
      <c r="A40" s="7"/>
      <c r="B40" s="7"/>
      <c r="C40" s="7"/>
      <c r="D40" s="7"/>
      <c r="E40" s="7"/>
      <c r="F40" s="7"/>
      <c r="G40" s="7"/>
      <c r="H40" s="7"/>
      <c r="I40" s="7"/>
      <c r="J40" s="7"/>
      <c r="K40" s="7"/>
      <c r="L40" s="7"/>
      <c r="M40" s="7"/>
      <c r="N40" s="7"/>
      <c r="O40" s="7"/>
      <c r="P40" s="7"/>
      <c r="Q40" s="7"/>
    </row>
    <row r="41" spans="1:17" s="106" customFormat="1" x14ac:dyDescent="0.25">
      <c r="A41" s="7"/>
      <c r="B41" s="7"/>
      <c r="C41" s="7"/>
      <c r="D41" s="7"/>
      <c r="E41" s="7"/>
      <c r="F41" s="7"/>
      <c r="G41" s="7"/>
      <c r="H41" s="7"/>
      <c r="I41" s="7"/>
      <c r="J41" s="7"/>
      <c r="K41" s="7"/>
      <c r="L41" s="7"/>
      <c r="M41" s="7"/>
      <c r="N41" s="7"/>
      <c r="O41" s="7"/>
      <c r="P41" s="7"/>
      <c r="Q41" s="7"/>
    </row>
    <row r="42" spans="1:17" s="106" customFormat="1" x14ac:dyDescent="0.25">
      <c r="A42" s="7"/>
      <c r="B42" s="7"/>
      <c r="C42" s="7"/>
      <c r="D42" s="7"/>
      <c r="E42" s="7"/>
      <c r="F42" s="7"/>
      <c r="G42" s="7"/>
      <c r="H42" s="7"/>
      <c r="I42" s="7"/>
      <c r="J42" s="7"/>
      <c r="K42" s="7"/>
      <c r="L42" s="7"/>
      <c r="M42" s="7"/>
      <c r="N42" s="7"/>
      <c r="O42" s="7"/>
      <c r="P42" s="7"/>
      <c r="Q42" s="7"/>
    </row>
    <row r="43" spans="1:17" s="106" customFormat="1" x14ac:dyDescent="0.25">
      <c r="A43" s="7"/>
      <c r="B43" s="7"/>
      <c r="C43" s="7"/>
      <c r="D43" s="7"/>
      <c r="E43" s="7"/>
      <c r="F43" s="7"/>
      <c r="G43" s="7"/>
      <c r="H43" s="7"/>
      <c r="I43" s="7"/>
      <c r="J43" s="7"/>
      <c r="K43" s="7"/>
      <c r="L43" s="7"/>
      <c r="M43" s="7"/>
      <c r="N43" s="7"/>
      <c r="O43" s="7"/>
      <c r="P43" s="7"/>
      <c r="Q43" s="7"/>
    </row>
    <row r="44" spans="1:17" s="106" customFormat="1" x14ac:dyDescent="0.25">
      <c r="A44" s="7"/>
      <c r="B44" s="7"/>
      <c r="C44" s="7"/>
      <c r="D44" s="7"/>
      <c r="E44" s="7"/>
      <c r="F44" s="7"/>
      <c r="G44" s="7"/>
      <c r="H44" s="7"/>
      <c r="I44" s="7"/>
      <c r="J44" s="7"/>
      <c r="K44" s="7"/>
      <c r="L44" s="7"/>
      <c r="M44" s="7"/>
      <c r="N44" s="7"/>
      <c r="O44" s="7"/>
      <c r="P44" s="7"/>
      <c r="Q44" s="7"/>
    </row>
    <row r="45" spans="1:17" s="106" customFormat="1" x14ac:dyDescent="0.25">
      <c r="A45" s="7"/>
      <c r="B45" s="7"/>
      <c r="C45" s="7"/>
      <c r="D45" s="7"/>
      <c r="E45" s="7"/>
      <c r="F45" s="7"/>
      <c r="G45" s="7"/>
      <c r="H45" s="7"/>
      <c r="I45" s="7"/>
      <c r="J45" s="7"/>
      <c r="K45" s="7"/>
      <c r="L45" s="7"/>
      <c r="M45" s="7"/>
      <c r="N45" s="7"/>
      <c r="O45" s="7"/>
      <c r="P45" s="7"/>
      <c r="Q45" s="7"/>
    </row>
    <row r="46" spans="1:17" s="106" customFormat="1" x14ac:dyDescent="0.25">
      <c r="A46" s="7"/>
      <c r="B46" s="7"/>
      <c r="C46" s="7"/>
      <c r="D46" s="7"/>
      <c r="E46" s="7"/>
      <c r="F46" s="7"/>
      <c r="G46" s="7"/>
      <c r="H46" s="7"/>
      <c r="I46" s="7"/>
      <c r="J46" s="7"/>
      <c r="K46" s="7"/>
      <c r="L46" s="7"/>
      <c r="M46" s="7"/>
      <c r="N46" s="7"/>
      <c r="O46" s="7"/>
      <c r="P46" s="7"/>
      <c r="Q46" s="7"/>
    </row>
    <row r="47" spans="1:17" s="106" customFormat="1" x14ac:dyDescent="0.25">
      <c r="A47" s="7"/>
      <c r="B47" s="7"/>
      <c r="C47" s="7"/>
      <c r="D47" s="7"/>
      <c r="E47" s="7"/>
      <c r="F47" s="7"/>
      <c r="G47" s="7"/>
      <c r="H47" s="7"/>
      <c r="I47" s="7"/>
      <c r="J47" s="7"/>
      <c r="K47" s="7"/>
      <c r="L47" s="7"/>
      <c r="M47" s="7"/>
      <c r="N47" s="7"/>
      <c r="O47" s="7"/>
      <c r="P47" s="7"/>
      <c r="Q47" s="7"/>
    </row>
    <row r="48" spans="1:17" s="106" customFormat="1" x14ac:dyDescent="0.25">
      <c r="A48" s="7"/>
      <c r="B48" s="7"/>
      <c r="C48" s="7"/>
      <c r="D48" s="7"/>
      <c r="E48" s="7"/>
      <c r="F48" s="7"/>
      <c r="G48" s="7"/>
      <c r="H48" s="7"/>
      <c r="I48" s="7"/>
      <c r="J48" s="7"/>
      <c r="K48" s="44"/>
      <c r="L48" s="7"/>
      <c r="M48" s="7"/>
      <c r="N48" s="7"/>
      <c r="O48" s="7"/>
      <c r="P48" s="7"/>
      <c r="Q48" s="7"/>
    </row>
    <row r="49" spans="1:17" s="106" customFormat="1" x14ac:dyDescent="0.25">
      <c r="A49" s="7"/>
      <c r="B49" s="7"/>
      <c r="C49" s="7"/>
      <c r="D49" s="7"/>
      <c r="E49" s="7"/>
      <c r="F49" s="7"/>
      <c r="G49" s="7"/>
      <c r="H49" s="7"/>
      <c r="I49" s="7"/>
      <c r="J49" s="7"/>
      <c r="K49" s="7"/>
      <c r="L49" s="7"/>
      <c r="M49" s="7"/>
      <c r="N49" s="7"/>
      <c r="O49" s="7"/>
      <c r="P49" s="7"/>
      <c r="Q49" s="7"/>
    </row>
    <row r="50" spans="1:17" s="106" customFormat="1" x14ac:dyDescent="0.25">
      <c r="A50" s="7"/>
      <c r="B50" s="7"/>
      <c r="C50" s="7"/>
      <c r="D50" s="7"/>
      <c r="E50" s="7"/>
      <c r="F50" s="7"/>
      <c r="G50" s="7"/>
      <c r="H50" s="7"/>
      <c r="I50" s="7"/>
      <c r="J50" s="7"/>
      <c r="K50" s="7"/>
      <c r="L50" s="7"/>
      <c r="M50" s="7"/>
      <c r="N50" s="7"/>
      <c r="O50" s="7"/>
      <c r="P50" s="7"/>
      <c r="Q50" s="7"/>
    </row>
    <row r="51" spans="1:17" s="106" customFormat="1" x14ac:dyDescent="0.25">
      <c r="A51" s="7"/>
      <c r="B51" s="7"/>
      <c r="C51" s="7"/>
      <c r="D51" s="7"/>
      <c r="E51" s="7"/>
      <c r="F51" s="7"/>
      <c r="G51" s="7"/>
      <c r="H51" s="7"/>
      <c r="I51" s="7"/>
      <c r="J51" s="7"/>
      <c r="K51" s="7"/>
      <c r="L51" s="7"/>
      <c r="M51" s="7"/>
      <c r="N51" s="7"/>
      <c r="O51" s="7"/>
      <c r="P51" s="7"/>
      <c r="Q51" s="7"/>
    </row>
    <row r="52" spans="1:17" s="106" customFormat="1" x14ac:dyDescent="0.25">
      <c r="A52" s="7"/>
      <c r="B52" s="7"/>
      <c r="C52" s="7"/>
      <c r="D52" s="7"/>
      <c r="E52" s="7"/>
      <c r="F52" s="7"/>
      <c r="G52" s="7"/>
      <c r="H52" s="7"/>
      <c r="I52" s="7"/>
      <c r="J52" s="7"/>
      <c r="K52" s="7"/>
      <c r="L52" s="7"/>
      <c r="M52" s="7"/>
      <c r="N52" s="7"/>
      <c r="O52" s="7"/>
      <c r="P52" s="7"/>
      <c r="Q52" s="7"/>
    </row>
    <row r="53" spans="1:17" s="106" customFormat="1" x14ac:dyDescent="0.25">
      <c r="A53" s="7"/>
      <c r="B53" s="7"/>
      <c r="C53" s="7"/>
      <c r="D53" s="7"/>
      <c r="E53" s="7"/>
      <c r="F53" s="7"/>
      <c r="G53" s="7"/>
      <c r="H53" s="7"/>
      <c r="I53" s="7"/>
      <c r="J53" s="7"/>
      <c r="K53" s="7"/>
      <c r="L53" s="7"/>
      <c r="M53" s="7"/>
      <c r="N53" s="7"/>
      <c r="O53" s="7"/>
      <c r="P53" s="7"/>
      <c r="Q53" s="7"/>
    </row>
    <row r="54" spans="1:17" s="106" customFormat="1" x14ac:dyDescent="0.25">
      <c r="A54" s="7"/>
      <c r="B54" s="7"/>
      <c r="C54" s="7"/>
      <c r="D54" s="7"/>
      <c r="E54" s="7"/>
      <c r="F54" s="7"/>
      <c r="G54" s="7"/>
      <c r="H54" s="7"/>
      <c r="I54" s="7"/>
      <c r="J54" s="7"/>
      <c r="K54" s="7"/>
      <c r="L54" s="7"/>
      <c r="M54" s="7"/>
      <c r="N54" s="7"/>
      <c r="O54" s="7"/>
      <c r="P54" s="7"/>
      <c r="Q54" s="7"/>
    </row>
    <row r="55" spans="1:17" s="106" customFormat="1" x14ac:dyDescent="0.25">
      <c r="A55" s="7"/>
      <c r="B55" s="7"/>
      <c r="C55" s="7"/>
      <c r="D55" s="7"/>
      <c r="E55" s="7"/>
      <c r="F55" s="7"/>
      <c r="G55" s="7"/>
      <c r="H55" s="7"/>
      <c r="I55" s="7"/>
      <c r="J55" s="7"/>
      <c r="K55" s="7"/>
      <c r="L55" s="7"/>
      <c r="M55" s="7"/>
      <c r="N55" s="7"/>
      <c r="O55" s="7"/>
      <c r="P55" s="7"/>
      <c r="Q55" s="7"/>
    </row>
    <row r="56" spans="1:17" s="106" customFormat="1" x14ac:dyDescent="0.25">
      <c r="A56" s="7"/>
      <c r="B56" s="7"/>
      <c r="C56" s="7"/>
      <c r="D56" s="7"/>
      <c r="E56" s="7"/>
      <c r="F56" s="7"/>
      <c r="G56" s="7"/>
      <c r="H56" s="7"/>
      <c r="I56" s="7"/>
      <c r="J56" s="7"/>
      <c r="K56" s="7"/>
      <c r="L56" s="7"/>
      <c r="M56" s="7"/>
      <c r="N56" s="7"/>
      <c r="O56" s="7"/>
      <c r="P56" s="7"/>
      <c r="Q56" s="7"/>
    </row>
  </sheetData>
  <mergeCells count="28">
    <mergeCell ref="G2:H2"/>
    <mergeCell ref="I2:I3"/>
    <mergeCell ref="A23:Q23"/>
    <mergeCell ref="A24:Q24"/>
    <mergeCell ref="A25:Q25"/>
    <mergeCell ref="A26:Q26"/>
    <mergeCell ref="A27:Q27"/>
    <mergeCell ref="A28:Q28"/>
    <mergeCell ref="A17:Q17"/>
    <mergeCell ref="A18:Q18"/>
    <mergeCell ref="A19:Q19"/>
    <mergeCell ref="A20:Q20"/>
    <mergeCell ref="A21:Q21"/>
    <mergeCell ref="A22:Q22"/>
    <mergeCell ref="K2:K3"/>
    <mergeCell ref="L2:M2"/>
    <mergeCell ref="N2:N3"/>
    <mergeCell ref="O2:O3"/>
    <mergeCell ref="P2:P3"/>
    <mergeCell ref="Q2:Q3"/>
    <mergeCell ref="A1:Q1"/>
    <mergeCell ref="A2:A3"/>
    <mergeCell ref="B2:B3"/>
    <mergeCell ref="C2:C3"/>
    <mergeCell ref="D2:D3"/>
    <mergeCell ref="E2:E3"/>
    <mergeCell ref="F2:F3"/>
    <mergeCell ref="J2:J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9"/>
  <sheetViews>
    <sheetView workbookViewId="0">
      <pane ySplit="4" topLeftCell="A5" activePane="bottomLeft" state="frozen"/>
      <selection pane="bottomLeft" activeCell="A12" sqref="A12:U12"/>
    </sheetView>
  </sheetViews>
  <sheetFormatPr defaultRowHeight="15" x14ac:dyDescent="0.25"/>
  <cols>
    <col min="1" max="1" width="7.28515625" bestFit="1" customWidth="1"/>
    <col min="2" max="2" width="9.5703125" customWidth="1"/>
    <col min="3" max="3" width="18" bestFit="1" customWidth="1"/>
    <col min="4" max="5" width="15.5703125" bestFit="1" customWidth="1"/>
    <col min="6" max="6" width="20.28515625" customWidth="1"/>
    <col min="7" max="7" width="15.5703125" bestFit="1" customWidth="1"/>
    <col min="8" max="8" width="15.5703125" customWidth="1"/>
    <col min="20" max="20" width="8.28515625" bestFit="1" customWidth="1"/>
    <col min="21" max="21" width="10.7109375" bestFit="1" customWidth="1"/>
    <col min="22" max="22" width="30.85546875" bestFit="1" customWidth="1"/>
  </cols>
  <sheetData>
    <row r="1" spans="1:21" ht="15.75" thickBot="1" x14ac:dyDescent="0.3"/>
    <row r="2" spans="1:21" ht="28.5" thickBot="1" x14ac:dyDescent="0.3">
      <c r="A2" s="160" t="s">
        <v>71</v>
      </c>
      <c r="B2" s="161"/>
      <c r="C2" s="161"/>
      <c r="D2" s="161"/>
      <c r="E2" s="161"/>
      <c r="F2" s="161"/>
      <c r="G2" s="161"/>
      <c r="H2" s="161"/>
      <c r="I2" s="161"/>
      <c r="J2" s="161"/>
      <c r="K2" s="161"/>
      <c r="L2" s="161"/>
      <c r="M2" s="161"/>
      <c r="N2" s="161"/>
      <c r="O2" s="161"/>
      <c r="P2" s="161"/>
      <c r="Q2" s="161"/>
      <c r="R2" s="161"/>
      <c r="S2" s="161"/>
      <c r="T2" s="161"/>
      <c r="U2" s="162"/>
    </row>
    <row r="3" spans="1:21" ht="18.75" customHeight="1" thickTop="1" x14ac:dyDescent="0.25">
      <c r="A3" s="163" t="s">
        <v>64</v>
      </c>
      <c r="B3" s="171" t="s">
        <v>65</v>
      </c>
      <c r="C3" s="165" t="s">
        <v>22</v>
      </c>
      <c r="D3" s="165" t="s">
        <v>67</v>
      </c>
      <c r="E3" s="165" t="s">
        <v>66</v>
      </c>
      <c r="F3" s="167" t="s">
        <v>69</v>
      </c>
      <c r="G3" s="167" t="s">
        <v>70</v>
      </c>
      <c r="H3" s="169" t="s">
        <v>21</v>
      </c>
      <c r="I3" s="165" t="s">
        <v>55</v>
      </c>
      <c r="J3" s="165"/>
      <c r="K3" s="167" t="s">
        <v>56</v>
      </c>
      <c r="L3" s="167"/>
      <c r="M3" s="165" t="s">
        <v>6</v>
      </c>
      <c r="N3" s="165" t="s">
        <v>57</v>
      </c>
      <c r="O3" s="169" t="s">
        <v>58</v>
      </c>
      <c r="P3" s="165" t="s">
        <v>8</v>
      </c>
      <c r="Q3" s="165"/>
      <c r="R3" s="165"/>
      <c r="S3" s="169" t="s">
        <v>77</v>
      </c>
      <c r="T3" s="127" t="s">
        <v>68</v>
      </c>
      <c r="U3" s="172" t="s">
        <v>10</v>
      </c>
    </row>
    <row r="4" spans="1:21" ht="36" x14ac:dyDescent="0.25">
      <c r="A4" s="164"/>
      <c r="B4" s="165"/>
      <c r="C4" s="166"/>
      <c r="D4" s="166"/>
      <c r="E4" s="166"/>
      <c r="F4" s="168"/>
      <c r="G4" s="168"/>
      <c r="H4" s="167"/>
      <c r="I4" s="10" t="s">
        <v>59</v>
      </c>
      <c r="J4" s="11" t="s">
        <v>72</v>
      </c>
      <c r="K4" s="10" t="s">
        <v>59</v>
      </c>
      <c r="L4" s="12" t="s">
        <v>60</v>
      </c>
      <c r="M4" s="166"/>
      <c r="N4" s="166"/>
      <c r="O4" s="167"/>
      <c r="P4" s="11" t="s">
        <v>61</v>
      </c>
      <c r="Q4" s="11" t="s">
        <v>62</v>
      </c>
      <c r="R4" s="11" t="s">
        <v>63</v>
      </c>
      <c r="S4" s="165"/>
      <c r="T4" s="207"/>
      <c r="U4" s="173"/>
    </row>
    <row r="5" spans="1:21" ht="18" x14ac:dyDescent="0.25">
      <c r="A5" s="5"/>
      <c r="B5" s="13"/>
      <c r="C5" s="3"/>
      <c r="D5" s="3"/>
      <c r="E5" s="3"/>
      <c r="F5" s="3"/>
      <c r="G5" s="3"/>
      <c r="H5" s="48"/>
      <c r="I5" s="3"/>
      <c r="J5" s="3"/>
      <c r="K5" s="3"/>
      <c r="L5" s="3"/>
      <c r="M5" s="3"/>
      <c r="N5" s="3"/>
      <c r="O5" s="3"/>
      <c r="P5" s="3"/>
      <c r="Q5" s="3"/>
      <c r="R5" s="3"/>
      <c r="S5" s="3"/>
      <c r="T5" s="3"/>
      <c r="U5" s="8"/>
    </row>
    <row r="6" spans="1:21" ht="18" x14ac:dyDescent="0.25">
      <c r="A6" s="5"/>
      <c r="B6" s="13"/>
      <c r="C6" s="3"/>
      <c r="D6" s="3"/>
      <c r="E6" s="3"/>
      <c r="F6" s="3"/>
      <c r="G6" s="3"/>
      <c r="H6" s="48"/>
      <c r="I6" s="3"/>
      <c r="J6" s="3"/>
      <c r="K6" s="3"/>
      <c r="L6" s="3"/>
      <c r="M6" s="3"/>
      <c r="N6" s="3"/>
      <c r="O6" s="3"/>
      <c r="P6" s="3"/>
      <c r="Q6" s="3"/>
      <c r="R6" s="3"/>
      <c r="S6" s="3"/>
      <c r="T6" s="3"/>
      <c r="U6" s="8"/>
    </row>
    <row r="7" spans="1:21" ht="18" x14ac:dyDescent="0.25">
      <c r="A7" s="5"/>
      <c r="B7" s="13"/>
      <c r="C7" s="3"/>
      <c r="D7" s="3"/>
      <c r="E7" s="3"/>
      <c r="F7" s="3"/>
      <c r="G7" s="3"/>
      <c r="H7" s="48"/>
      <c r="I7" s="3"/>
      <c r="J7" s="3"/>
      <c r="K7" s="3"/>
      <c r="L7" s="3"/>
      <c r="M7" s="3"/>
      <c r="N7" s="3"/>
      <c r="O7" s="3"/>
      <c r="P7" s="3"/>
      <c r="Q7" s="3"/>
      <c r="R7" s="3"/>
      <c r="S7" s="3"/>
      <c r="T7" s="3"/>
      <c r="U7" s="8"/>
    </row>
    <row r="8" spans="1:21" ht="18" x14ac:dyDescent="0.25">
      <c r="A8" s="5"/>
      <c r="B8" s="13"/>
      <c r="C8" s="3"/>
      <c r="D8" s="3"/>
      <c r="E8" s="3"/>
      <c r="F8" s="3"/>
      <c r="G8" s="3"/>
      <c r="H8" s="48"/>
      <c r="I8" s="3"/>
      <c r="J8" s="3"/>
      <c r="K8" s="3"/>
      <c r="L8" s="3"/>
      <c r="M8" s="3"/>
      <c r="N8" s="3"/>
      <c r="O8" s="3"/>
      <c r="P8" s="3"/>
      <c r="Q8" s="3"/>
      <c r="R8" s="3"/>
      <c r="S8" s="3"/>
      <c r="T8" s="3"/>
      <c r="U8" s="8"/>
    </row>
    <row r="9" spans="1:21" ht="18" x14ac:dyDescent="0.25">
      <c r="A9" s="5"/>
      <c r="B9" s="13"/>
      <c r="C9" s="3"/>
      <c r="D9" s="3"/>
      <c r="E9" s="3"/>
      <c r="F9" s="3"/>
      <c r="G9" s="3"/>
      <c r="H9" s="48"/>
      <c r="I9" s="3"/>
      <c r="J9" s="3"/>
      <c r="K9" s="3"/>
      <c r="L9" s="3"/>
      <c r="M9" s="3"/>
      <c r="N9" s="3"/>
      <c r="O9" s="3"/>
      <c r="P9" s="3"/>
      <c r="Q9" s="3"/>
      <c r="R9" s="3"/>
      <c r="S9" s="3"/>
      <c r="T9" s="3"/>
      <c r="U9" s="8"/>
    </row>
    <row r="10" spans="1:21" ht="18" x14ac:dyDescent="0.25">
      <c r="A10" s="5"/>
      <c r="B10" s="13"/>
      <c r="C10" s="3"/>
      <c r="D10" s="3"/>
      <c r="E10" s="3"/>
      <c r="F10" s="3"/>
      <c r="G10" s="3"/>
      <c r="H10" s="48"/>
      <c r="I10" s="3"/>
      <c r="J10" s="3"/>
      <c r="K10" s="3"/>
      <c r="L10" s="3"/>
      <c r="M10" s="3"/>
      <c r="N10" s="3"/>
      <c r="O10" s="3"/>
      <c r="P10" s="3"/>
      <c r="Q10" s="3"/>
      <c r="R10" s="3"/>
      <c r="S10" s="3"/>
      <c r="T10" s="3"/>
      <c r="U10" s="8"/>
    </row>
    <row r="11" spans="1:21" ht="18" x14ac:dyDescent="0.25">
      <c r="A11" s="5"/>
      <c r="B11" s="13"/>
      <c r="C11" s="3"/>
      <c r="D11" s="3"/>
      <c r="E11" s="3"/>
      <c r="F11" s="3"/>
      <c r="G11" s="3"/>
      <c r="H11" s="48"/>
      <c r="I11" s="3"/>
      <c r="J11" s="3"/>
      <c r="K11" s="3"/>
      <c r="L11" s="3"/>
      <c r="M11" s="3"/>
      <c r="N11" s="3"/>
      <c r="O11" s="3"/>
      <c r="P11" s="3"/>
      <c r="Q11" s="3"/>
      <c r="R11" s="3"/>
      <c r="S11" s="3"/>
      <c r="T11" s="3"/>
      <c r="U11" s="8"/>
    </row>
    <row r="12" spans="1:21" ht="183.75" customHeight="1" thickBot="1" x14ac:dyDescent="0.3">
      <c r="A12" s="154" t="s">
        <v>485</v>
      </c>
      <c r="B12" s="190"/>
      <c r="C12" s="190"/>
      <c r="D12" s="190"/>
      <c r="E12" s="190"/>
      <c r="F12" s="190"/>
      <c r="G12" s="190"/>
      <c r="H12" s="190"/>
      <c r="I12" s="190"/>
      <c r="J12" s="190"/>
      <c r="K12" s="190"/>
      <c r="L12" s="190"/>
      <c r="M12" s="190"/>
      <c r="N12" s="190"/>
      <c r="O12" s="190"/>
      <c r="P12" s="190"/>
      <c r="Q12" s="190"/>
      <c r="R12" s="190"/>
      <c r="S12" s="190"/>
      <c r="T12" s="190"/>
      <c r="U12" s="191"/>
    </row>
    <row r="14" spans="1:21" ht="293.25" customHeight="1" thickBot="1" x14ac:dyDescent="0.3">
      <c r="A14" s="154" t="s">
        <v>363</v>
      </c>
      <c r="B14" s="190"/>
      <c r="C14" s="190"/>
      <c r="D14" s="190"/>
      <c r="E14" s="190"/>
      <c r="F14" s="190"/>
      <c r="G14" s="190"/>
      <c r="H14" s="190"/>
      <c r="I14" s="190"/>
      <c r="J14" s="190"/>
      <c r="K14" s="190"/>
      <c r="L14" s="190"/>
      <c r="M14" s="190"/>
      <c r="N14" s="190"/>
      <c r="O14" s="190"/>
      <c r="P14" s="190"/>
      <c r="Q14" s="190"/>
      <c r="R14" s="190"/>
      <c r="S14" s="190"/>
      <c r="T14" s="190"/>
      <c r="U14" s="191"/>
    </row>
    <row r="16" spans="1:21" x14ac:dyDescent="0.25">
      <c r="A16" s="210" t="s">
        <v>19</v>
      </c>
      <c r="B16" s="210"/>
      <c r="C16" s="210"/>
      <c r="D16" s="210"/>
      <c r="E16" s="210"/>
      <c r="F16" s="210"/>
      <c r="G16" s="210"/>
      <c r="H16" s="210"/>
      <c r="I16" s="210"/>
      <c r="J16" s="210"/>
      <c r="K16" s="210"/>
      <c r="L16" s="210"/>
      <c r="M16" s="210"/>
      <c r="N16" s="210"/>
      <c r="O16" s="210"/>
      <c r="P16" s="210"/>
      <c r="Q16" s="210"/>
      <c r="R16" s="210"/>
      <c r="S16" s="210"/>
      <c r="T16" s="210"/>
      <c r="U16" s="210"/>
    </row>
    <row r="17" spans="1:22" s="4" customFormat="1" x14ac:dyDescent="0.25">
      <c r="A17" s="7"/>
      <c r="B17" s="7"/>
      <c r="C17" s="7" t="s">
        <v>73</v>
      </c>
      <c r="D17" s="9" t="s">
        <v>278</v>
      </c>
      <c r="E17" s="7" t="s">
        <v>281</v>
      </c>
      <c r="F17" s="7"/>
      <c r="G17" s="7"/>
      <c r="H17" s="7"/>
      <c r="I17" s="7">
        <v>6</v>
      </c>
      <c r="J17" s="9"/>
      <c r="K17" s="7">
        <v>6</v>
      </c>
      <c r="L17" s="7"/>
      <c r="M17" s="7">
        <v>399</v>
      </c>
      <c r="N17" s="7" t="s">
        <v>13</v>
      </c>
      <c r="O17" s="7" t="s">
        <v>13</v>
      </c>
      <c r="P17" s="14" t="s">
        <v>76</v>
      </c>
      <c r="Q17" s="7"/>
      <c r="R17" s="7"/>
      <c r="S17" s="7"/>
      <c r="T17" s="7"/>
      <c r="U17" s="7"/>
      <c r="V17" s="4" t="s">
        <v>101</v>
      </c>
    </row>
    <row r="18" spans="1:22" s="43" customFormat="1" x14ac:dyDescent="0.25">
      <c r="A18" s="7"/>
      <c r="B18" s="7"/>
      <c r="C18" s="7" t="s">
        <v>73</v>
      </c>
      <c r="D18" s="7" t="s">
        <v>74</v>
      </c>
      <c r="E18" s="7" t="s">
        <v>75</v>
      </c>
      <c r="F18" s="7"/>
      <c r="G18" s="7"/>
      <c r="H18" s="7"/>
      <c r="I18" s="7">
        <v>9</v>
      </c>
      <c r="J18" s="7">
        <v>24.6</v>
      </c>
      <c r="K18" s="7">
        <v>9</v>
      </c>
      <c r="L18" s="7">
        <v>12.8</v>
      </c>
      <c r="M18" s="7">
        <v>399</v>
      </c>
      <c r="N18" s="7" t="s">
        <v>13</v>
      </c>
      <c r="O18" s="7" t="s">
        <v>13</v>
      </c>
      <c r="P18" s="14" t="s">
        <v>76</v>
      </c>
      <c r="Q18" s="7">
        <v>9</v>
      </c>
      <c r="R18" s="7">
        <v>15</v>
      </c>
      <c r="S18" s="7">
        <v>50</v>
      </c>
      <c r="T18" s="7">
        <v>81</v>
      </c>
      <c r="U18" s="7"/>
      <c r="V18" s="43" t="s">
        <v>101</v>
      </c>
    </row>
    <row r="19" spans="1:22" s="4" customFormat="1" x14ac:dyDescent="0.25">
      <c r="A19" s="7"/>
      <c r="B19" s="7"/>
      <c r="C19" s="7" t="s">
        <v>73</v>
      </c>
      <c r="D19" s="7" t="s">
        <v>78</v>
      </c>
      <c r="E19" s="7" t="s">
        <v>79</v>
      </c>
      <c r="F19" s="7"/>
      <c r="G19" s="7"/>
      <c r="H19" s="7"/>
      <c r="I19" s="7">
        <v>12</v>
      </c>
      <c r="J19" s="7">
        <v>23.1</v>
      </c>
      <c r="K19" s="7">
        <v>11.5</v>
      </c>
      <c r="L19" s="7">
        <v>12.5</v>
      </c>
      <c r="M19" s="7">
        <v>399</v>
      </c>
      <c r="N19" s="7" t="s">
        <v>13</v>
      </c>
      <c r="O19" s="7" t="s">
        <v>13</v>
      </c>
      <c r="P19" s="14" t="s">
        <v>76</v>
      </c>
      <c r="Q19" s="7">
        <v>9</v>
      </c>
      <c r="R19" s="7">
        <v>15</v>
      </c>
      <c r="S19" s="7">
        <v>51</v>
      </c>
      <c r="T19" s="7">
        <v>81</v>
      </c>
      <c r="U19" s="7"/>
      <c r="V19" s="4" t="s">
        <v>101</v>
      </c>
    </row>
    <row r="20" spans="1:22" s="4" customFormat="1" x14ac:dyDescent="0.25">
      <c r="A20" s="7"/>
      <c r="B20" s="7"/>
      <c r="C20" s="7" t="s">
        <v>73</v>
      </c>
      <c r="D20" s="7" t="s">
        <v>80</v>
      </c>
      <c r="E20" s="7" t="s">
        <v>81</v>
      </c>
      <c r="F20" s="7"/>
      <c r="G20" s="7"/>
      <c r="H20" s="7"/>
      <c r="I20" s="7">
        <v>14</v>
      </c>
      <c r="J20" s="7">
        <v>21.6</v>
      </c>
      <c r="K20" s="7">
        <v>15</v>
      </c>
      <c r="L20" s="7">
        <v>11.7</v>
      </c>
      <c r="M20" s="7">
        <v>498</v>
      </c>
      <c r="N20" s="7" t="s">
        <v>13</v>
      </c>
      <c r="O20" s="7" t="s">
        <v>13</v>
      </c>
      <c r="P20" s="7" t="s">
        <v>76</v>
      </c>
      <c r="Q20" s="7">
        <v>10</v>
      </c>
      <c r="R20" s="7">
        <v>20</v>
      </c>
      <c r="S20" s="7">
        <v>51</v>
      </c>
      <c r="T20" s="7">
        <v>81</v>
      </c>
      <c r="U20" s="7"/>
      <c r="V20" s="4" t="s">
        <v>101</v>
      </c>
    </row>
    <row r="21" spans="1:22" s="4" customFormat="1" x14ac:dyDescent="0.25">
      <c r="A21" s="7"/>
      <c r="B21" s="7"/>
      <c r="C21" s="7" t="s">
        <v>73</v>
      </c>
      <c r="D21" s="7" t="s">
        <v>82</v>
      </c>
      <c r="E21" s="7" t="s">
        <v>83</v>
      </c>
      <c r="F21" s="7"/>
      <c r="G21" s="7"/>
      <c r="H21" s="7"/>
      <c r="I21" s="7">
        <v>18</v>
      </c>
      <c r="J21" s="7">
        <v>20.5</v>
      </c>
      <c r="K21" s="7">
        <v>16.3</v>
      </c>
      <c r="L21" s="7">
        <v>11.2</v>
      </c>
      <c r="M21" s="7">
        <v>581</v>
      </c>
      <c r="N21" s="7" t="s">
        <v>13</v>
      </c>
      <c r="O21" s="7" t="s">
        <v>13</v>
      </c>
      <c r="P21" s="7" t="s">
        <v>76</v>
      </c>
      <c r="Q21" s="7">
        <v>14</v>
      </c>
      <c r="R21" s="7">
        <v>20</v>
      </c>
      <c r="S21" s="7">
        <v>55</v>
      </c>
      <c r="T21" s="7">
        <v>121</v>
      </c>
      <c r="U21" s="7"/>
      <c r="V21" s="4" t="s">
        <v>101</v>
      </c>
    </row>
    <row r="22" spans="1:22" s="4" customFormat="1" x14ac:dyDescent="0.25">
      <c r="A22" s="7"/>
      <c r="B22" s="7"/>
      <c r="C22" s="7" t="s">
        <v>73</v>
      </c>
      <c r="D22" s="7" t="s">
        <v>84</v>
      </c>
      <c r="E22" s="7" t="s">
        <v>85</v>
      </c>
      <c r="F22" s="7"/>
      <c r="G22" s="7"/>
      <c r="H22" s="7"/>
      <c r="I22" s="7">
        <v>21.5</v>
      </c>
      <c r="J22" s="7">
        <v>20.5</v>
      </c>
      <c r="K22" s="7">
        <v>23</v>
      </c>
      <c r="L22" s="7">
        <v>10</v>
      </c>
      <c r="M22" s="7">
        <v>661</v>
      </c>
      <c r="N22" s="7" t="s">
        <v>13</v>
      </c>
      <c r="O22" s="7" t="s">
        <v>13</v>
      </c>
      <c r="P22" s="7" t="s">
        <v>76</v>
      </c>
      <c r="Q22" s="7">
        <v>17</v>
      </c>
      <c r="R22" s="7">
        <v>30</v>
      </c>
      <c r="S22" s="7">
        <v>55</v>
      </c>
      <c r="T22" s="7">
        <v>119</v>
      </c>
      <c r="U22" s="7"/>
      <c r="V22" s="4" t="s">
        <v>101</v>
      </c>
    </row>
    <row r="23" spans="1:22" s="4" customFormat="1" x14ac:dyDescent="0.25">
      <c r="A23" s="7"/>
      <c r="B23" s="7"/>
      <c r="C23" s="7" t="s">
        <v>73</v>
      </c>
      <c r="D23" s="7" t="s">
        <v>86</v>
      </c>
      <c r="E23" s="7" t="s">
        <v>87</v>
      </c>
      <c r="F23" s="7"/>
      <c r="G23" s="7"/>
      <c r="H23" s="7"/>
      <c r="I23" s="7">
        <v>29.9</v>
      </c>
      <c r="J23" s="7">
        <v>14.5</v>
      </c>
      <c r="K23" s="7">
        <v>21</v>
      </c>
      <c r="L23" s="7">
        <v>8.1999999999999993</v>
      </c>
      <c r="M23" s="7">
        <v>798</v>
      </c>
      <c r="N23" s="7" t="s">
        <v>13</v>
      </c>
      <c r="O23" s="7" t="s">
        <v>13</v>
      </c>
      <c r="P23" s="7" t="s">
        <v>76</v>
      </c>
      <c r="Q23" s="7">
        <v>21</v>
      </c>
      <c r="R23" s="7">
        <v>30</v>
      </c>
      <c r="S23" s="7">
        <v>57</v>
      </c>
      <c r="T23" s="7">
        <v>141</v>
      </c>
      <c r="U23" s="7"/>
      <c r="V23" s="4" t="s">
        <v>101</v>
      </c>
    </row>
    <row r="24" spans="1:22" s="4" customFormat="1" x14ac:dyDescent="0.25">
      <c r="A24" s="7"/>
      <c r="B24" s="7"/>
      <c r="C24" s="7" t="s">
        <v>73</v>
      </c>
      <c r="D24" s="7" t="s">
        <v>88</v>
      </c>
      <c r="E24" s="7" t="s">
        <v>89</v>
      </c>
      <c r="F24" s="7"/>
      <c r="G24" s="7"/>
      <c r="H24" s="7"/>
      <c r="I24" s="7">
        <v>32</v>
      </c>
      <c r="J24" s="7">
        <v>14.5</v>
      </c>
      <c r="K24" s="7">
        <v>22</v>
      </c>
      <c r="L24" s="7">
        <v>8.1999999999999993</v>
      </c>
      <c r="M24" s="7">
        <v>798</v>
      </c>
      <c r="N24" s="7" t="s">
        <v>13</v>
      </c>
      <c r="O24" s="7" t="s">
        <v>13</v>
      </c>
      <c r="P24" s="7" t="s">
        <v>76</v>
      </c>
      <c r="Q24" s="7">
        <v>21</v>
      </c>
      <c r="R24" s="7">
        <v>30</v>
      </c>
      <c r="S24" s="7">
        <v>57</v>
      </c>
      <c r="T24" s="7">
        <v>141</v>
      </c>
      <c r="U24" s="7"/>
      <c r="V24" s="4" t="s">
        <v>101</v>
      </c>
    </row>
    <row r="25" spans="1:22" s="4" customFormat="1" x14ac:dyDescent="0.25">
      <c r="A25" s="7"/>
      <c r="B25" s="7"/>
      <c r="C25" s="7" t="s">
        <v>73</v>
      </c>
      <c r="D25" s="7" t="s">
        <v>90</v>
      </c>
      <c r="E25" s="7" t="s">
        <v>91</v>
      </c>
      <c r="F25" s="7"/>
      <c r="G25" s="7"/>
      <c r="H25" s="7"/>
      <c r="I25" s="7">
        <v>7.9</v>
      </c>
      <c r="J25" s="7">
        <v>15</v>
      </c>
      <c r="K25" s="7">
        <v>7</v>
      </c>
      <c r="L25" s="7">
        <v>9.6</v>
      </c>
      <c r="M25" s="7">
        <v>350</v>
      </c>
      <c r="N25" s="7" t="s">
        <v>13</v>
      </c>
      <c r="O25" s="7" t="s">
        <v>13</v>
      </c>
      <c r="P25" s="7" t="s">
        <v>76</v>
      </c>
      <c r="Q25" s="7">
        <v>12</v>
      </c>
      <c r="R25" s="7">
        <v>20</v>
      </c>
      <c r="S25" s="7">
        <v>50</v>
      </c>
      <c r="T25" s="7">
        <v>66</v>
      </c>
      <c r="U25" s="7"/>
      <c r="V25" s="4" t="s">
        <v>101</v>
      </c>
    </row>
    <row r="26" spans="1:22" s="4" customFormat="1" x14ac:dyDescent="0.25">
      <c r="A26" s="7"/>
      <c r="B26" s="7"/>
      <c r="C26" s="7" t="s">
        <v>73</v>
      </c>
      <c r="D26" s="7" t="s">
        <v>92</v>
      </c>
      <c r="E26" s="7" t="s">
        <v>93</v>
      </c>
      <c r="F26" s="7"/>
      <c r="G26" s="7"/>
      <c r="H26" s="7"/>
      <c r="I26" s="7">
        <v>11.2</v>
      </c>
      <c r="J26" s="7">
        <v>15.4</v>
      </c>
      <c r="K26" s="7">
        <v>8.8000000000000007</v>
      </c>
      <c r="L26" s="7">
        <v>9.6</v>
      </c>
      <c r="M26" s="7">
        <v>390</v>
      </c>
      <c r="N26" s="7" t="s">
        <v>13</v>
      </c>
      <c r="O26" s="7" t="s">
        <v>13</v>
      </c>
      <c r="P26" s="7" t="s">
        <v>76</v>
      </c>
      <c r="Q26" s="7">
        <v>12</v>
      </c>
      <c r="R26" s="7">
        <v>20</v>
      </c>
      <c r="S26" s="7">
        <v>51</v>
      </c>
      <c r="T26" s="7">
        <v>77</v>
      </c>
      <c r="U26" s="7"/>
      <c r="V26" s="4" t="s">
        <v>101</v>
      </c>
    </row>
    <row r="27" spans="1:22" s="4" customFormat="1" x14ac:dyDescent="0.25">
      <c r="A27" s="7"/>
      <c r="B27" s="7"/>
      <c r="C27" s="7" t="s">
        <v>73</v>
      </c>
      <c r="D27" s="7" t="s">
        <v>94</v>
      </c>
      <c r="E27" s="7" t="s">
        <v>95</v>
      </c>
      <c r="F27" s="7"/>
      <c r="G27" s="7"/>
      <c r="H27" s="7"/>
      <c r="I27" s="7">
        <v>13.7</v>
      </c>
      <c r="J27" s="7">
        <v>16</v>
      </c>
      <c r="K27" s="7">
        <v>11.7</v>
      </c>
      <c r="L27" s="7">
        <v>9.6</v>
      </c>
      <c r="M27" s="7">
        <v>390</v>
      </c>
      <c r="N27" s="7" t="s">
        <v>13</v>
      </c>
      <c r="O27" s="7" t="s">
        <v>13</v>
      </c>
      <c r="P27" s="7" t="s">
        <v>76</v>
      </c>
      <c r="Q27" s="7">
        <v>12</v>
      </c>
      <c r="R27" s="7">
        <v>20</v>
      </c>
      <c r="S27" s="7">
        <v>51</v>
      </c>
      <c r="T27" s="7">
        <v>80</v>
      </c>
      <c r="U27" s="7"/>
      <c r="V27" s="4" t="s">
        <v>101</v>
      </c>
    </row>
    <row r="28" spans="1:22" s="4" customFormat="1" x14ac:dyDescent="0.25">
      <c r="A28" s="7"/>
      <c r="B28" s="7"/>
      <c r="C28" s="7" t="s">
        <v>73</v>
      </c>
      <c r="D28" s="7" t="s">
        <v>90</v>
      </c>
      <c r="E28" s="7" t="s">
        <v>96</v>
      </c>
      <c r="F28" s="7"/>
      <c r="G28" s="7"/>
      <c r="H28" s="7"/>
      <c r="I28" s="7">
        <v>7.9</v>
      </c>
      <c r="J28" s="7">
        <v>15</v>
      </c>
      <c r="K28" s="7">
        <v>7</v>
      </c>
      <c r="L28" s="7">
        <v>10</v>
      </c>
      <c r="M28" s="7">
        <v>285</v>
      </c>
      <c r="N28" s="7"/>
      <c r="O28" s="7">
        <v>0.2</v>
      </c>
      <c r="P28" s="7" t="s">
        <v>76</v>
      </c>
      <c r="Q28" s="7">
        <v>12</v>
      </c>
      <c r="R28" s="7">
        <v>20</v>
      </c>
      <c r="S28" s="7">
        <v>50</v>
      </c>
      <c r="T28" s="7">
        <v>66</v>
      </c>
      <c r="U28" s="7"/>
      <c r="V28" s="4" t="s">
        <v>101</v>
      </c>
    </row>
    <row r="29" spans="1:22" s="4" customFormat="1" x14ac:dyDescent="0.25">
      <c r="A29" s="7"/>
      <c r="B29" s="7"/>
      <c r="C29" s="7" t="s">
        <v>73</v>
      </c>
      <c r="D29" s="7" t="s">
        <v>92</v>
      </c>
      <c r="E29" s="7" t="s">
        <v>97</v>
      </c>
      <c r="F29" s="7"/>
      <c r="G29" s="7"/>
      <c r="H29" s="7"/>
      <c r="I29" s="7">
        <v>11.2</v>
      </c>
      <c r="J29" s="7">
        <v>16</v>
      </c>
      <c r="K29" s="7">
        <v>8.8000000000000007</v>
      </c>
      <c r="L29" s="7">
        <v>10</v>
      </c>
      <c r="M29" s="7">
        <v>349</v>
      </c>
      <c r="N29" s="7"/>
      <c r="O29" s="7">
        <v>0.2</v>
      </c>
      <c r="P29" s="7" t="s">
        <v>76</v>
      </c>
      <c r="Q29" s="7">
        <v>12</v>
      </c>
      <c r="R29" s="7">
        <v>20</v>
      </c>
      <c r="S29" s="7">
        <v>51</v>
      </c>
      <c r="T29" s="7">
        <v>77</v>
      </c>
      <c r="U29" s="7"/>
      <c r="V29" s="4" t="s">
        <v>101</v>
      </c>
    </row>
    <row r="30" spans="1:22" s="4" customFormat="1" x14ac:dyDescent="0.25">
      <c r="A30" s="7"/>
      <c r="B30" s="7"/>
      <c r="C30" s="7" t="s">
        <v>73</v>
      </c>
      <c r="D30" s="7" t="s">
        <v>94</v>
      </c>
      <c r="E30" s="7" t="s">
        <v>98</v>
      </c>
      <c r="F30" s="7"/>
      <c r="G30" s="7"/>
      <c r="H30" s="7"/>
      <c r="I30" s="7">
        <v>13.7</v>
      </c>
      <c r="J30" s="7">
        <v>16</v>
      </c>
      <c r="K30" s="7">
        <v>11.7</v>
      </c>
      <c r="L30" s="7">
        <v>9.6</v>
      </c>
      <c r="M30" s="7">
        <v>390</v>
      </c>
      <c r="N30" s="7"/>
      <c r="O30" s="7">
        <v>0.2</v>
      </c>
      <c r="P30" s="7" t="s">
        <v>76</v>
      </c>
      <c r="Q30" s="7">
        <v>12</v>
      </c>
      <c r="R30" s="7">
        <v>20</v>
      </c>
      <c r="S30" s="7">
        <v>51</v>
      </c>
      <c r="T30" s="7">
        <v>80</v>
      </c>
      <c r="U30" s="7"/>
      <c r="V30" s="4" t="s">
        <v>101</v>
      </c>
    </row>
    <row r="31" spans="1:22" s="4" customFormat="1" x14ac:dyDescent="0.25">
      <c r="A31" s="7"/>
      <c r="B31" s="7"/>
      <c r="C31" s="7" t="s">
        <v>73</v>
      </c>
      <c r="D31" s="7" t="s">
        <v>99</v>
      </c>
      <c r="E31" s="7" t="s">
        <v>100</v>
      </c>
      <c r="F31" s="7"/>
      <c r="G31" s="7"/>
      <c r="H31" s="7"/>
      <c r="I31" s="7">
        <v>16.7</v>
      </c>
      <c r="J31" s="7">
        <v>17.5</v>
      </c>
      <c r="K31" s="7">
        <v>14</v>
      </c>
      <c r="L31" s="7">
        <v>10</v>
      </c>
      <c r="M31" s="7">
        <v>572</v>
      </c>
      <c r="N31" s="7"/>
      <c r="O31" s="7">
        <v>0.2</v>
      </c>
      <c r="P31" s="7" t="s">
        <v>76</v>
      </c>
      <c r="Q31" s="7">
        <v>14</v>
      </c>
      <c r="R31" s="7">
        <v>20</v>
      </c>
      <c r="S31" s="7">
        <v>56</v>
      </c>
      <c r="T31" s="7">
        <v>119</v>
      </c>
      <c r="U31" s="7"/>
      <c r="V31" s="4" t="s">
        <v>101</v>
      </c>
    </row>
    <row r="32" spans="1:22" s="4" customFormat="1" x14ac:dyDescent="0.25">
      <c r="A32" s="7"/>
      <c r="B32" s="7"/>
      <c r="C32" s="208" t="s">
        <v>73</v>
      </c>
      <c r="D32" s="208" t="s">
        <v>274</v>
      </c>
      <c r="E32" s="7"/>
      <c r="F32" s="7"/>
      <c r="G32" s="7"/>
      <c r="H32" s="7"/>
      <c r="I32" s="7"/>
      <c r="J32" s="208">
        <v>20</v>
      </c>
      <c r="K32" s="7"/>
      <c r="L32" s="208">
        <v>9.8000000000000007</v>
      </c>
      <c r="M32" s="7"/>
      <c r="N32" s="7" t="s">
        <v>13</v>
      </c>
      <c r="O32" s="7" t="s">
        <v>13</v>
      </c>
      <c r="P32" s="208" t="s">
        <v>76</v>
      </c>
      <c r="Q32" s="208">
        <v>22.1</v>
      </c>
      <c r="R32" s="208">
        <v>30</v>
      </c>
      <c r="S32" s="208">
        <v>55</v>
      </c>
      <c r="T32" s="208">
        <v>137</v>
      </c>
      <c r="U32" s="7"/>
    </row>
    <row r="33" spans="1:21" s="4" customFormat="1" x14ac:dyDescent="0.25">
      <c r="A33" s="7"/>
      <c r="B33" s="7"/>
      <c r="C33" s="209"/>
      <c r="D33" s="209"/>
      <c r="E33" s="7"/>
      <c r="F33" s="7"/>
      <c r="G33" s="7"/>
      <c r="H33" s="7"/>
      <c r="I33" s="7"/>
      <c r="J33" s="209"/>
      <c r="K33" s="7"/>
      <c r="L33" s="209"/>
      <c r="M33" s="7"/>
      <c r="N33" s="7" t="s">
        <v>13</v>
      </c>
      <c r="O33" s="7" t="s">
        <v>13</v>
      </c>
      <c r="P33" s="209"/>
      <c r="Q33" s="209"/>
      <c r="R33" s="209"/>
      <c r="S33" s="209"/>
      <c r="T33" s="209"/>
      <c r="U33" s="7"/>
    </row>
    <row r="34" spans="1:21" s="4" customFormat="1" x14ac:dyDescent="0.25">
      <c r="A34" s="7"/>
      <c r="B34" s="7"/>
      <c r="C34" s="208" t="s">
        <v>73</v>
      </c>
      <c r="D34" s="208" t="s">
        <v>275</v>
      </c>
      <c r="E34" s="7"/>
      <c r="F34" s="7"/>
      <c r="G34" s="7"/>
      <c r="H34" s="7"/>
      <c r="I34" s="7"/>
      <c r="J34" s="208">
        <v>19</v>
      </c>
      <c r="K34" s="7"/>
      <c r="L34" s="208">
        <v>10.6</v>
      </c>
      <c r="M34" s="7"/>
      <c r="N34" s="7" t="s">
        <v>13</v>
      </c>
      <c r="O34" s="7" t="s">
        <v>13</v>
      </c>
      <c r="P34" s="208" t="s">
        <v>76</v>
      </c>
      <c r="Q34" s="208">
        <v>22.1</v>
      </c>
      <c r="R34" s="208">
        <v>30</v>
      </c>
      <c r="S34" s="208">
        <v>56</v>
      </c>
      <c r="T34" s="208">
        <v>137</v>
      </c>
      <c r="U34" s="7"/>
    </row>
    <row r="35" spans="1:21" s="4" customFormat="1" x14ac:dyDescent="0.25">
      <c r="A35" s="7"/>
      <c r="B35" s="7"/>
      <c r="C35" s="209"/>
      <c r="D35" s="209"/>
      <c r="E35" s="7"/>
      <c r="F35" s="7"/>
      <c r="G35" s="7"/>
      <c r="H35" s="7"/>
      <c r="I35" s="7"/>
      <c r="J35" s="209"/>
      <c r="K35" s="7"/>
      <c r="L35" s="209"/>
      <c r="M35" s="7"/>
      <c r="N35" s="7" t="s">
        <v>13</v>
      </c>
      <c r="O35" s="7" t="s">
        <v>13</v>
      </c>
      <c r="P35" s="209"/>
      <c r="Q35" s="209"/>
      <c r="R35" s="209"/>
      <c r="S35" s="209"/>
      <c r="T35" s="209"/>
      <c r="U35" s="7"/>
    </row>
    <row r="36" spans="1:21" s="4" customFormat="1" x14ac:dyDescent="0.25">
      <c r="A36" s="7"/>
      <c r="B36" s="7"/>
      <c r="C36" s="208" t="s">
        <v>73</v>
      </c>
      <c r="D36" s="208" t="s">
        <v>276</v>
      </c>
      <c r="E36" s="7"/>
      <c r="F36" s="7"/>
      <c r="G36" s="7"/>
      <c r="H36" s="7"/>
      <c r="I36" s="7"/>
      <c r="J36" s="208">
        <v>19.2</v>
      </c>
      <c r="K36" s="7"/>
      <c r="L36" s="208">
        <v>11</v>
      </c>
      <c r="M36" s="7"/>
      <c r="N36" s="7" t="s">
        <v>13</v>
      </c>
      <c r="O36" s="7" t="s">
        <v>13</v>
      </c>
      <c r="P36" s="208" t="s">
        <v>76</v>
      </c>
      <c r="Q36" s="208">
        <v>22.1</v>
      </c>
      <c r="R36" s="208">
        <v>30</v>
      </c>
      <c r="S36" s="208">
        <v>56</v>
      </c>
      <c r="T36" s="208">
        <v>139</v>
      </c>
      <c r="U36" s="7"/>
    </row>
    <row r="37" spans="1:21" s="4" customFormat="1" x14ac:dyDescent="0.25">
      <c r="A37" s="7"/>
      <c r="B37" s="7"/>
      <c r="C37" s="209"/>
      <c r="D37" s="209"/>
      <c r="E37" s="7"/>
      <c r="F37" s="7"/>
      <c r="G37" s="7"/>
      <c r="H37" s="7"/>
      <c r="I37" s="7"/>
      <c r="J37" s="209"/>
      <c r="K37" s="7"/>
      <c r="L37" s="209"/>
      <c r="M37" s="7"/>
      <c r="N37" s="7" t="s">
        <v>13</v>
      </c>
      <c r="O37" s="7" t="s">
        <v>13</v>
      </c>
      <c r="P37" s="209"/>
      <c r="Q37" s="209"/>
      <c r="R37" s="209"/>
      <c r="S37" s="209"/>
      <c r="T37" s="209"/>
      <c r="U37" s="7"/>
    </row>
    <row r="38" spans="1:21" s="4" customFormat="1" x14ac:dyDescent="0.25">
      <c r="A38" s="7"/>
      <c r="B38" s="7"/>
      <c r="C38" s="208" t="s">
        <v>73</v>
      </c>
      <c r="D38" s="208" t="s">
        <v>277</v>
      </c>
      <c r="E38" s="7"/>
      <c r="F38" s="7"/>
      <c r="G38" s="7"/>
      <c r="H38" s="7"/>
      <c r="I38" s="7"/>
      <c r="J38" s="208">
        <v>19.7</v>
      </c>
      <c r="K38" s="7"/>
      <c r="L38" s="208">
        <v>10.3</v>
      </c>
      <c r="M38" s="7"/>
      <c r="N38" s="7" t="s">
        <v>13</v>
      </c>
      <c r="O38" s="7" t="s">
        <v>13</v>
      </c>
      <c r="P38" s="208" t="s">
        <v>76</v>
      </c>
      <c r="Q38" s="208">
        <v>32.5</v>
      </c>
      <c r="R38" s="208">
        <v>40</v>
      </c>
      <c r="S38" s="208">
        <v>58</v>
      </c>
      <c r="T38" s="208">
        <v>189</v>
      </c>
      <c r="U38" s="7"/>
    </row>
    <row r="39" spans="1:21" s="4" customFormat="1" x14ac:dyDescent="0.25">
      <c r="A39" s="7"/>
      <c r="B39" s="7"/>
      <c r="C39" s="209"/>
      <c r="D39" s="209"/>
      <c r="E39" s="7"/>
      <c r="F39" s="7"/>
      <c r="G39" s="7"/>
      <c r="H39" s="7"/>
      <c r="I39" s="7"/>
      <c r="J39" s="209"/>
      <c r="K39" s="7"/>
      <c r="L39" s="209"/>
      <c r="M39" s="7"/>
      <c r="N39" s="7" t="s">
        <v>13</v>
      </c>
      <c r="O39" s="7" t="s">
        <v>13</v>
      </c>
      <c r="P39" s="209"/>
      <c r="Q39" s="209"/>
      <c r="R39" s="209"/>
      <c r="S39" s="209"/>
      <c r="T39" s="209"/>
      <c r="U39" s="7"/>
    </row>
  </sheetData>
  <mergeCells count="57">
    <mergeCell ref="A14:U14"/>
    <mergeCell ref="T36:T37"/>
    <mergeCell ref="S32:S33"/>
    <mergeCell ref="T32:T33"/>
    <mergeCell ref="D34:D35"/>
    <mergeCell ref="P34:P35"/>
    <mergeCell ref="Q34:Q35"/>
    <mergeCell ref="R34:R35"/>
    <mergeCell ref="S34:S35"/>
    <mergeCell ref="T34:T35"/>
    <mergeCell ref="P32:P33"/>
    <mergeCell ref="P36:P37"/>
    <mergeCell ref="C34:C35"/>
    <mergeCell ref="C36:C37"/>
    <mergeCell ref="D36:D37"/>
    <mergeCell ref="J36:J37"/>
    <mergeCell ref="T38:T39"/>
    <mergeCell ref="Q36:Q37"/>
    <mergeCell ref="R36:R37"/>
    <mergeCell ref="S36:S37"/>
    <mergeCell ref="R32:R33"/>
    <mergeCell ref="Q32:Q33"/>
    <mergeCell ref="Q38:Q39"/>
    <mergeCell ref="R38:R39"/>
    <mergeCell ref="S38:S39"/>
    <mergeCell ref="P38:P39"/>
    <mergeCell ref="C38:C39"/>
    <mergeCell ref="D38:D39"/>
    <mergeCell ref="J38:J39"/>
    <mergeCell ref="L38:L39"/>
    <mergeCell ref="L36:L37"/>
    <mergeCell ref="J32:J33"/>
    <mergeCell ref="L32:L33"/>
    <mergeCell ref="J34:J35"/>
    <mergeCell ref="L34:L35"/>
    <mergeCell ref="C32:C33"/>
    <mergeCell ref="D32:D33"/>
    <mergeCell ref="A2:U2"/>
    <mergeCell ref="A3:A4"/>
    <mergeCell ref="C3:C4"/>
    <mergeCell ref="D3:D4"/>
    <mergeCell ref="G3:G4"/>
    <mergeCell ref="E3:E4"/>
    <mergeCell ref="I3:J3"/>
    <mergeCell ref="K3:L3"/>
    <mergeCell ref="M3:M4"/>
    <mergeCell ref="N3:N4"/>
    <mergeCell ref="H3:H4"/>
    <mergeCell ref="A16:U16"/>
    <mergeCell ref="S3:S4"/>
    <mergeCell ref="U3:U4"/>
    <mergeCell ref="A12:U12"/>
    <mergeCell ref="B3:B4"/>
    <mergeCell ref="F3:F4"/>
    <mergeCell ref="O3:O4"/>
    <mergeCell ref="P3:R3"/>
    <mergeCell ref="T3:T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6"/>
  <sheetViews>
    <sheetView workbookViewId="0">
      <pane ySplit="3" topLeftCell="A4" activePane="bottomLeft" state="frozen"/>
      <selection activeCell="A13" sqref="A13"/>
      <selection pane="bottomLeft" activeCell="H26" sqref="H26"/>
    </sheetView>
  </sheetViews>
  <sheetFormatPr defaultRowHeight="15" x14ac:dyDescent="0.25"/>
  <cols>
    <col min="2" max="3" width="16.85546875" bestFit="1" customWidth="1"/>
    <col min="4" max="5" width="16.85546875" customWidth="1"/>
    <col min="6" max="6" width="8.28515625" customWidth="1"/>
    <col min="7" max="7" width="9.7109375" customWidth="1"/>
    <col min="8" max="8" width="8.7109375" bestFit="1" customWidth="1"/>
    <col min="10" max="10" width="12.42578125" bestFit="1" customWidth="1"/>
    <col min="11" max="11" width="12.42578125" customWidth="1"/>
    <col min="12" max="12" width="12.5703125" customWidth="1"/>
    <col min="16" max="16" width="12.42578125" bestFit="1" customWidth="1"/>
    <col min="17" max="17" width="10.7109375" bestFit="1" customWidth="1"/>
    <col min="18" max="18" width="17.140625" customWidth="1"/>
  </cols>
  <sheetData>
    <row r="1" spans="1:18" ht="29.25" thickTop="1" thickBot="1" x14ac:dyDescent="0.3">
      <c r="A1" s="218" t="s">
        <v>241</v>
      </c>
      <c r="B1" s="219"/>
      <c r="C1" s="219"/>
      <c r="D1" s="219"/>
      <c r="E1" s="219"/>
      <c r="F1" s="219"/>
      <c r="G1" s="219"/>
      <c r="H1" s="219"/>
      <c r="I1" s="219"/>
      <c r="J1" s="219"/>
      <c r="K1" s="219"/>
      <c r="L1" s="219"/>
      <c r="M1" s="219"/>
      <c r="N1" s="219"/>
      <c r="O1" s="219"/>
      <c r="P1" s="219"/>
      <c r="Q1" s="220"/>
    </row>
    <row r="2" spans="1:18" ht="18.75" thickTop="1" x14ac:dyDescent="0.25">
      <c r="A2" s="221" t="s">
        <v>1</v>
      </c>
      <c r="B2" s="216" t="s">
        <v>22</v>
      </c>
      <c r="C2" s="216" t="s">
        <v>2</v>
      </c>
      <c r="D2" s="225" t="s">
        <v>3</v>
      </c>
      <c r="E2" s="225" t="s">
        <v>21</v>
      </c>
      <c r="F2" s="216" t="s">
        <v>6</v>
      </c>
      <c r="G2" s="216" t="s">
        <v>57</v>
      </c>
      <c r="H2" s="223" t="s">
        <v>242</v>
      </c>
      <c r="I2" s="216" t="s">
        <v>56</v>
      </c>
      <c r="J2" s="216"/>
      <c r="K2" s="216"/>
      <c r="L2" s="216"/>
      <c r="M2" s="216" t="s">
        <v>8</v>
      </c>
      <c r="N2" s="216"/>
      <c r="O2" s="216"/>
      <c r="P2" s="224" t="s">
        <v>236</v>
      </c>
      <c r="Q2" s="211" t="s">
        <v>10</v>
      </c>
    </row>
    <row r="3" spans="1:18" ht="54" x14ac:dyDescent="0.25">
      <c r="A3" s="222"/>
      <c r="B3" s="217"/>
      <c r="C3" s="217"/>
      <c r="D3" s="216"/>
      <c r="E3" s="216"/>
      <c r="F3" s="217"/>
      <c r="G3" s="217"/>
      <c r="H3" s="224"/>
      <c r="I3" s="36" t="s">
        <v>237</v>
      </c>
      <c r="J3" s="36" t="s">
        <v>238</v>
      </c>
      <c r="K3" s="37" t="s">
        <v>239</v>
      </c>
      <c r="L3" s="36" t="s">
        <v>244</v>
      </c>
      <c r="M3" s="37" t="s">
        <v>61</v>
      </c>
      <c r="N3" s="37" t="s">
        <v>62</v>
      </c>
      <c r="O3" s="37" t="s">
        <v>63</v>
      </c>
      <c r="P3" s="217"/>
      <c r="Q3" s="212"/>
    </row>
    <row r="4" spans="1:18" ht="18" x14ac:dyDescent="0.25">
      <c r="A4" s="38"/>
      <c r="B4" s="3"/>
      <c r="C4" s="3"/>
      <c r="D4" s="48"/>
      <c r="E4" s="48"/>
      <c r="F4" s="3"/>
      <c r="G4" s="3"/>
      <c r="H4" s="3"/>
      <c r="I4" s="3"/>
      <c r="J4" s="3"/>
      <c r="K4" s="3"/>
      <c r="L4" s="3"/>
      <c r="M4" s="3"/>
      <c r="N4" s="3"/>
      <c r="O4" s="3"/>
      <c r="P4" s="3"/>
      <c r="Q4" s="39"/>
    </row>
    <row r="5" spans="1:18" ht="18" x14ac:dyDescent="0.25">
      <c r="A5" s="38"/>
      <c r="B5" s="3"/>
      <c r="C5" s="3"/>
      <c r="D5" s="48"/>
      <c r="E5" s="48"/>
      <c r="F5" s="3"/>
      <c r="G5" s="3"/>
      <c r="H5" s="3"/>
      <c r="I5" s="3"/>
      <c r="J5" s="3"/>
      <c r="K5" s="3"/>
      <c r="L5" s="3"/>
      <c r="M5" s="3"/>
      <c r="N5" s="3"/>
      <c r="O5" s="3"/>
      <c r="P5" s="3"/>
      <c r="Q5" s="39"/>
    </row>
    <row r="6" spans="1:18" ht="18" x14ac:dyDescent="0.25">
      <c r="A6" s="38"/>
      <c r="B6" s="3"/>
      <c r="C6" s="3"/>
      <c r="D6" s="48"/>
      <c r="E6" s="48"/>
      <c r="F6" s="3"/>
      <c r="G6" s="3"/>
      <c r="H6" s="3"/>
      <c r="I6" s="3"/>
      <c r="J6" s="3"/>
      <c r="K6" s="3"/>
      <c r="L6" s="3"/>
      <c r="M6" s="3"/>
      <c r="N6" s="3"/>
      <c r="O6" s="3"/>
      <c r="P6" s="3"/>
      <c r="Q6" s="39"/>
    </row>
    <row r="7" spans="1:18" ht="18" x14ac:dyDescent="0.25">
      <c r="A7" s="38"/>
      <c r="B7" s="3"/>
      <c r="C7" s="3"/>
      <c r="D7" s="48"/>
      <c r="E7" s="48"/>
      <c r="F7" s="3"/>
      <c r="G7" s="3"/>
      <c r="H7" s="3"/>
      <c r="I7" s="3"/>
      <c r="J7" s="3"/>
      <c r="K7" s="3"/>
      <c r="L7" s="3"/>
      <c r="M7" s="3"/>
      <c r="N7" s="3"/>
      <c r="O7" s="3"/>
      <c r="P7" s="3"/>
      <c r="Q7" s="39"/>
    </row>
    <row r="8" spans="1:18" ht="100.5" customHeight="1" thickBot="1" x14ac:dyDescent="0.3">
      <c r="A8" s="213" t="s">
        <v>243</v>
      </c>
      <c r="B8" s="214"/>
      <c r="C8" s="214"/>
      <c r="D8" s="214"/>
      <c r="E8" s="214"/>
      <c r="F8" s="214"/>
      <c r="G8" s="214"/>
      <c r="H8" s="214"/>
      <c r="I8" s="214"/>
      <c r="J8" s="214"/>
      <c r="K8" s="214"/>
      <c r="L8" s="214"/>
      <c r="M8" s="214"/>
      <c r="N8" s="214"/>
      <c r="O8" s="214"/>
      <c r="P8" s="214"/>
      <c r="Q8" s="215"/>
    </row>
    <row r="9" spans="1:18" ht="15.75" thickTop="1" x14ac:dyDescent="0.25"/>
    <row r="11" spans="1:18" x14ac:dyDescent="0.25">
      <c r="B11" t="s">
        <v>246</v>
      </c>
      <c r="C11" t="s">
        <v>245</v>
      </c>
      <c r="F11">
        <v>1990</v>
      </c>
      <c r="H11">
        <v>0.5</v>
      </c>
      <c r="I11">
        <v>110</v>
      </c>
      <c r="J11">
        <v>107</v>
      </c>
      <c r="K11">
        <v>97</v>
      </c>
      <c r="L11">
        <v>2</v>
      </c>
      <c r="M11" t="s">
        <v>30</v>
      </c>
      <c r="N11">
        <v>12.8</v>
      </c>
      <c r="O11">
        <v>20</v>
      </c>
      <c r="P11">
        <v>174</v>
      </c>
      <c r="R11" t="s">
        <v>247</v>
      </c>
    </row>
    <row r="13" spans="1:18" x14ac:dyDescent="0.25">
      <c r="A13" s="41"/>
    </row>
    <row r="14" spans="1:18" x14ac:dyDescent="0.25">
      <c r="A14" s="41" t="s">
        <v>291</v>
      </c>
    </row>
    <row r="15" spans="1:18" x14ac:dyDescent="0.25">
      <c r="A15" s="41" t="s">
        <v>289</v>
      </c>
    </row>
    <row r="16" spans="1:18" x14ac:dyDescent="0.25">
      <c r="A16" s="41"/>
    </row>
  </sheetData>
  <mergeCells count="14">
    <mergeCell ref="Q2:Q3"/>
    <mergeCell ref="A8:Q8"/>
    <mergeCell ref="F2:F3"/>
    <mergeCell ref="A1:Q1"/>
    <mergeCell ref="A2:A3"/>
    <mergeCell ref="B2:B3"/>
    <mergeCell ref="C2:C3"/>
    <mergeCell ref="G2:G3"/>
    <mergeCell ref="H2:H3"/>
    <mergeCell ref="I2:L2"/>
    <mergeCell ref="M2:O2"/>
    <mergeCell ref="P2:P3"/>
    <mergeCell ref="D2:D3"/>
    <mergeCell ref="E2:E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5"/>
  <sheetViews>
    <sheetView workbookViewId="0">
      <pane ySplit="3" topLeftCell="A4" activePane="bottomLeft" state="frozen"/>
      <selection activeCell="A13" sqref="A13"/>
      <selection pane="bottomLeft" activeCell="A13" sqref="A13"/>
    </sheetView>
  </sheetViews>
  <sheetFormatPr defaultRowHeight="15" x14ac:dyDescent="0.25"/>
  <cols>
    <col min="2" max="2" width="14" bestFit="1" customWidth="1"/>
    <col min="3" max="3" width="22.42578125" bestFit="1" customWidth="1"/>
    <col min="4" max="4" width="15.7109375" customWidth="1"/>
    <col min="5" max="5" width="13.42578125" customWidth="1"/>
    <col min="6" max="6" width="11.42578125" customWidth="1"/>
    <col min="7" max="7" width="10.28515625" customWidth="1"/>
    <col min="10" max="10" width="12.42578125" customWidth="1"/>
    <col min="17" max="17" width="8.28515625" bestFit="1" customWidth="1"/>
    <col min="19" max="19" width="10.7109375" bestFit="1" customWidth="1"/>
  </cols>
  <sheetData>
    <row r="1" spans="1:19" ht="29.25" thickTop="1" thickBot="1" x14ac:dyDescent="0.3">
      <c r="A1" s="218" t="s">
        <v>248</v>
      </c>
      <c r="B1" s="219"/>
      <c r="C1" s="219"/>
      <c r="D1" s="219"/>
      <c r="E1" s="219"/>
      <c r="F1" s="219"/>
      <c r="G1" s="219"/>
      <c r="H1" s="219"/>
      <c r="I1" s="219"/>
      <c r="J1" s="219"/>
      <c r="K1" s="219"/>
      <c r="L1" s="219"/>
      <c r="M1" s="219"/>
      <c r="N1" s="219"/>
      <c r="O1" s="219"/>
      <c r="P1" s="219"/>
      <c r="Q1" s="219"/>
      <c r="R1" s="226"/>
      <c r="S1" s="220"/>
    </row>
    <row r="2" spans="1:19" ht="18.75" thickTop="1" x14ac:dyDescent="0.25">
      <c r="A2" s="221" t="s">
        <v>1</v>
      </c>
      <c r="B2" s="216" t="s">
        <v>22</v>
      </c>
      <c r="C2" s="216" t="s">
        <v>2</v>
      </c>
      <c r="D2" s="225" t="s">
        <v>3</v>
      </c>
      <c r="E2" s="225" t="s">
        <v>21</v>
      </c>
      <c r="F2" s="216" t="s">
        <v>6</v>
      </c>
      <c r="G2" s="216" t="s">
        <v>57</v>
      </c>
      <c r="H2" s="223" t="s">
        <v>235</v>
      </c>
      <c r="I2" s="216" t="s">
        <v>56</v>
      </c>
      <c r="J2" s="216"/>
      <c r="K2" s="216"/>
      <c r="L2" s="216" t="s">
        <v>55</v>
      </c>
      <c r="M2" s="216"/>
      <c r="N2" s="216" t="s">
        <v>8</v>
      </c>
      <c r="O2" s="216"/>
      <c r="P2" s="216"/>
      <c r="Q2" s="224" t="s">
        <v>249</v>
      </c>
      <c r="R2" s="224" t="s">
        <v>250</v>
      </c>
      <c r="S2" s="211" t="s">
        <v>10</v>
      </c>
    </row>
    <row r="3" spans="1:19" ht="54" x14ac:dyDescent="0.25">
      <c r="A3" s="222"/>
      <c r="B3" s="217"/>
      <c r="C3" s="217"/>
      <c r="D3" s="216"/>
      <c r="E3" s="216"/>
      <c r="F3" s="217"/>
      <c r="G3" s="217"/>
      <c r="H3" s="224"/>
      <c r="I3" s="36" t="s">
        <v>237</v>
      </c>
      <c r="J3" s="36" t="s">
        <v>238</v>
      </c>
      <c r="K3" s="37" t="s">
        <v>239</v>
      </c>
      <c r="L3" s="36" t="s">
        <v>252</v>
      </c>
      <c r="M3" s="36" t="s">
        <v>240</v>
      </c>
      <c r="N3" s="37" t="s">
        <v>61</v>
      </c>
      <c r="O3" s="37" t="s">
        <v>62</v>
      </c>
      <c r="P3" s="37" t="s">
        <v>63</v>
      </c>
      <c r="Q3" s="217"/>
      <c r="R3" s="217"/>
      <c r="S3" s="212"/>
    </row>
    <row r="4" spans="1:19" ht="18" x14ac:dyDescent="0.25">
      <c r="A4" s="38" t="s">
        <v>478</v>
      </c>
      <c r="B4" s="3" t="s">
        <v>251</v>
      </c>
      <c r="C4" s="3" t="s">
        <v>479</v>
      </c>
      <c r="D4" s="48" t="s">
        <v>164</v>
      </c>
      <c r="E4" s="48"/>
      <c r="F4" s="76">
        <v>1600</v>
      </c>
      <c r="G4" s="3">
        <v>1600</v>
      </c>
      <c r="H4" s="3">
        <v>0.5</v>
      </c>
      <c r="I4" s="3">
        <v>67</v>
      </c>
      <c r="J4" s="3">
        <v>54</v>
      </c>
      <c r="K4" s="102">
        <v>0.81</v>
      </c>
      <c r="L4" s="3">
        <v>4</v>
      </c>
      <c r="M4" s="3">
        <v>14</v>
      </c>
      <c r="N4" s="3" t="s">
        <v>230</v>
      </c>
      <c r="O4" s="3">
        <v>26</v>
      </c>
      <c r="P4" s="3">
        <v>30</v>
      </c>
      <c r="Q4" s="3">
        <v>658</v>
      </c>
      <c r="R4" s="3">
        <v>78</v>
      </c>
      <c r="S4" s="39"/>
    </row>
    <row r="5" spans="1:19" ht="146.25" customHeight="1" thickBot="1" x14ac:dyDescent="0.3">
      <c r="A5" s="213" t="s">
        <v>368</v>
      </c>
      <c r="B5" s="214"/>
      <c r="C5" s="214"/>
      <c r="D5" s="214"/>
      <c r="E5" s="214"/>
      <c r="F5" s="214"/>
      <c r="G5" s="214"/>
      <c r="H5" s="214"/>
      <c r="I5" s="214"/>
      <c r="J5" s="214"/>
      <c r="K5" s="214"/>
      <c r="L5" s="214"/>
      <c r="M5" s="214"/>
      <c r="N5" s="214"/>
      <c r="O5" s="214"/>
      <c r="P5" s="214"/>
      <c r="Q5" s="214"/>
      <c r="R5" s="227"/>
      <c r="S5" s="215"/>
    </row>
    <row r="6" spans="1:19" ht="15.75" thickTop="1" x14ac:dyDescent="0.25"/>
    <row r="7" spans="1:19" x14ac:dyDescent="0.25">
      <c r="A7" s="142"/>
      <c r="B7" s="142"/>
      <c r="C7" s="142"/>
      <c r="D7" s="142"/>
      <c r="E7" s="142"/>
      <c r="F7" s="142"/>
      <c r="G7" s="142"/>
      <c r="H7" s="142"/>
      <c r="I7" s="142"/>
      <c r="J7" s="142"/>
      <c r="K7" s="142"/>
      <c r="L7" s="142"/>
      <c r="M7" s="142"/>
      <c r="N7" s="142"/>
      <c r="O7" s="142"/>
      <c r="P7" s="142"/>
      <c r="Q7" s="142"/>
      <c r="R7" s="142"/>
      <c r="S7" s="142"/>
    </row>
    <row r="8" spans="1:19" s="4" customFormat="1" x14ac:dyDescent="0.25">
      <c r="B8" s="4" t="s">
        <v>251</v>
      </c>
      <c r="D8" s="46"/>
      <c r="E8" s="46"/>
      <c r="F8" s="4">
        <f>3*400</f>
        <v>1200</v>
      </c>
      <c r="H8" s="4">
        <v>0.5</v>
      </c>
      <c r="I8" s="4">
        <v>75</v>
      </c>
      <c r="J8" s="4">
        <v>60</v>
      </c>
      <c r="K8" s="4">
        <v>80</v>
      </c>
      <c r="L8" s="4">
        <v>3</v>
      </c>
      <c r="M8" s="4">
        <v>14</v>
      </c>
      <c r="N8" s="4" t="s">
        <v>230</v>
      </c>
    </row>
    <row r="9" spans="1:19" s="4" customFormat="1" x14ac:dyDescent="0.25">
      <c r="B9" s="4" t="s">
        <v>251</v>
      </c>
      <c r="D9" s="46"/>
      <c r="E9" s="46"/>
      <c r="F9" s="4">
        <f>4*400</f>
        <v>1600</v>
      </c>
      <c r="H9" s="4">
        <v>0.5</v>
      </c>
      <c r="I9" s="4">
        <v>100</v>
      </c>
      <c r="J9" s="4">
        <v>80</v>
      </c>
      <c r="K9" s="4">
        <v>80</v>
      </c>
      <c r="L9" s="4">
        <v>4</v>
      </c>
      <c r="M9" s="4">
        <v>14</v>
      </c>
      <c r="N9" s="4" t="s">
        <v>230</v>
      </c>
    </row>
    <row r="10" spans="1:19" s="4" customFormat="1" x14ac:dyDescent="0.25">
      <c r="B10" s="4" t="s">
        <v>251</v>
      </c>
      <c r="D10" s="46"/>
      <c r="E10" s="46"/>
      <c r="F10" s="4">
        <v>1990</v>
      </c>
      <c r="H10" s="4">
        <v>0.5</v>
      </c>
      <c r="I10" s="4">
        <f>J10/0.8</f>
        <v>125</v>
      </c>
      <c r="J10" s="4">
        <v>100</v>
      </c>
      <c r="K10" s="4">
        <v>80</v>
      </c>
      <c r="L10" s="4">
        <v>5</v>
      </c>
      <c r="M10" s="4">
        <v>14</v>
      </c>
      <c r="N10" s="4" t="s">
        <v>230</v>
      </c>
    </row>
    <row r="11" spans="1:19" s="4" customFormat="1" x14ac:dyDescent="0.25">
      <c r="B11" s="4" t="s">
        <v>251</v>
      </c>
      <c r="D11" s="46"/>
      <c r="E11" s="46"/>
      <c r="F11" s="4">
        <f>L11*400</f>
        <v>3000</v>
      </c>
      <c r="H11" s="4">
        <v>0.5</v>
      </c>
      <c r="I11" s="4">
        <v>190</v>
      </c>
      <c r="J11" s="4">
        <v>150</v>
      </c>
      <c r="K11" s="4">
        <v>80</v>
      </c>
      <c r="L11" s="4">
        <v>7.5</v>
      </c>
      <c r="M11" s="4">
        <v>14</v>
      </c>
      <c r="N11" s="4" t="s">
        <v>230</v>
      </c>
    </row>
    <row r="13" spans="1:19" x14ac:dyDescent="0.25">
      <c r="A13" s="41" t="s">
        <v>291</v>
      </c>
    </row>
    <row r="14" spans="1:19" x14ac:dyDescent="0.25">
      <c r="A14" s="41" t="s">
        <v>289</v>
      </c>
    </row>
    <row r="15" spans="1:19" x14ac:dyDescent="0.25">
      <c r="A15" t="str">
        <f>IF(MAX(F4:F4)&gt;=2000,"ORDER WITH RETURN AIR MOUNTED SMOKE ALARM IN ACCORDANCE WITH 2015WSMC 606.2.1. INTERCONNECT TO FIRE ALARM SYSTEM BY OTHERS","")</f>
        <v/>
      </c>
    </row>
  </sheetData>
  <mergeCells count="17">
    <mergeCell ref="A7:S7"/>
    <mergeCell ref="R2:R3"/>
    <mergeCell ref="S2:S3"/>
    <mergeCell ref="A5:S5"/>
    <mergeCell ref="F2:F3"/>
    <mergeCell ref="A1:S1"/>
    <mergeCell ref="A2:A3"/>
    <mergeCell ref="B2:B3"/>
    <mergeCell ref="C2:C3"/>
    <mergeCell ref="G2:G3"/>
    <mergeCell ref="H2:H3"/>
    <mergeCell ref="I2:K2"/>
    <mergeCell ref="L2:M2"/>
    <mergeCell ref="N2:P2"/>
    <mergeCell ref="Q2:Q3"/>
    <mergeCell ref="D2:D3"/>
    <mergeCell ref="E2:E3"/>
  </mergeCells>
  <conditionalFormatting sqref="A15">
    <cfRule type="cellIs" dxfId="3" priority="2" operator="notEqual">
      <formula>""</formula>
    </cfRule>
  </conditionalFormatting>
  <conditionalFormatting sqref="F4">
    <cfRule type="cellIs" dxfId="2" priority="1" operator="greaterThan">
      <formula>1999</formula>
    </cfRule>
  </conditionalFormatting>
  <pageMargins left="0.7" right="0.7" top="0.75" bottom="0.75" header="0.3" footer="0.3"/>
  <pageSetup paperSize="256"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21"/>
  <sheetViews>
    <sheetView workbookViewId="0">
      <pane ySplit="3" topLeftCell="A4" activePane="bottomLeft" state="frozen"/>
      <selection activeCell="A13" sqref="A13"/>
      <selection pane="bottomLeft" activeCell="A13" sqref="A13:S13"/>
    </sheetView>
  </sheetViews>
  <sheetFormatPr defaultRowHeight="15" x14ac:dyDescent="0.25"/>
  <cols>
    <col min="2" max="2" width="10.7109375" bestFit="1" customWidth="1"/>
    <col min="3" max="3" width="13.42578125" bestFit="1" customWidth="1"/>
    <col min="4" max="4" width="15.28515625" customWidth="1"/>
    <col min="5" max="5" width="13.42578125" customWidth="1"/>
    <col min="8" max="8" width="8.7109375" bestFit="1" customWidth="1"/>
    <col min="19" max="19" width="10.7109375" bestFit="1" customWidth="1"/>
    <col min="21" max="21" width="15.42578125" customWidth="1"/>
    <col min="22" max="22" width="16.42578125" bestFit="1" customWidth="1"/>
    <col min="23" max="23" width="12.42578125" bestFit="1" customWidth="1"/>
    <col min="24" max="24" width="8.28515625" bestFit="1" customWidth="1"/>
    <col min="25" max="25" width="8.28515625" customWidth="1"/>
    <col min="26" max="26" width="15" bestFit="1" customWidth="1"/>
  </cols>
  <sheetData>
    <row r="1" spans="1:26" ht="29.25" thickTop="1" thickBot="1" x14ac:dyDescent="0.3">
      <c r="A1" s="218" t="s">
        <v>253</v>
      </c>
      <c r="B1" s="219"/>
      <c r="C1" s="219"/>
      <c r="D1" s="219"/>
      <c r="E1" s="219"/>
      <c r="F1" s="219"/>
      <c r="G1" s="219"/>
      <c r="H1" s="219"/>
      <c r="I1" s="219"/>
      <c r="J1" s="219"/>
      <c r="K1" s="219"/>
      <c r="L1" s="219"/>
      <c r="M1" s="219"/>
      <c r="N1" s="219"/>
      <c r="O1" s="219"/>
      <c r="P1" s="219"/>
      <c r="Q1" s="219"/>
      <c r="R1" s="226"/>
      <c r="S1" s="220"/>
    </row>
    <row r="2" spans="1:26" ht="18.75" customHeight="1" thickTop="1" x14ac:dyDescent="0.25">
      <c r="A2" s="221" t="s">
        <v>1</v>
      </c>
      <c r="B2" s="216" t="s">
        <v>22</v>
      </c>
      <c r="C2" s="216" t="s">
        <v>2</v>
      </c>
      <c r="D2" s="225" t="s">
        <v>3</v>
      </c>
      <c r="E2" s="225" t="s">
        <v>21</v>
      </c>
      <c r="F2" s="225" t="s">
        <v>6</v>
      </c>
      <c r="G2" s="216" t="s">
        <v>57</v>
      </c>
      <c r="H2" s="223" t="s">
        <v>242</v>
      </c>
      <c r="I2" s="216" t="s">
        <v>56</v>
      </c>
      <c r="J2" s="216"/>
      <c r="K2" s="216" t="s">
        <v>55</v>
      </c>
      <c r="L2" s="216"/>
      <c r="M2" s="216" t="s">
        <v>8</v>
      </c>
      <c r="N2" s="216"/>
      <c r="O2" s="216"/>
      <c r="P2" s="216"/>
      <c r="Q2" s="224" t="s">
        <v>249</v>
      </c>
      <c r="R2" s="224" t="s">
        <v>250</v>
      </c>
      <c r="S2" s="211" t="s">
        <v>10</v>
      </c>
      <c r="U2" t="s">
        <v>306</v>
      </c>
    </row>
    <row r="3" spans="1:26" ht="45" x14ac:dyDescent="0.25">
      <c r="A3" s="222"/>
      <c r="B3" s="217"/>
      <c r="C3" s="217"/>
      <c r="D3" s="216"/>
      <c r="E3" s="216"/>
      <c r="F3" s="216"/>
      <c r="G3" s="217"/>
      <c r="H3" s="224"/>
      <c r="I3" s="36" t="s">
        <v>59</v>
      </c>
      <c r="J3" s="36" t="s">
        <v>256</v>
      </c>
      <c r="K3" s="36" t="s">
        <v>252</v>
      </c>
      <c r="L3" s="36" t="s">
        <v>240</v>
      </c>
      <c r="M3" s="37" t="s">
        <v>61</v>
      </c>
      <c r="N3" s="36" t="s">
        <v>254</v>
      </c>
      <c r="O3" s="37" t="s">
        <v>62</v>
      </c>
      <c r="P3" s="37" t="s">
        <v>63</v>
      </c>
      <c r="Q3" s="217"/>
      <c r="R3" s="217"/>
      <c r="S3" s="212"/>
      <c r="U3" t="s">
        <v>297</v>
      </c>
      <c r="V3" t="s">
        <v>298</v>
      </c>
      <c r="W3" s="58" t="s">
        <v>305</v>
      </c>
      <c r="X3" t="s">
        <v>300</v>
      </c>
      <c r="Y3" t="s">
        <v>303</v>
      </c>
      <c r="Z3" t="s">
        <v>304</v>
      </c>
    </row>
    <row r="4" spans="1:26" ht="18" x14ac:dyDescent="0.25">
      <c r="A4" s="38"/>
      <c r="B4" s="3"/>
      <c r="C4" s="3"/>
      <c r="D4" s="48"/>
      <c r="E4" s="48"/>
      <c r="F4" s="3"/>
      <c r="G4" s="3"/>
      <c r="H4" s="3"/>
      <c r="I4" s="3"/>
      <c r="J4" s="3"/>
      <c r="K4" s="3"/>
      <c r="L4" s="3"/>
      <c r="M4" s="3"/>
      <c r="N4" s="3"/>
      <c r="O4" s="3"/>
      <c r="P4" s="3"/>
      <c r="Q4" s="3"/>
      <c r="R4" s="3"/>
      <c r="S4" s="39"/>
      <c r="U4" s="40">
        <v>19</v>
      </c>
      <c r="V4" s="40">
        <v>65</v>
      </c>
      <c r="W4" s="56">
        <v>0.89</v>
      </c>
      <c r="X4" s="40">
        <v>3413</v>
      </c>
      <c r="Y4" s="57">
        <v>3.5</v>
      </c>
      <c r="Z4" s="57">
        <f>F4*(V4-U4)/3160/W4+K4*Y4</f>
        <v>0</v>
      </c>
    </row>
    <row r="5" spans="1:26" ht="18" x14ac:dyDescent="0.25">
      <c r="A5" s="38"/>
      <c r="B5" s="3"/>
      <c r="C5" s="3"/>
      <c r="D5" s="48"/>
      <c r="E5" s="48"/>
      <c r="F5" s="3"/>
      <c r="G5" s="3"/>
      <c r="H5" s="3"/>
      <c r="I5" s="3"/>
      <c r="J5" s="3"/>
      <c r="K5" s="3"/>
      <c r="L5" s="3"/>
      <c r="M5" s="3"/>
      <c r="N5" s="3"/>
      <c r="O5" s="3"/>
      <c r="P5" s="3"/>
      <c r="Q5" s="3"/>
      <c r="R5" s="3"/>
      <c r="S5" s="39"/>
    </row>
    <row r="6" spans="1:26" ht="18" x14ac:dyDescent="0.25">
      <c r="A6" s="38"/>
      <c r="B6" s="3"/>
      <c r="C6" s="3"/>
      <c r="D6" s="48"/>
      <c r="E6" s="48"/>
      <c r="F6" s="3"/>
      <c r="G6" s="3"/>
      <c r="H6" s="3"/>
      <c r="I6" s="3"/>
      <c r="J6" s="3"/>
      <c r="K6" s="3"/>
      <c r="L6" s="3"/>
      <c r="M6" s="3"/>
      <c r="N6" s="3"/>
      <c r="O6" s="3"/>
      <c r="P6" s="3"/>
      <c r="Q6" s="3"/>
      <c r="R6" s="3"/>
      <c r="S6" s="39"/>
    </row>
    <row r="7" spans="1:26" ht="18" x14ac:dyDescent="0.25">
      <c r="A7" s="38"/>
      <c r="B7" s="3"/>
      <c r="C7" s="3"/>
      <c r="D7" s="48"/>
      <c r="E7" s="48"/>
      <c r="F7" s="3"/>
      <c r="G7" s="3"/>
      <c r="H7" s="3"/>
      <c r="I7" s="3"/>
      <c r="J7" s="3"/>
      <c r="K7" s="3"/>
      <c r="L7" s="3"/>
      <c r="M7" s="3"/>
      <c r="N7" s="3"/>
      <c r="O7" s="3"/>
      <c r="P7" s="3"/>
      <c r="Q7" s="3"/>
      <c r="R7" s="3"/>
      <c r="S7" s="39"/>
    </row>
    <row r="8" spans="1:26" ht="18" x14ac:dyDescent="0.25">
      <c r="A8" s="38"/>
      <c r="B8" s="3"/>
      <c r="C8" s="3"/>
      <c r="D8" s="48"/>
      <c r="E8" s="48"/>
      <c r="F8" s="3"/>
      <c r="G8" s="3"/>
      <c r="H8" s="3"/>
      <c r="I8" s="3"/>
      <c r="J8" s="3"/>
      <c r="K8" s="3"/>
      <c r="L8" s="3"/>
      <c r="M8" s="3"/>
      <c r="N8" s="3"/>
      <c r="O8" s="3"/>
      <c r="P8" s="3"/>
      <c r="Q8" s="3"/>
      <c r="R8" s="3"/>
      <c r="S8" s="39"/>
    </row>
    <row r="9" spans="1:26" ht="18" x14ac:dyDescent="0.25">
      <c r="A9" s="38"/>
      <c r="B9" s="3"/>
      <c r="C9" s="3"/>
      <c r="D9" s="48"/>
      <c r="E9" s="48"/>
      <c r="F9" s="3"/>
      <c r="G9" s="3"/>
      <c r="H9" s="3"/>
      <c r="I9" s="3"/>
      <c r="J9" s="3"/>
      <c r="K9" s="3"/>
      <c r="L9" s="3"/>
      <c r="M9" s="3"/>
      <c r="N9" s="3"/>
      <c r="O9" s="3"/>
      <c r="P9" s="3"/>
      <c r="Q9" s="3"/>
      <c r="R9" s="3"/>
      <c r="S9" s="39"/>
    </row>
    <row r="10" spans="1:26" ht="18" x14ac:dyDescent="0.25">
      <c r="A10" s="38"/>
      <c r="B10" s="3"/>
      <c r="C10" s="3"/>
      <c r="D10" s="48"/>
      <c r="E10" s="48"/>
      <c r="F10" s="3"/>
      <c r="G10" s="3"/>
      <c r="H10" s="3"/>
      <c r="I10" s="3"/>
      <c r="J10" s="3"/>
      <c r="K10" s="3"/>
      <c r="L10" s="3"/>
      <c r="M10" s="3"/>
      <c r="N10" s="3"/>
      <c r="O10" s="3"/>
      <c r="P10" s="3"/>
      <c r="Q10" s="3"/>
      <c r="R10" s="3"/>
      <c r="S10" s="39"/>
    </row>
    <row r="11" spans="1:26" ht="157.69999999999999" customHeight="1" thickBot="1" x14ac:dyDescent="0.3">
      <c r="A11" s="213" t="s">
        <v>255</v>
      </c>
      <c r="B11" s="214"/>
      <c r="C11" s="214"/>
      <c r="D11" s="214"/>
      <c r="E11" s="214"/>
      <c r="F11" s="214"/>
      <c r="G11" s="214"/>
      <c r="H11" s="214"/>
      <c r="I11" s="214"/>
      <c r="J11" s="214"/>
      <c r="K11" s="214"/>
      <c r="L11" s="214"/>
      <c r="M11" s="214"/>
      <c r="N11" s="214"/>
      <c r="O11" s="214"/>
      <c r="P11" s="214"/>
      <c r="Q11" s="214"/>
      <c r="R11" s="227"/>
      <c r="S11" s="215"/>
    </row>
    <row r="12" spans="1:26" ht="15.75" thickTop="1" x14ac:dyDescent="0.25"/>
    <row r="13" spans="1:26" x14ac:dyDescent="0.25">
      <c r="A13" s="142"/>
      <c r="B13" s="142"/>
      <c r="C13" s="142"/>
      <c r="D13" s="142"/>
      <c r="E13" s="142"/>
      <c r="F13" s="142"/>
      <c r="G13" s="142"/>
      <c r="H13" s="142"/>
      <c r="I13" s="142"/>
      <c r="J13" s="142"/>
      <c r="K13" s="142"/>
      <c r="L13" s="142"/>
      <c r="M13" s="142"/>
      <c r="N13" s="142"/>
      <c r="O13" s="142"/>
      <c r="P13" s="142"/>
      <c r="Q13" s="142"/>
      <c r="R13" s="142"/>
      <c r="S13" s="142"/>
    </row>
    <row r="14" spans="1:26" x14ac:dyDescent="0.25">
      <c r="B14" t="s">
        <v>251</v>
      </c>
      <c r="F14">
        <v>1200</v>
      </c>
      <c r="H14">
        <v>0.5</v>
      </c>
      <c r="K14">
        <v>3</v>
      </c>
      <c r="L14">
        <v>14</v>
      </c>
      <c r="M14" t="s">
        <v>230</v>
      </c>
      <c r="N14" s="40">
        <f>(F14*1.08*46)/3415</f>
        <v>17.457101024890189</v>
      </c>
    </row>
    <row r="15" spans="1:26" x14ac:dyDescent="0.25">
      <c r="B15" t="s">
        <v>251</v>
      </c>
      <c r="F15">
        <v>1600</v>
      </c>
      <c r="H15">
        <v>0.5</v>
      </c>
      <c r="K15">
        <v>4</v>
      </c>
      <c r="L15">
        <v>14</v>
      </c>
      <c r="M15" t="s">
        <v>230</v>
      </c>
      <c r="N15" s="40">
        <f>(F15*1.08*46)/3415</f>
        <v>23.276134699853586</v>
      </c>
    </row>
    <row r="16" spans="1:26" x14ac:dyDescent="0.25">
      <c r="B16" t="s">
        <v>251</v>
      </c>
      <c r="F16">
        <v>1990</v>
      </c>
      <c r="H16">
        <v>0.5</v>
      </c>
      <c r="K16">
        <v>5</v>
      </c>
      <c r="L16">
        <v>14</v>
      </c>
      <c r="M16" t="s">
        <v>230</v>
      </c>
      <c r="N16" s="40">
        <f>(F16*1.08*46)/3415</f>
        <v>28.949692532942901</v>
      </c>
    </row>
    <row r="17" spans="1:14" x14ac:dyDescent="0.25">
      <c r="B17" t="s">
        <v>251</v>
      </c>
      <c r="F17">
        <v>3000</v>
      </c>
      <c r="H17">
        <v>0.5</v>
      </c>
      <c r="K17">
        <v>7.5</v>
      </c>
      <c r="L17">
        <v>14</v>
      </c>
      <c r="M17" t="s">
        <v>230</v>
      </c>
      <c r="N17" s="40">
        <f>(F17*1.08*46)/3415</f>
        <v>43.642752562225475</v>
      </c>
    </row>
    <row r="19" spans="1:14" x14ac:dyDescent="0.25">
      <c r="A19" s="41" t="s">
        <v>291</v>
      </c>
    </row>
    <row r="20" spans="1:14" x14ac:dyDescent="0.25">
      <c r="A20" s="41" t="s">
        <v>289</v>
      </c>
    </row>
    <row r="21" spans="1:14" x14ac:dyDescent="0.25">
      <c r="A21" t="str">
        <f>IF(MAX(F4:F10)&gt;=2000,"ORDER WITH SUPPLY DUCT MOUNTED SMOKE ALARM. INTERCONNECT TO FIRE ALARM SYSTEM BY OTHERS","")</f>
        <v/>
      </c>
    </row>
  </sheetData>
  <mergeCells count="17">
    <mergeCell ref="A13:S13"/>
    <mergeCell ref="R2:R3"/>
    <mergeCell ref="S2:S3"/>
    <mergeCell ref="A11:S11"/>
    <mergeCell ref="G2:G3"/>
    <mergeCell ref="A1:S1"/>
    <mergeCell ref="A2:A3"/>
    <mergeCell ref="B2:B3"/>
    <mergeCell ref="C2:C3"/>
    <mergeCell ref="F2:F3"/>
    <mergeCell ref="H2:H3"/>
    <mergeCell ref="I2:J2"/>
    <mergeCell ref="K2:L2"/>
    <mergeCell ref="M2:P2"/>
    <mergeCell ref="Q2:Q3"/>
    <mergeCell ref="D2:D3"/>
    <mergeCell ref="E2:E3"/>
  </mergeCells>
  <conditionalFormatting sqref="F4:F10">
    <cfRule type="cellIs" dxfId="1" priority="2" operator="greaterThan">
      <formula>1999</formula>
    </cfRule>
  </conditionalFormatting>
  <conditionalFormatting sqref="A21">
    <cfRule type="cellIs" dxfId="0" priority="1" operator="notEqual">
      <formula>""</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6"/>
  <sheetViews>
    <sheetView workbookViewId="0">
      <selection activeCell="A13" sqref="A13"/>
    </sheetView>
  </sheetViews>
  <sheetFormatPr defaultRowHeight="15" x14ac:dyDescent="0.25"/>
  <cols>
    <col min="2" max="2" width="19" bestFit="1" customWidth="1"/>
    <col min="3" max="3" width="12.42578125" bestFit="1" customWidth="1"/>
    <col min="4" max="4" width="19.140625" bestFit="1" customWidth="1"/>
    <col min="5" max="5" width="22" bestFit="1" customWidth="1"/>
    <col min="6" max="6" width="10.7109375" bestFit="1" customWidth="1"/>
  </cols>
  <sheetData>
    <row r="1" spans="1:6" ht="57.2" customHeight="1" thickTop="1" thickBot="1" x14ac:dyDescent="0.3">
      <c r="A1" s="231" t="s">
        <v>285</v>
      </c>
      <c r="B1" s="232"/>
      <c r="C1" s="232"/>
      <c r="D1" s="232"/>
      <c r="E1" s="232"/>
      <c r="F1" s="233"/>
    </row>
    <row r="2" spans="1:6" ht="18.75" thickTop="1" x14ac:dyDescent="0.25">
      <c r="A2" s="25" t="s">
        <v>1</v>
      </c>
      <c r="B2" s="1" t="s">
        <v>22</v>
      </c>
      <c r="C2" s="1" t="s">
        <v>2</v>
      </c>
      <c r="D2" s="1" t="s">
        <v>176</v>
      </c>
      <c r="E2" s="1" t="s">
        <v>177</v>
      </c>
      <c r="F2" s="26" t="s">
        <v>10</v>
      </c>
    </row>
    <row r="3" spans="1:6" ht="18" x14ac:dyDescent="0.25">
      <c r="A3" s="15" t="s">
        <v>178</v>
      </c>
      <c r="B3" s="18" t="s">
        <v>179</v>
      </c>
      <c r="C3" s="18">
        <v>904</v>
      </c>
      <c r="D3" s="18" t="s">
        <v>180</v>
      </c>
      <c r="E3" s="3" t="s">
        <v>153</v>
      </c>
      <c r="F3" s="16" t="s">
        <v>181</v>
      </c>
    </row>
    <row r="4" spans="1:6" ht="18" x14ac:dyDescent="0.25">
      <c r="A4" s="15" t="s">
        <v>182</v>
      </c>
      <c r="B4" s="18" t="s">
        <v>179</v>
      </c>
      <c r="C4" s="18" t="s">
        <v>183</v>
      </c>
      <c r="D4" s="18" t="s">
        <v>180</v>
      </c>
      <c r="E4" s="3" t="s">
        <v>184</v>
      </c>
      <c r="F4" s="16" t="s">
        <v>181</v>
      </c>
    </row>
    <row r="5" spans="1:6" ht="18" x14ac:dyDescent="0.25">
      <c r="A5" s="15" t="s">
        <v>185</v>
      </c>
      <c r="B5" s="18" t="s">
        <v>179</v>
      </c>
      <c r="C5" s="18">
        <v>905</v>
      </c>
      <c r="D5" s="18" t="s">
        <v>186</v>
      </c>
      <c r="E5" s="3" t="s">
        <v>187</v>
      </c>
      <c r="F5" s="16" t="s">
        <v>181</v>
      </c>
    </row>
    <row r="6" spans="1:6" ht="18" x14ac:dyDescent="0.25">
      <c r="A6" s="15" t="s">
        <v>188</v>
      </c>
      <c r="B6" s="18" t="s">
        <v>179</v>
      </c>
      <c r="C6" s="18" t="s">
        <v>189</v>
      </c>
      <c r="D6" s="18" t="s">
        <v>180</v>
      </c>
      <c r="E6" s="3" t="s">
        <v>190</v>
      </c>
      <c r="F6" s="16" t="s">
        <v>181</v>
      </c>
    </row>
    <row r="7" spans="1:6" ht="18" x14ac:dyDescent="0.25">
      <c r="A7" s="15" t="s">
        <v>191</v>
      </c>
      <c r="B7" s="18" t="s">
        <v>179</v>
      </c>
      <c r="C7" s="18">
        <v>600</v>
      </c>
      <c r="D7" s="18" t="s">
        <v>192</v>
      </c>
      <c r="E7" s="3" t="s">
        <v>187</v>
      </c>
      <c r="F7" s="16" t="s">
        <v>181</v>
      </c>
    </row>
    <row r="8" spans="1:6" ht="18" x14ac:dyDescent="0.25">
      <c r="A8" s="15" t="s">
        <v>193</v>
      </c>
      <c r="B8" s="18" t="s">
        <v>179</v>
      </c>
      <c r="C8" s="18" t="s">
        <v>194</v>
      </c>
      <c r="D8" s="18" t="s">
        <v>180</v>
      </c>
      <c r="E8" s="27" t="s">
        <v>195</v>
      </c>
      <c r="F8" s="16" t="s">
        <v>181</v>
      </c>
    </row>
    <row r="9" spans="1:6" ht="84.75" customHeight="1" thickBot="1" x14ac:dyDescent="0.3">
      <c r="A9" s="228" t="s">
        <v>219</v>
      </c>
      <c r="B9" s="229"/>
      <c r="C9" s="229"/>
      <c r="D9" s="229"/>
      <c r="E9" s="229"/>
      <c r="F9" s="230"/>
    </row>
    <row r="10" spans="1:6" ht="19.5" thickTop="1" thickBot="1" x14ac:dyDescent="0.3">
      <c r="A10" s="24"/>
      <c r="B10" s="24"/>
      <c r="C10" s="24"/>
      <c r="D10" s="24"/>
      <c r="E10" s="24"/>
      <c r="F10" s="24"/>
    </row>
    <row r="11" spans="1:6" ht="60.75" customHeight="1" thickTop="1" thickBot="1" x14ac:dyDescent="0.3">
      <c r="A11" s="231" t="s">
        <v>285</v>
      </c>
      <c r="B11" s="232"/>
      <c r="C11" s="232"/>
      <c r="D11" s="232"/>
      <c r="E11" s="232"/>
      <c r="F11" s="233"/>
    </row>
    <row r="12" spans="1:6" ht="18.75" thickTop="1" x14ac:dyDescent="0.25">
      <c r="A12" s="25" t="s">
        <v>1</v>
      </c>
      <c r="B12" s="1" t="s">
        <v>103</v>
      </c>
      <c r="C12" s="1" t="s">
        <v>2</v>
      </c>
      <c r="D12" s="1" t="s">
        <v>176</v>
      </c>
      <c r="E12" s="1" t="s">
        <v>177</v>
      </c>
      <c r="F12" s="26" t="s">
        <v>10</v>
      </c>
    </row>
    <row r="13" spans="1:6" ht="18" x14ac:dyDescent="0.25">
      <c r="A13" s="15" t="s">
        <v>178</v>
      </c>
      <c r="B13" s="18" t="s">
        <v>196</v>
      </c>
      <c r="C13" s="18" t="s">
        <v>197</v>
      </c>
      <c r="D13" s="18" t="s">
        <v>180</v>
      </c>
      <c r="E13" s="3" t="s">
        <v>153</v>
      </c>
      <c r="F13" s="16" t="s">
        <v>181</v>
      </c>
    </row>
    <row r="14" spans="1:6" ht="18" x14ac:dyDescent="0.25">
      <c r="A14" s="15" t="s">
        <v>182</v>
      </c>
      <c r="B14" s="18" t="s">
        <v>196</v>
      </c>
      <c r="C14" s="18" t="s">
        <v>198</v>
      </c>
      <c r="D14" s="18" t="s">
        <v>180</v>
      </c>
      <c r="E14" s="3" t="s">
        <v>184</v>
      </c>
      <c r="F14" s="16" t="s">
        <v>181</v>
      </c>
    </row>
    <row r="15" spans="1:6" ht="18" x14ac:dyDescent="0.25">
      <c r="A15" s="15" t="s">
        <v>185</v>
      </c>
      <c r="B15" s="18" t="s">
        <v>196</v>
      </c>
      <c r="C15" s="18" t="s">
        <v>199</v>
      </c>
      <c r="D15" s="18" t="s">
        <v>186</v>
      </c>
      <c r="E15" s="3" t="s">
        <v>187</v>
      </c>
      <c r="F15" s="16" t="s">
        <v>181</v>
      </c>
    </row>
    <row r="16" spans="1:6" ht="18" x14ac:dyDescent="0.25">
      <c r="A16" s="15" t="s">
        <v>188</v>
      </c>
      <c r="B16" s="18" t="s">
        <v>196</v>
      </c>
      <c r="C16" s="18" t="s">
        <v>200</v>
      </c>
      <c r="D16" s="18" t="s">
        <v>180</v>
      </c>
      <c r="E16" s="3" t="s">
        <v>190</v>
      </c>
      <c r="F16" s="16" t="s">
        <v>181</v>
      </c>
    </row>
    <row r="17" spans="1:6" ht="18" x14ac:dyDescent="0.25">
      <c r="A17" s="15" t="s">
        <v>191</v>
      </c>
      <c r="B17" s="18" t="s">
        <v>196</v>
      </c>
      <c r="C17" s="18" t="s">
        <v>201</v>
      </c>
      <c r="D17" s="18" t="s">
        <v>192</v>
      </c>
      <c r="E17" s="3" t="s">
        <v>187</v>
      </c>
      <c r="F17" s="16" t="s">
        <v>181</v>
      </c>
    </row>
    <row r="18" spans="1:6" ht="18" x14ac:dyDescent="0.25">
      <c r="A18" s="28" t="s">
        <v>193</v>
      </c>
      <c r="B18" s="29" t="s">
        <v>196</v>
      </c>
      <c r="C18" s="29" t="s">
        <v>202</v>
      </c>
      <c r="D18" s="29" t="s">
        <v>180</v>
      </c>
      <c r="E18" s="30" t="s">
        <v>195</v>
      </c>
      <c r="F18" s="16" t="s">
        <v>181</v>
      </c>
    </row>
    <row r="19" spans="1:6" ht="80.45" customHeight="1" thickBot="1" x14ac:dyDescent="0.3">
      <c r="A19" s="228" t="s">
        <v>220</v>
      </c>
      <c r="B19" s="229"/>
      <c r="C19" s="229"/>
      <c r="D19" s="229"/>
      <c r="E19" s="229"/>
      <c r="F19" s="230"/>
    </row>
    <row r="20" spans="1:6" ht="15.75" thickTop="1" x14ac:dyDescent="0.25"/>
    <row r="21" spans="1:6" ht="18" x14ac:dyDescent="0.25">
      <c r="A21" s="15" t="s">
        <v>338</v>
      </c>
      <c r="B21" s="18" t="s">
        <v>179</v>
      </c>
      <c r="C21" s="18" t="s">
        <v>339</v>
      </c>
      <c r="D21" s="18" t="s">
        <v>340</v>
      </c>
      <c r="E21" s="18" t="s">
        <v>187</v>
      </c>
      <c r="F21" s="16" t="s">
        <v>341</v>
      </c>
    </row>
    <row r="22" spans="1:6" x14ac:dyDescent="0.25">
      <c r="A22" t="s">
        <v>342</v>
      </c>
    </row>
    <row r="24" spans="1:6" ht="18" x14ac:dyDescent="0.25">
      <c r="B24" s="18" t="s">
        <v>343</v>
      </c>
      <c r="C24" s="18" t="s">
        <v>344</v>
      </c>
      <c r="D24" s="18" t="s">
        <v>180</v>
      </c>
      <c r="E24" s="77" t="s">
        <v>184</v>
      </c>
      <c r="F24" s="16" t="s">
        <v>181</v>
      </c>
    </row>
    <row r="25" spans="1:6" ht="18" x14ac:dyDescent="0.25">
      <c r="B25" s="18" t="s">
        <v>343</v>
      </c>
      <c r="C25" s="18" t="s">
        <v>345</v>
      </c>
      <c r="D25" s="18" t="s">
        <v>165</v>
      </c>
      <c r="E25" s="77" t="s">
        <v>184</v>
      </c>
      <c r="F25" s="16" t="s">
        <v>181</v>
      </c>
    </row>
    <row r="26" spans="1:6" ht="15.75" thickBot="1" x14ac:dyDescent="0.3"/>
    <row r="27" spans="1:6" ht="60.4" customHeight="1" thickTop="1" thickBot="1" x14ac:dyDescent="0.3">
      <c r="A27" s="231" t="s">
        <v>285</v>
      </c>
      <c r="B27" s="232"/>
      <c r="C27" s="232"/>
      <c r="D27" s="232"/>
      <c r="E27" s="232"/>
      <c r="F27" s="233"/>
    </row>
    <row r="28" spans="1:6" ht="18.75" thickTop="1" x14ac:dyDescent="0.25">
      <c r="A28" s="94" t="s">
        <v>1</v>
      </c>
      <c r="B28" s="92" t="s">
        <v>103</v>
      </c>
      <c r="C28" s="92" t="s">
        <v>2</v>
      </c>
      <c r="D28" s="92" t="s">
        <v>176</v>
      </c>
      <c r="E28" s="92" t="s">
        <v>177</v>
      </c>
      <c r="F28" s="26" t="s">
        <v>10</v>
      </c>
    </row>
    <row r="29" spans="1:6" ht="18" x14ac:dyDescent="0.25">
      <c r="A29" s="15" t="s">
        <v>178</v>
      </c>
      <c r="B29" s="18" t="s">
        <v>421</v>
      </c>
      <c r="C29" s="18">
        <v>520</v>
      </c>
      <c r="D29" s="18" t="s">
        <v>180</v>
      </c>
      <c r="E29" s="93" t="s">
        <v>153</v>
      </c>
      <c r="F29" s="16" t="s">
        <v>181</v>
      </c>
    </row>
    <row r="30" spans="1:6" ht="18" x14ac:dyDescent="0.25">
      <c r="A30" s="15" t="s">
        <v>182</v>
      </c>
      <c r="B30" s="18" t="s">
        <v>421</v>
      </c>
      <c r="C30" s="18" t="s">
        <v>423</v>
      </c>
      <c r="D30" s="18" t="s">
        <v>180</v>
      </c>
      <c r="E30" s="93" t="s">
        <v>184</v>
      </c>
      <c r="F30" s="16" t="s">
        <v>181</v>
      </c>
    </row>
    <row r="31" spans="1:6" ht="18" x14ac:dyDescent="0.25">
      <c r="A31" s="15" t="s">
        <v>185</v>
      </c>
      <c r="B31" s="18" t="s">
        <v>421</v>
      </c>
      <c r="C31" s="18">
        <v>530</v>
      </c>
      <c r="D31" s="18" t="s">
        <v>186</v>
      </c>
      <c r="E31" s="93" t="s">
        <v>187</v>
      </c>
      <c r="F31" s="16" t="s">
        <v>181</v>
      </c>
    </row>
    <row r="32" spans="1:6" ht="18" x14ac:dyDescent="0.25">
      <c r="A32" s="15" t="s">
        <v>188</v>
      </c>
      <c r="B32" s="18" t="s">
        <v>421</v>
      </c>
      <c r="C32" s="18" t="s">
        <v>422</v>
      </c>
      <c r="D32" s="18" t="s">
        <v>180</v>
      </c>
      <c r="E32" s="93" t="s">
        <v>190</v>
      </c>
      <c r="F32" s="16" t="s">
        <v>181</v>
      </c>
    </row>
    <row r="33" spans="1:6" ht="18" x14ac:dyDescent="0.25">
      <c r="A33" s="15" t="s">
        <v>191</v>
      </c>
      <c r="B33" s="18" t="s">
        <v>421</v>
      </c>
      <c r="C33" s="18">
        <v>80</v>
      </c>
      <c r="D33" s="18" t="s">
        <v>192</v>
      </c>
      <c r="E33" s="93" t="s">
        <v>187</v>
      </c>
      <c r="F33" s="16" t="s">
        <v>181</v>
      </c>
    </row>
    <row r="34" spans="1:6" ht="18" x14ac:dyDescent="0.25">
      <c r="A34" s="28" t="s">
        <v>193</v>
      </c>
      <c r="B34" s="18" t="s">
        <v>421</v>
      </c>
      <c r="C34" s="29" t="s">
        <v>424</v>
      </c>
      <c r="D34" s="29" t="s">
        <v>180</v>
      </c>
      <c r="E34" s="30" t="s">
        <v>195</v>
      </c>
      <c r="F34" s="16" t="s">
        <v>181</v>
      </c>
    </row>
    <row r="35" spans="1:6" ht="89.65" customHeight="1" thickBot="1" x14ac:dyDescent="0.3">
      <c r="A35" s="228" t="s">
        <v>220</v>
      </c>
      <c r="B35" s="229"/>
      <c r="C35" s="229"/>
      <c r="D35" s="229"/>
      <c r="E35" s="229"/>
      <c r="F35" s="230"/>
    </row>
    <row r="36" spans="1:6" ht="15.75" thickTop="1" x14ac:dyDescent="0.25"/>
  </sheetData>
  <mergeCells count="6">
    <mergeCell ref="A35:F35"/>
    <mergeCell ref="A1:F1"/>
    <mergeCell ref="A9:F9"/>
    <mergeCell ref="A11:F11"/>
    <mergeCell ref="A19:F19"/>
    <mergeCell ref="A27:F2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1"/>
  <sheetViews>
    <sheetView workbookViewId="0">
      <selection activeCell="H7" sqref="H7"/>
    </sheetView>
  </sheetViews>
  <sheetFormatPr defaultRowHeight="15" x14ac:dyDescent="0.25"/>
  <cols>
    <col min="2" max="2" width="10.7109375" bestFit="1" customWidth="1"/>
    <col min="3" max="3" width="11" bestFit="1" customWidth="1"/>
    <col min="4" max="4" width="15.5703125" bestFit="1" customWidth="1"/>
    <col min="5" max="5" width="15.5703125" customWidth="1"/>
    <col min="6" max="6" width="17.28515625" customWidth="1"/>
    <col min="7" max="8" width="9.7109375" customWidth="1"/>
    <col min="9" max="9" width="12.7109375" bestFit="1" customWidth="1"/>
    <col min="10" max="10" width="10.42578125" bestFit="1" customWidth="1"/>
    <col min="11" max="11" width="7.28515625" bestFit="1" customWidth="1"/>
    <col min="12" max="12" width="7.5703125" bestFit="1" customWidth="1"/>
    <col min="13" max="13" width="7.28515625" bestFit="1" customWidth="1"/>
    <col min="14" max="14" width="14.85546875" bestFit="1" customWidth="1"/>
    <col min="15" max="15" width="10.7109375" bestFit="1" customWidth="1"/>
    <col min="17" max="17" width="14.140625" bestFit="1" customWidth="1"/>
    <col min="18" max="18" width="16.5703125" bestFit="1" customWidth="1"/>
    <col min="19" max="19" width="12.5703125" bestFit="1" customWidth="1"/>
    <col min="20" max="20" width="9.5703125" bestFit="1" customWidth="1"/>
    <col min="21" max="21" width="9.28515625" bestFit="1" customWidth="1"/>
  </cols>
  <sheetData>
    <row r="1" spans="1:21" ht="29.25" thickTop="1" thickBot="1" x14ac:dyDescent="0.3">
      <c r="A1" s="236" t="s">
        <v>203</v>
      </c>
      <c r="B1" s="232"/>
      <c r="C1" s="232"/>
      <c r="D1" s="232"/>
      <c r="E1" s="232"/>
      <c r="F1" s="232"/>
      <c r="G1" s="232"/>
      <c r="H1" s="232"/>
      <c r="I1" s="232"/>
      <c r="J1" s="232"/>
      <c r="K1" s="232"/>
      <c r="L1" s="232"/>
      <c r="M1" s="232"/>
      <c r="N1" s="232"/>
      <c r="O1" s="233"/>
    </row>
    <row r="2" spans="1:21" ht="18.75" thickTop="1" x14ac:dyDescent="0.25">
      <c r="A2" s="237" t="s">
        <v>1</v>
      </c>
      <c r="B2" s="167" t="s">
        <v>22</v>
      </c>
      <c r="C2" s="167" t="s">
        <v>2</v>
      </c>
      <c r="D2" s="167" t="s">
        <v>3</v>
      </c>
      <c r="E2" s="169" t="s">
        <v>21</v>
      </c>
      <c r="F2" s="167" t="s">
        <v>204</v>
      </c>
      <c r="G2" s="165" t="s">
        <v>6</v>
      </c>
      <c r="H2" s="167" t="s">
        <v>209</v>
      </c>
      <c r="I2" s="167" t="s">
        <v>205</v>
      </c>
      <c r="J2" s="167" t="s">
        <v>206</v>
      </c>
      <c r="K2" s="165" t="s">
        <v>8</v>
      </c>
      <c r="L2" s="165"/>
      <c r="M2" s="165"/>
      <c r="N2" s="165" t="s">
        <v>207</v>
      </c>
      <c r="O2" s="234" t="s">
        <v>10</v>
      </c>
      <c r="Q2" t="s">
        <v>302</v>
      </c>
    </row>
    <row r="3" spans="1:21" ht="18" x14ac:dyDescent="0.25">
      <c r="A3" s="238"/>
      <c r="B3" s="203"/>
      <c r="C3" s="203"/>
      <c r="D3" s="203"/>
      <c r="E3" s="167"/>
      <c r="F3" s="203"/>
      <c r="G3" s="203"/>
      <c r="H3" s="203"/>
      <c r="I3" s="203"/>
      <c r="J3" s="203"/>
      <c r="K3" s="11" t="s">
        <v>208</v>
      </c>
      <c r="L3" s="11" t="s">
        <v>61</v>
      </c>
      <c r="M3" s="11" t="s">
        <v>62</v>
      </c>
      <c r="N3" s="203"/>
      <c r="O3" s="235"/>
      <c r="Q3" t="s">
        <v>297</v>
      </c>
      <c r="R3" t="s">
        <v>298</v>
      </c>
      <c r="S3" t="s">
        <v>299</v>
      </c>
      <c r="T3" t="s">
        <v>300</v>
      </c>
      <c r="U3" t="s">
        <v>301</v>
      </c>
    </row>
    <row r="4" spans="1:21" ht="18" x14ac:dyDescent="0.25">
      <c r="A4" s="15"/>
      <c r="B4" s="3"/>
      <c r="C4" s="3"/>
      <c r="D4" s="3"/>
      <c r="E4" s="48"/>
      <c r="F4" s="3"/>
      <c r="G4" s="3"/>
      <c r="H4" s="3"/>
      <c r="I4" s="3"/>
      <c r="J4" s="3"/>
      <c r="K4" s="3"/>
      <c r="L4" s="3"/>
      <c r="M4" s="3"/>
      <c r="N4" s="3"/>
      <c r="O4" s="31"/>
      <c r="Q4" s="40">
        <v>19</v>
      </c>
      <c r="R4" s="40">
        <v>65</v>
      </c>
      <c r="S4" s="56">
        <v>0.89</v>
      </c>
      <c r="T4" s="40">
        <v>3413</v>
      </c>
      <c r="U4" s="57">
        <f>G4*(R4-Q4)/3160/S4</f>
        <v>0</v>
      </c>
    </row>
    <row r="5" spans="1:21" ht="18" x14ac:dyDescent="0.25">
      <c r="A5" s="15"/>
      <c r="B5" s="3"/>
      <c r="C5" s="3"/>
      <c r="D5" s="3"/>
      <c r="E5" s="48"/>
      <c r="F5" s="3"/>
      <c r="G5" s="3"/>
      <c r="H5" s="3"/>
      <c r="I5" s="3"/>
      <c r="J5" s="3"/>
      <c r="K5" s="3"/>
      <c r="L5" s="3"/>
      <c r="M5" s="3"/>
      <c r="N5" s="3"/>
      <c r="O5" s="31"/>
    </row>
    <row r="6" spans="1:21" ht="18" x14ac:dyDescent="0.25">
      <c r="A6" s="15"/>
      <c r="B6" s="3"/>
      <c r="C6" s="3"/>
      <c r="D6" s="3"/>
      <c r="E6" s="48"/>
      <c r="F6" s="3"/>
      <c r="G6" s="3"/>
      <c r="H6" s="3"/>
      <c r="I6" s="3"/>
      <c r="J6" s="3"/>
      <c r="K6" s="3"/>
      <c r="L6" s="3"/>
      <c r="M6" s="3"/>
      <c r="N6" s="3"/>
      <c r="O6" s="31"/>
    </row>
    <row r="7" spans="1:21" ht="18" x14ac:dyDescent="0.25">
      <c r="A7" s="15"/>
      <c r="B7" s="3"/>
      <c r="C7" s="3"/>
      <c r="D7" s="3"/>
      <c r="E7" s="48"/>
      <c r="F7" s="3"/>
      <c r="G7" s="3"/>
      <c r="H7" s="3"/>
      <c r="I7" s="3"/>
      <c r="J7" s="3"/>
      <c r="K7" s="3"/>
      <c r="L7" s="3"/>
      <c r="M7" s="3"/>
      <c r="N7" s="3"/>
      <c r="O7" s="31"/>
    </row>
    <row r="8" spans="1:21" ht="18" x14ac:dyDescent="0.25">
      <c r="A8" s="15"/>
      <c r="B8" s="3"/>
      <c r="C8" s="3"/>
      <c r="D8" s="3"/>
      <c r="E8" s="48"/>
      <c r="F8" s="3"/>
      <c r="G8" s="3"/>
      <c r="H8" s="3"/>
      <c r="I8" s="3"/>
      <c r="J8" s="3"/>
      <c r="K8" s="3"/>
      <c r="L8" s="3"/>
      <c r="M8" s="3"/>
      <c r="N8" s="3"/>
      <c r="O8" s="31"/>
    </row>
    <row r="9" spans="1:21" ht="18" x14ac:dyDescent="0.25">
      <c r="A9" s="15"/>
      <c r="B9" s="3"/>
      <c r="C9" s="3"/>
      <c r="D9" s="3"/>
      <c r="E9" s="48"/>
      <c r="F9" s="3"/>
      <c r="G9" s="3"/>
      <c r="H9" s="3"/>
      <c r="I9" s="3"/>
      <c r="J9" s="3"/>
      <c r="K9" s="3"/>
      <c r="L9" s="3"/>
      <c r="M9" s="3"/>
      <c r="N9" s="3"/>
      <c r="O9" s="31"/>
    </row>
    <row r="10" spans="1:21" ht="62.45" customHeight="1" thickBot="1" x14ac:dyDescent="0.3">
      <c r="A10" s="228" t="s">
        <v>210</v>
      </c>
      <c r="B10" s="229"/>
      <c r="C10" s="229"/>
      <c r="D10" s="229"/>
      <c r="E10" s="229"/>
      <c r="F10" s="229"/>
      <c r="G10" s="229"/>
      <c r="H10" s="229"/>
      <c r="I10" s="229"/>
      <c r="J10" s="229"/>
      <c r="K10" s="229"/>
      <c r="L10" s="229"/>
      <c r="M10" s="229"/>
      <c r="N10" s="229"/>
      <c r="O10" s="230"/>
    </row>
    <row r="11" spans="1:21" ht="15.75" thickTop="1" x14ac:dyDescent="0.25"/>
  </sheetData>
  <mergeCells count="15">
    <mergeCell ref="K2:M2"/>
    <mergeCell ref="N2:N3"/>
    <mergeCell ref="O2:O3"/>
    <mergeCell ref="A10:O10"/>
    <mergeCell ref="A1:O1"/>
    <mergeCell ref="A2:A3"/>
    <mergeCell ref="B2:B3"/>
    <mergeCell ref="C2:C3"/>
    <mergeCell ref="D2:D3"/>
    <mergeCell ref="F2:F3"/>
    <mergeCell ref="G2:G3"/>
    <mergeCell ref="H2:H3"/>
    <mergeCell ref="I2:I3"/>
    <mergeCell ref="J2:J3"/>
    <mergeCell ref="E2: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43"/>
  <sheetViews>
    <sheetView workbookViewId="0">
      <selection activeCell="A13" sqref="A13"/>
    </sheetView>
  </sheetViews>
  <sheetFormatPr defaultColWidth="9.140625" defaultRowHeight="15" x14ac:dyDescent="0.25"/>
  <cols>
    <col min="1" max="1" width="6" style="59" customWidth="1"/>
    <col min="2" max="2" width="31.85546875" style="59" bestFit="1" customWidth="1"/>
    <col min="3" max="3" width="15.85546875" style="59" customWidth="1"/>
    <col min="4" max="5" width="14.85546875" style="59" customWidth="1"/>
    <col min="6" max="6" width="15.85546875" style="59" customWidth="1"/>
    <col min="7" max="7" width="10.28515625" style="59" bestFit="1" customWidth="1"/>
    <col min="8" max="8" width="45.28515625" style="59" customWidth="1"/>
    <col min="9" max="11" width="9.140625" style="59"/>
    <col min="12" max="12" width="16.7109375" style="59" bestFit="1" customWidth="1"/>
    <col min="13" max="16384" width="9.140625" style="59"/>
  </cols>
  <sheetData>
    <row r="1" spans="2:8" ht="15.75" thickBot="1" x14ac:dyDescent="0.3"/>
    <row r="2" spans="2:8" ht="19.5" thickBot="1" x14ac:dyDescent="0.3">
      <c r="B2" s="239" t="s">
        <v>307</v>
      </c>
      <c r="C2" s="240"/>
      <c r="D2" s="240"/>
      <c r="E2" s="240"/>
      <c r="F2" s="240"/>
      <c r="G2" s="240"/>
      <c r="H2" s="241"/>
    </row>
    <row r="3" spans="2:8" ht="30.75" thickBot="1" x14ac:dyDescent="0.3">
      <c r="B3" s="60" t="s">
        <v>308</v>
      </c>
      <c r="C3" s="61" t="s">
        <v>309</v>
      </c>
      <c r="D3" s="61" t="s">
        <v>310</v>
      </c>
      <c r="E3" s="61" t="s">
        <v>311</v>
      </c>
      <c r="F3" s="61" t="s">
        <v>312</v>
      </c>
      <c r="G3" s="61" t="s">
        <v>313</v>
      </c>
      <c r="H3" s="62" t="s">
        <v>10</v>
      </c>
    </row>
    <row r="4" spans="2:8" ht="30" x14ac:dyDescent="0.25">
      <c r="B4" s="63" t="s">
        <v>314</v>
      </c>
      <c r="C4" s="64" t="s">
        <v>315</v>
      </c>
      <c r="D4" s="64" t="s">
        <v>13</v>
      </c>
      <c r="E4" s="64">
        <v>38</v>
      </c>
      <c r="F4" s="64">
        <v>0</v>
      </c>
      <c r="G4" s="64">
        <v>8</v>
      </c>
      <c r="H4" s="65" t="s">
        <v>316</v>
      </c>
    </row>
    <row r="5" spans="2:8" x14ac:dyDescent="0.25">
      <c r="B5" s="66" t="s">
        <v>317</v>
      </c>
      <c r="C5" s="67" t="s">
        <v>315</v>
      </c>
      <c r="D5" s="67" t="s">
        <v>13</v>
      </c>
      <c r="E5" s="67">
        <v>3</v>
      </c>
      <c r="F5" s="67">
        <v>0</v>
      </c>
      <c r="G5" s="67">
        <v>8</v>
      </c>
      <c r="H5" s="68" t="s">
        <v>318</v>
      </c>
    </row>
    <row r="6" spans="2:8" x14ac:dyDescent="0.25">
      <c r="B6" s="66" t="s">
        <v>319</v>
      </c>
      <c r="C6" s="67" t="s">
        <v>315</v>
      </c>
      <c r="D6" s="67" t="s">
        <v>13</v>
      </c>
      <c r="E6" s="67">
        <v>6</v>
      </c>
      <c r="F6" s="67">
        <v>0</v>
      </c>
      <c r="G6" s="67">
        <v>8</v>
      </c>
      <c r="H6" s="68" t="s">
        <v>318</v>
      </c>
    </row>
    <row r="7" spans="2:8" x14ac:dyDescent="0.25">
      <c r="B7" s="66" t="s">
        <v>320</v>
      </c>
      <c r="C7" s="67" t="s">
        <v>315</v>
      </c>
      <c r="D7" s="67" t="s">
        <v>13</v>
      </c>
      <c r="E7" s="67">
        <v>5</v>
      </c>
      <c r="F7" s="67">
        <v>0</v>
      </c>
      <c r="G7" s="67">
        <v>8</v>
      </c>
      <c r="H7" s="68" t="s">
        <v>318</v>
      </c>
    </row>
    <row r="8" spans="2:8" ht="30" x14ac:dyDescent="0.25">
      <c r="B8" s="66" t="s">
        <v>321</v>
      </c>
      <c r="C8" s="67" t="s">
        <v>322</v>
      </c>
      <c r="D8" s="67" t="s">
        <v>13</v>
      </c>
      <c r="E8" s="67">
        <v>45</v>
      </c>
      <c r="F8" s="67">
        <v>0</v>
      </c>
      <c r="G8" s="67">
        <v>1</v>
      </c>
      <c r="H8" s="68" t="s">
        <v>323</v>
      </c>
    </row>
    <row r="9" spans="2:8" x14ac:dyDescent="0.25">
      <c r="B9" s="66" t="s">
        <v>324</v>
      </c>
      <c r="C9" s="67" t="s">
        <v>315</v>
      </c>
      <c r="D9" s="67" t="s">
        <v>13</v>
      </c>
      <c r="E9" s="67">
        <v>3</v>
      </c>
      <c r="F9" s="67">
        <v>0</v>
      </c>
      <c r="G9" s="67">
        <v>8</v>
      </c>
      <c r="H9" s="68" t="s">
        <v>318</v>
      </c>
    </row>
    <row r="10" spans="2:8" ht="30" x14ac:dyDescent="0.25">
      <c r="B10" s="66" t="s">
        <v>325</v>
      </c>
      <c r="C10" s="67" t="s">
        <v>315</v>
      </c>
      <c r="D10" s="67" t="s">
        <v>13</v>
      </c>
      <c r="E10" s="67">
        <v>75</v>
      </c>
      <c r="F10" s="67">
        <v>0</v>
      </c>
      <c r="G10" s="67">
        <v>8</v>
      </c>
      <c r="H10" s="68" t="s">
        <v>326</v>
      </c>
    </row>
    <row r="11" spans="2:8" ht="43.5" customHeight="1" x14ac:dyDescent="0.25">
      <c r="B11" s="66" t="s">
        <v>327</v>
      </c>
      <c r="C11" s="67" t="s">
        <v>315</v>
      </c>
      <c r="D11" s="67" t="s">
        <v>13</v>
      </c>
      <c r="E11" s="67">
        <v>53</v>
      </c>
      <c r="F11" s="67">
        <v>0</v>
      </c>
      <c r="G11" s="67">
        <v>8</v>
      </c>
      <c r="H11" s="68" t="s">
        <v>326</v>
      </c>
    </row>
    <row r="12" spans="2:8" ht="30" x14ac:dyDescent="0.25">
      <c r="B12" s="66" t="s">
        <v>328</v>
      </c>
      <c r="C12" s="67" t="s">
        <v>315</v>
      </c>
      <c r="D12" s="67" t="s">
        <v>13</v>
      </c>
      <c r="E12" s="67">
        <v>30</v>
      </c>
      <c r="F12" s="67">
        <v>0</v>
      </c>
      <c r="G12" s="67">
        <v>8</v>
      </c>
      <c r="H12" s="68" t="s">
        <v>326</v>
      </c>
    </row>
    <row r="13" spans="2:8" ht="30" x14ac:dyDescent="0.25">
      <c r="B13" s="66" t="s">
        <v>329</v>
      </c>
      <c r="C13" s="67" t="s">
        <v>322</v>
      </c>
      <c r="D13" s="67" t="s">
        <v>13</v>
      </c>
      <c r="E13" s="67">
        <v>120</v>
      </c>
      <c r="F13" s="67">
        <v>0</v>
      </c>
      <c r="G13" s="67">
        <v>1</v>
      </c>
      <c r="H13" s="68" t="s">
        <v>330</v>
      </c>
    </row>
    <row r="14" spans="2:8" ht="30" x14ac:dyDescent="0.25">
      <c r="B14" s="66" t="s">
        <v>331</v>
      </c>
      <c r="C14" s="67" t="s">
        <v>315</v>
      </c>
      <c r="D14" s="67" t="s">
        <v>13</v>
      </c>
      <c r="E14" s="67">
        <v>22</v>
      </c>
      <c r="F14" s="67">
        <v>0</v>
      </c>
      <c r="G14" s="67">
        <v>8</v>
      </c>
      <c r="H14" s="68" t="s">
        <v>316</v>
      </c>
    </row>
    <row r="15" spans="2:8" x14ac:dyDescent="0.25">
      <c r="B15" s="66" t="s">
        <v>332</v>
      </c>
      <c r="C15" s="67" t="s">
        <v>333</v>
      </c>
      <c r="D15" s="67" t="s">
        <v>146</v>
      </c>
      <c r="E15" s="67" t="s">
        <v>169</v>
      </c>
      <c r="F15" s="67">
        <v>10</v>
      </c>
      <c r="G15" s="67">
        <v>1</v>
      </c>
      <c r="H15" s="68" t="s">
        <v>334</v>
      </c>
    </row>
    <row r="16" spans="2:8" x14ac:dyDescent="0.25">
      <c r="B16" s="66" t="s">
        <v>335</v>
      </c>
      <c r="C16" s="67" t="s">
        <v>336</v>
      </c>
      <c r="D16" s="67" t="s">
        <v>13</v>
      </c>
      <c r="E16" s="67">
        <v>670</v>
      </c>
      <c r="F16" s="67">
        <v>0</v>
      </c>
      <c r="G16" s="67">
        <v>1</v>
      </c>
      <c r="H16" s="68" t="s">
        <v>337</v>
      </c>
    </row>
    <row r="17" spans="2:8" ht="15.75" thickBot="1" x14ac:dyDescent="0.3">
      <c r="B17" s="69"/>
      <c r="C17" s="70"/>
      <c r="D17" s="70"/>
      <c r="E17" s="70"/>
      <c r="F17" s="70"/>
      <c r="G17" s="70"/>
      <c r="H17" s="71"/>
    </row>
    <row r="18" spans="2:8" x14ac:dyDescent="0.25">
      <c r="B18" s="72"/>
      <c r="C18" s="72"/>
      <c r="D18" s="72"/>
      <c r="E18" s="72"/>
      <c r="F18" s="72"/>
      <c r="G18" s="72"/>
      <c r="H18" s="72"/>
    </row>
    <row r="19" spans="2:8" x14ac:dyDescent="0.25">
      <c r="B19" s="73"/>
      <c r="C19" s="73"/>
      <c r="D19" s="73"/>
      <c r="E19" s="73"/>
      <c r="F19" s="73"/>
      <c r="G19" s="73"/>
      <c r="H19" s="73"/>
    </row>
    <row r="20" spans="2:8" x14ac:dyDescent="0.25">
      <c r="B20" s="73"/>
      <c r="C20" s="73"/>
      <c r="D20" s="73"/>
      <c r="E20" s="73"/>
      <c r="F20" s="73"/>
      <c r="G20" s="73"/>
      <c r="H20" s="73"/>
    </row>
    <row r="21" spans="2:8" x14ac:dyDescent="0.25">
      <c r="B21" s="73"/>
      <c r="C21" s="73"/>
      <c r="D21" s="73"/>
      <c r="E21" s="73"/>
      <c r="F21" s="73"/>
      <c r="G21" s="73"/>
      <c r="H21" s="73"/>
    </row>
    <row r="22" spans="2:8" x14ac:dyDescent="0.25">
      <c r="B22" s="73"/>
      <c r="C22" s="73"/>
      <c r="D22" s="73"/>
      <c r="E22" s="73"/>
      <c r="F22" s="73"/>
      <c r="G22" s="73"/>
      <c r="H22" s="73"/>
    </row>
    <row r="23" spans="2:8" x14ac:dyDescent="0.25">
      <c r="B23" s="73"/>
      <c r="C23" s="73"/>
      <c r="D23" s="73"/>
      <c r="E23" s="73"/>
      <c r="F23" s="73"/>
      <c r="G23" s="73"/>
      <c r="H23" s="73"/>
    </row>
    <row r="24" spans="2:8" x14ac:dyDescent="0.25">
      <c r="B24" s="73"/>
      <c r="C24" s="73"/>
      <c r="D24" s="73"/>
      <c r="E24" s="73"/>
      <c r="F24" s="73"/>
      <c r="G24" s="73"/>
      <c r="H24" s="73"/>
    </row>
    <row r="25" spans="2:8" x14ac:dyDescent="0.25">
      <c r="B25" s="73"/>
      <c r="C25" s="73"/>
      <c r="D25" s="73"/>
      <c r="E25" s="73"/>
      <c r="F25" s="73"/>
      <c r="G25" s="73"/>
      <c r="H25" s="73"/>
    </row>
    <row r="26" spans="2:8" x14ac:dyDescent="0.25">
      <c r="B26" s="73"/>
      <c r="C26" s="73"/>
      <c r="D26" s="73"/>
      <c r="E26" s="73"/>
      <c r="F26" s="73"/>
      <c r="G26" s="73"/>
      <c r="H26" s="73"/>
    </row>
    <row r="27" spans="2:8" x14ac:dyDescent="0.25">
      <c r="B27" s="73"/>
      <c r="C27" s="73"/>
      <c r="D27" s="73"/>
      <c r="E27" s="73"/>
      <c r="F27" s="73"/>
      <c r="G27" s="73"/>
      <c r="H27" s="73"/>
    </row>
    <row r="28" spans="2:8" x14ac:dyDescent="0.25">
      <c r="B28" s="73"/>
      <c r="C28" s="73"/>
      <c r="D28" s="73"/>
      <c r="E28" s="73"/>
      <c r="F28" s="73"/>
      <c r="G28" s="73"/>
      <c r="H28" s="73"/>
    </row>
    <row r="29" spans="2:8" x14ac:dyDescent="0.25">
      <c r="B29" s="73"/>
      <c r="C29" s="73"/>
      <c r="D29" s="73"/>
      <c r="E29" s="73"/>
      <c r="F29" s="73"/>
      <c r="G29" s="73"/>
      <c r="H29" s="73"/>
    </row>
    <row r="30" spans="2:8" x14ac:dyDescent="0.25">
      <c r="B30" s="73"/>
      <c r="C30" s="73"/>
      <c r="D30" s="73"/>
      <c r="E30" s="73"/>
      <c r="F30" s="73"/>
      <c r="G30" s="73"/>
      <c r="H30" s="73"/>
    </row>
    <row r="31" spans="2:8" x14ac:dyDescent="0.25">
      <c r="B31" s="73"/>
      <c r="C31" s="73"/>
      <c r="D31" s="73"/>
      <c r="E31" s="73"/>
      <c r="F31" s="73"/>
      <c r="G31" s="73"/>
      <c r="H31" s="73"/>
    </row>
    <row r="32" spans="2:8" x14ac:dyDescent="0.25">
      <c r="B32" s="73"/>
      <c r="C32" s="73"/>
      <c r="D32" s="73"/>
      <c r="E32" s="73"/>
      <c r="F32" s="73"/>
      <c r="G32" s="73"/>
      <c r="H32" s="73"/>
    </row>
    <row r="33" spans="2:10" x14ac:dyDescent="0.25">
      <c r="B33" s="73"/>
      <c r="C33" s="73"/>
      <c r="D33" s="73"/>
      <c r="E33" s="73"/>
      <c r="F33" s="73"/>
      <c r="G33" s="73"/>
      <c r="H33" s="73"/>
    </row>
    <row r="34" spans="2:10" x14ac:dyDescent="0.25">
      <c r="B34" s="73"/>
      <c r="C34" s="73"/>
      <c r="D34" s="73"/>
      <c r="E34" s="73"/>
      <c r="F34" s="73"/>
      <c r="G34" s="73"/>
      <c r="H34" s="73"/>
    </row>
    <row r="35" spans="2:10" x14ac:dyDescent="0.25">
      <c r="B35" s="73"/>
      <c r="C35" s="73"/>
      <c r="D35" s="73"/>
      <c r="E35" s="73"/>
      <c r="F35" s="73"/>
      <c r="G35" s="73"/>
      <c r="H35" s="73"/>
    </row>
    <row r="36" spans="2:10" x14ac:dyDescent="0.25">
      <c r="B36" s="73"/>
      <c r="C36" s="73"/>
      <c r="D36" s="73"/>
      <c r="E36" s="73"/>
      <c r="F36" s="73"/>
      <c r="G36" s="73"/>
      <c r="H36" s="73"/>
    </row>
    <row r="37" spans="2:10" x14ac:dyDescent="0.25">
      <c r="B37" s="73"/>
      <c r="C37" s="73"/>
      <c r="D37" s="73"/>
      <c r="E37" s="73"/>
      <c r="F37" s="73"/>
      <c r="G37" s="73"/>
      <c r="H37" s="73"/>
    </row>
    <row r="38" spans="2:10" x14ac:dyDescent="0.25">
      <c r="B38" s="73"/>
      <c r="C38" s="73"/>
      <c r="D38" s="73"/>
      <c r="E38" s="73"/>
      <c r="F38" s="73"/>
      <c r="G38" s="73"/>
      <c r="H38" s="73"/>
    </row>
    <row r="39" spans="2:10" x14ac:dyDescent="0.25">
      <c r="B39" s="73"/>
      <c r="C39" s="73"/>
      <c r="D39" s="73"/>
      <c r="E39" s="73"/>
      <c r="F39" s="73"/>
      <c r="G39" s="73"/>
      <c r="H39" s="73"/>
    </row>
    <row r="40" spans="2:10" x14ac:dyDescent="0.25">
      <c r="B40" s="73"/>
      <c r="C40" s="73"/>
      <c r="D40" s="73"/>
      <c r="E40" s="73"/>
      <c r="F40" s="73"/>
      <c r="G40" s="73"/>
      <c r="H40" s="73"/>
    </row>
    <row r="41" spans="2:10" x14ac:dyDescent="0.25">
      <c r="B41" s="73"/>
      <c r="C41" s="73"/>
      <c r="D41" s="73"/>
      <c r="E41" s="73"/>
      <c r="F41" s="73"/>
      <c r="G41" s="73"/>
      <c r="H41" s="73"/>
    </row>
    <row r="42" spans="2:10" x14ac:dyDescent="0.25">
      <c r="B42" s="74"/>
      <c r="C42" s="74"/>
      <c r="D42" s="74"/>
      <c r="E42" s="74"/>
      <c r="F42" s="74"/>
      <c r="G42" s="74"/>
      <c r="H42" s="74"/>
    </row>
    <row r="43" spans="2:10" x14ac:dyDescent="0.25">
      <c r="C43" s="75"/>
      <c r="D43" s="75"/>
      <c r="E43" s="75"/>
      <c r="F43" s="75"/>
      <c r="G43" s="75"/>
      <c r="H43" s="75"/>
      <c r="I43" s="74"/>
      <c r="J43" s="74"/>
    </row>
  </sheetData>
  <mergeCells count="1">
    <mergeCell ref="B2:H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2"/>
  <sheetViews>
    <sheetView workbookViewId="0">
      <selection activeCell="A13" sqref="A13"/>
    </sheetView>
  </sheetViews>
  <sheetFormatPr defaultRowHeight="15" x14ac:dyDescent="0.25"/>
  <cols>
    <col min="2" max="2" width="16.42578125" bestFit="1" customWidth="1"/>
    <col min="3" max="3" width="13.42578125" bestFit="1" customWidth="1"/>
    <col min="4" max="4" width="34.85546875" bestFit="1" customWidth="1"/>
    <col min="5" max="5" width="15.7109375" bestFit="1" customWidth="1"/>
    <col min="6" max="6" width="25.28515625" bestFit="1" customWidth="1"/>
    <col min="7" max="7" width="11.5703125" bestFit="1" customWidth="1"/>
    <col min="8" max="8" width="6" bestFit="1" customWidth="1"/>
    <col min="9" max="9" width="10.7109375" bestFit="1" customWidth="1"/>
  </cols>
  <sheetData>
    <row r="1" spans="1:9" ht="48.75" customHeight="1" thickTop="1" thickBot="1" x14ac:dyDescent="0.3">
      <c r="A1" s="231" t="s">
        <v>284</v>
      </c>
      <c r="B1" s="232"/>
      <c r="C1" s="232"/>
      <c r="D1" s="232"/>
      <c r="E1" s="232"/>
      <c r="F1" s="232"/>
      <c r="G1" s="232"/>
      <c r="H1" s="232"/>
      <c r="I1" s="233"/>
    </row>
    <row r="2" spans="1:9" ht="54.75" thickTop="1" x14ac:dyDescent="0.25">
      <c r="A2" s="25" t="s">
        <v>1</v>
      </c>
      <c r="B2" s="1" t="s">
        <v>22</v>
      </c>
      <c r="C2" s="1" t="s">
        <v>2</v>
      </c>
      <c r="D2" s="1" t="s">
        <v>104</v>
      </c>
      <c r="E2" s="1" t="s">
        <v>147</v>
      </c>
      <c r="F2" s="1" t="s">
        <v>105</v>
      </c>
      <c r="G2" s="2" t="s">
        <v>148</v>
      </c>
      <c r="H2" s="2" t="s">
        <v>149</v>
      </c>
      <c r="I2" s="26" t="s">
        <v>10</v>
      </c>
    </row>
    <row r="3" spans="1:9" ht="18" x14ac:dyDescent="0.25">
      <c r="A3" s="15" t="s">
        <v>150</v>
      </c>
      <c r="B3" s="18" t="s">
        <v>108</v>
      </c>
      <c r="C3" s="18" t="s">
        <v>151</v>
      </c>
      <c r="D3" s="18" t="s">
        <v>152</v>
      </c>
      <c r="E3" s="18" t="s">
        <v>153</v>
      </c>
      <c r="F3" s="18" t="s">
        <v>154</v>
      </c>
      <c r="G3" s="18">
        <v>1026</v>
      </c>
      <c r="H3" s="18">
        <v>0.1</v>
      </c>
      <c r="I3" s="16" t="s">
        <v>155</v>
      </c>
    </row>
    <row r="4" spans="1:9" ht="18" x14ac:dyDescent="0.25">
      <c r="A4" s="15" t="s">
        <v>156</v>
      </c>
      <c r="B4" s="18" t="s">
        <v>108</v>
      </c>
      <c r="C4" s="18" t="s">
        <v>157</v>
      </c>
      <c r="D4" s="18" t="s">
        <v>158</v>
      </c>
      <c r="E4" s="18" t="s">
        <v>153</v>
      </c>
      <c r="F4" s="18" t="s">
        <v>154</v>
      </c>
      <c r="G4" s="18">
        <v>955</v>
      </c>
      <c r="H4" s="18">
        <v>0.1</v>
      </c>
      <c r="I4" s="16" t="s">
        <v>159</v>
      </c>
    </row>
    <row r="5" spans="1:9" ht="18" x14ac:dyDescent="0.25">
      <c r="A5" s="15" t="s">
        <v>160</v>
      </c>
      <c r="B5" s="18" t="s">
        <v>161</v>
      </c>
      <c r="C5" s="18" t="s">
        <v>162</v>
      </c>
      <c r="D5" s="18" t="s">
        <v>163</v>
      </c>
      <c r="E5" s="18" t="s">
        <v>164</v>
      </c>
      <c r="F5" s="18" t="s">
        <v>165</v>
      </c>
      <c r="G5" s="18" t="s">
        <v>13</v>
      </c>
      <c r="H5" s="18">
        <v>0.1</v>
      </c>
      <c r="I5" s="16" t="s">
        <v>155</v>
      </c>
    </row>
    <row r="6" spans="1:9" ht="18" x14ac:dyDescent="0.25">
      <c r="A6" s="15" t="s">
        <v>166</v>
      </c>
      <c r="B6" s="18" t="s">
        <v>161</v>
      </c>
      <c r="C6" s="18" t="s">
        <v>167</v>
      </c>
      <c r="D6" s="18" t="s">
        <v>163</v>
      </c>
      <c r="E6" s="18" t="s">
        <v>164</v>
      </c>
      <c r="F6" s="18" t="s">
        <v>168</v>
      </c>
      <c r="G6" s="18" t="s">
        <v>169</v>
      </c>
      <c r="H6" s="18">
        <v>0.1</v>
      </c>
      <c r="I6" s="16" t="s">
        <v>155</v>
      </c>
    </row>
    <row r="7" spans="1:9" ht="18" x14ac:dyDescent="0.25">
      <c r="A7" s="15" t="s">
        <v>170</v>
      </c>
      <c r="B7" s="18" t="s">
        <v>161</v>
      </c>
      <c r="C7" s="18" t="s">
        <v>171</v>
      </c>
      <c r="D7" s="18" t="s">
        <v>172</v>
      </c>
      <c r="E7" s="18" t="s">
        <v>164</v>
      </c>
      <c r="F7" s="18" t="s">
        <v>165</v>
      </c>
      <c r="G7" s="18" t="s">
        <v>13</v>
      </c>
      <c r="H7" s="18">
        <v>0.1</v>
      </c>
      <c r="I7" s="16" t="s">
        <v>155</v>
      </c>
    </row>
    <row r="8" spans="1:9" ht="18" x14ac:dyDescent="0.25">
      <c r="A8" s="15" t="s">
        <v>173</v>
      </c>
      <c r="B8" s="18" t="s">
        <v>161</v>
      </c>
      <c r="C8" s="18" t="s">
        <v>174</v>
      </c>
      <c r="D8" s="18" t="s">
        <v>172</v>
      </c>
      <c r="E8" s="18" t="s">
        <v>164</v>
      </c>
      <c r="F8" s="18" t="s">
        <v>168</v>
      </c>
      <c r="G8" s="18" t="s">
        <v>169</v>
      </c>
      <c r="H8" s="18">
        <v>0.1</v>
      </c>
      <c r="I8" s="16" t="s">
        <v>155</v>
      </c>
    </row>
    <row r="9" spans="1:9" ht="117.75" customHeight="1" thickBot="1" x14ac:dyDescent="0.3">
      <c r="A9" s="242" t="s">
        <v>175</v>
      </c>
      <c r="B9" s="243"/>
      <c r="C9" s="243"/>
      <c r="D9" s="243"/>
      <c r="E9" s="243"/>
      <c r="F9" s="243"/>
      <c r="G9" s="243"/>
      <c r="H9" s="243"/>
      <c r="I9" s="244"/>
    </row>
    <row r="10" spans="1:9" ht="15.75" thickTop="1" x14ac:dyDescent="0.25"/>
    <row r="12" spans="1:9" ht="18" x14ac:dyDescent="0.25">
      <c r="A12" s="15" t="s">
        <v>348</v>
      </c>
      <c r="B12" s="18" t="s">
        <v>108</v>
      </c>
      <c r="C12" s="18" t="s">
        <v>346</v>
      </c>
      <c r="D12" s="18" t="s">
        <v>347</v>
      </c>
      <c r="E12" s="18" t="s">
        <v>153</v>
      </c>
      <c r="F12" s="18" t="s">
        <v>154</v>
      </c>
      <c r="G12" s="18">
        <v>955</v>
      </c>
      <c r="H12" s="18">
        <v>0.1</v>
      </c>
      <c r="I12" s="16" t="s">
        <v>159</v>
      </c>
    </row>
  </sheetData>
  <mergeCells count="2">
    <mergeCell ref="A1:I1"/>
    <mergeCell ref="A9:I9"/>
  </mergeCells>
  <pageMargins left="0.7" right="0.7" top="0.75" bottom="0.75" header="0.3" footer="0.3"/>
  <pageSetup paperSize="256"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9"/>
  <sheetViews>
    <sheetView workbookViewId="0">
      <selection activeCell="A13" sqref="A13"/>
    </sheetView>
  </sheetViews>
  <sheetFormatPr defaultRowHeight="15" x14ac:dyDescent="0.25"/>
  <cols>
    <col min="2" max="2" width="17.140625" bestFit="1" customWidth="1"/>
    <col min="3" max="5" width="18.42578125" bestFit="1" customWidth="1"/>
    <col min="6" max="6" width="9.7109375" customWidth="1"/>
    <col min="7" max="7" width="19.42578125" bestFit="1" customWidth="1"/>
  </cols>
  <sheetData>
    <row r="1" spans="1:8" ht="29.25" thickTop="1" thickBot="1" x14ac:dyDescent="0.3">
      <c r="A1" s="245" t="s">
        <v>226</v>
      </c>
      <c r="B1" s="246"/>
      <c r="C1" s="246"/>
      <c r="D1" s="246"/>
      <c r="E1" s="246"/>
      <c r="F1" s="246"/>
      <c r="G1" s="246"/>
      <c r="H1" s="247"/>
    </row>
    <row r="2" spans="1:8" ht="18.75" thickTop="1" x14ac:dyDescent="0.25">
      <c r="A2" s="25" t="s">
        <v>227</v>
      </c>
      <c r="B2" s="1" t="s">
        <v>22</v>
      </c>
      <c r="C2" s="1" t="s">
        <v>2</v>
      </c>
      <c r="D2" s="1" t="s">
        <v>3</v>
      </c>
      <c r="E2" s="1" t="s">
        <v>21</v>
      </c>
      <c r="F2" s="1" t="s">
        <v>11</v>
      </c>
      <c r="G2" s="1" t="s">
        <v>228</v>
      </c>
      <c r="H2" s="26" t="s">
        <v>10</v>
      </c>
    </row>
    <row r="3" spans="1:8" ht="18" x14ac:dyDescent="0.25">
      <c r="A3" s="15"/>
      <c r="B3" s="3"/>
      <c r="C3" s="3"/>
      <c r="D3" s="3"/>
      <c r="E3" s="3"/>
      <c r="F3" s="3"/>
      <c r="G3" s="3"/>
      <c r="H3" s="35"/>
    </row>
    <row r="4" spans="1:8" ht="18" x14ac:dyDescent="0.25">
      <c r="A4" s="15"/>
      <c r="B4" s="3"/>
      <c r="C4" s="3"/>
      <c r="D4" s="3"/>
      <c r="E4" s="3"/>
      <c r="F4" s="3"/>
      <c r="G4" s="3"/>
      <c r="H4" s="35"/>
    </row>
    <row r="5" spans="1:8" ht="18" x14ac:dyDescent="0.25">
      <c r="A5" s="15"/>
      <c r="B5" s="3"/>
      <c r="C5" s="3"/>
      <c r="D5" s="3"/>
      <c r="E5" s="3"/>
      <c r="F5" s="3"/>
      <c r="G5" s="3"/>
      <c r="H5" s="35"/>
    </row>
    <row r="6" spans="1:8" ht="18" x14ac:dyDescent="0.25">
      <c r="A6" s="15"/>
      <c r="B6" s="3"/>
      <c r="C6" s="3"/>
      <c r="D6" s="3"/>
      <c r="E6" s="3"/>
      <c r="F6" s="3"/>
      <c r="G6" s="3"/>
      <c r="H6" s="35"/>
    </row>
    <row r="7" spans="1:8" ht="18" x14ac:dyDescent="0.25">
      <c r="A7" s="15"/>
      <c r="B7" s="3"/>
      <c r="C7" s="3"/>
      <c r="D7" s="3"/>
      <c r="E7" s="3"/>
      <c r="F7" s="3"/>
      <c r="G7" s="3"/>
      <c r="H7" s="35"/>
    </row>
    <row r="8" spans="1:8" ht="18" x14ac:dyDescent="0.25">
      <c r="A8" s="15"/>
      <c r="B8" s="3"/>
      <c r="C8" s="3"/>
      <c r="D8" s="3"/>
      <c r="E8" s="3"/>
      <c r="F8" s="3"/>
      <c r="G8" s="3"/>
      <c r="H8" s="35"/>
    </row>
    <row r="9" spans="1:8" ht="96.75" customHeight="1" thickBot="1" x14ac:dyDescent="0.3">
      <c r="A9" s="134" t="s">
        <v>366</v>
      </c>
      <c r="B9" s="135"/>
      <c r="C9" s="135"/>
      <c r="D9" s="135"/>
      <c r="E9" s="135"/>
      <c r="F9" s="135"/>
      <c r="G9" s="135"/>
      <c r="H9" s="136"/>
    </row>
    <row r="10" spans="1:8" ht="15.75" thickTop="1" x14ac:dyDescent="0.25"/>
    <row r="13" spans="1:8" ht="18" x14ac:dyDescent="0.25">
      <c r="B13" s="3" t="s">
        <v>73</v>
      </c>
      <c r="C13" s="3" t="s">
        <v>229</v>
      </c>
      <c r="D13" s="3"/>
      <c r="E13" s="3"/>
      <c r="F13" s="3" t="s">
        <v>230</v>
      </c>
      <c r="G13" s="3">
        <v>7</v>
      </c>
    </row>
    <row r="14" spans="1:8" ht="18" x14ac:dyDescent="0.25">
      <c r="B14" s="3" t="s">
        <v>73</v>
      </c>
      <c r="C14" s="3" t="s">
        <v>231</v>
      </c>
      <c r="D14" s="3"/>
      <c r="E14" s="3"/>
      <c r="F14" s="3" t="s">
        <v>230</v>
      </c>
      <c r="G14" s="3">
        <v>10</v>
      </c>
    </row>
    <row r="15" spans="1:8" ht="18" x14ac:dyDescent="0.25">
      <c r="B15" s="3" t="s">
        <v>73</v>
      </c>
      <c r="C15" s="3" t="s">
        <v>232</v>
      </c>
      <c r="D15" s="3"/>
      <c r="E15" s="3"/>
      <c r="F15" s="3" t="s">
        <v>230</v>
      </c>
      <c r="G15" s="3">
        <v>16.5</v>
      </c>
    </row>
    <row r="16" spans="1:8" ht="18" x14ac:dyDescent="0.25">
      <c r="B16" s="3" t="s">
        <v>73</v>
      </c>
      <c r="C16" s="3" t="s">
        <v>233</v>
      </c>
      <c r="D16" s="3"/>
      <c r="E16" s="3"/>
      <c r="F16" s="3" t="s">
        <v>230</v>
      </c>
      <c r="G16" s="3">
        <v>23.8</v>
      </c>
    </row>
    <row r="17" spans="1:8" ht="18" x14ac:dyDescent="0.25">
      <c r="B17" s="3" t="s">
        <v>73</v>
      </c>
      <c r="C17" s="3" t="s">
        <v>234</v>
      </c>
      <c r="D17" s="3"/>
      <c r="E17" s="3"/>
      <c r="F17" s="3" t="s">
        <v>230</v>
      </c>
      <c r="G17" s="3">
        <v>31.8</v>
      </c>
    </row>
    <row r="18" spans="1:8" x14ac:dyDescent="0.25">
      <c r="B18" s="45" t="s">
        <v>282</v>
      </c>
    </row>
    <row r="20" spans="1:8" x14ac:dyDescent="0.25">
      <c r="B20" t="s">
        <v>364</v>
      </c>
    </row>
    <row r="21" spans="1:8" x14ac:dyDescent="0.25">
      <c r="B21" s="80" t="s">
        <v>365</v>
      </c>
    </row>
    <row r="23" spans="1:8" x14ac:dyDescent="0.25">
      <c r="A23" s="142" t="s">
        <v>449</v>
      </c>
      <c r="B23" s="142"/>
      <c r="C23" s="142"/>
      <c r="D23" s="142"/>
      <c r="E23" s="142"/>
      <c r="F23" s="142"/>
      <c r="G23" s="142"/>
      <c r="H23" s="142"/>
    </row>
    <row r="24" spans="1:8" x14ac:dyDescent="0.25">
      <c r="B24" t="s">
        <v>450</v>
      </c>
      <c r="C24" t="s">
        <v>451</v>
      </c>
      <c r="F24" t="s">
        <v>230</v>
      </c>
      <c r="G24">
        <v>6.6</v>
      </c>
    </row>
    <row r="25" spans="1:8" x14ac:dyDescent="0.25">
      <c r="B25" t="s">
        <v>450</v>
      </c>
      <c r="C25" t="s">
        <v>452</v>
      </c>
      <c r="F25" t="s">
        <v>230</v>
      </c>
      <c r="G25">
        <v>10.6</v>
      </c>
    </row>
    <row r="26" spans="1:8" x14ac:dyDescent="0.25">
      <c r="B26" t="s">
        <v>450</v>
      </c>
      <c r="C26" t="s">
        <v>453</v>
      </c>
      <c r="F26" t="s">
        <v>230</v>
      </c>
      <c r="G26">
        <v>16.7</v>
      </c>
    </row>
    <row r="27" spans="1:8" x14ac:dyDescent="0.25">
      <c r="B27" t="s">
        <v>450</v>
      </c>
      <c r="C27" t="s">
        <v>454</v>
      </c>
      <c r="F27" t="s">
        <v>230</v>
      </c>
      <c r="G27">
        <v>24.2</v>
      </c>
    </row>
    <row r="28" spans="1:8" x14ac:dyDescent="0.25">
      <c r="B28" t="s">
        <v>450</v>
      </c>
      <c r="C28" t="s">
        <v>455</v>
      </c>
      <c r="F28" t="s">
        <v>230</v>
      </c>
      <c r="G28">
        <v>30.8</v>
      </c>
    </row>
    <row r="29" spans="1:8" x14ac:dyDescent="0.25">
      <c r="B29" t="s">
        <v>450</v>
      </c>
      <c r="C29" t="s">
        <v>456</v>
      </c>
      <c r="F29" t="s">
        <v>230</v>
      </c>
      <c r="G29">
        <v>46.2</v>
      </c>
    </row>
    <row r="30" spans="1:8" x14ac:dyDescent="0.25">
      <c r="B30" t="s">
        <v>450</v>
      </c>
      <c r="C30" t="s">
        <v>457</v>
      </c>
      <c r="F30" t="s">
        <v>230</v>
      </c>
      <c r="G30">
        <v>59.4</v>
      </c>
    </row>
    <row r="31" spans="1:8" x14ac:dyDescent="0.25">
      <c r="B31" t="s">
        <v>450</v>
      </c>
      <c r="C31" t="s">
        <v>458</v>
      </c>
      <c r="F31" t="s">
        <v>459</v>
      </c>
      <c r="G31">
        <v>4.8</v>
      </c>
    </row>
    <row r="32" spans="1:8" x14ac:dyDescent="0.25">
      <c r="B32" t="s">
        <v>450</v>
      </c>
      <c r="C32" t="s">
        <v>460</v>
      </c>
      <c r="F32" t="s">
        <v>459</v>
      </c>
      <c r="G32">
        <v>7.6</v>
      </c>
    </row>
    <row r="33" spans="1:8" x14ac:dyDescent="0.25">
      <c r="B33" t="s">
        <v>450</v>
      </c>
      <c r="C33" t="s">
        <v>461</v>
      </c>
      <c r="F33" t="s">
        <v>459</v>
      </c>
      <c r="G33">
        <v>12</v>
      </c>
    </row>
    <row r="34" spans="1:8" x14ac:dyDescent="0.25">
      <c r="B34" t="s">
        <v>450</v>
      </c>
      <c r="C34" t="s">
        <v>462</v>
      </c>
      <c r="F34" t="s">
        <v>459</v>
      </c>
      <c r="G34">
        <v>14</v>
      </c>
    </row>
    <row r="35" spans="1:8" x14ac:dyDescent="0.25">
      <c r="B35" t="s">
        <v>450</v>
      </c>
      <c r="C35" t="s">
        <v>463</v>
      </c>
      <c r="F35" t="s">
        <v>459</v>
      </c>
      <c r="G35">
        <v>23</v>
      </c>
    </row>
    <row r="36" spans="1:8" x14ac:dyDescent="0.25">
      <c r="B36" t="s">
        <v>450</v>
      </c>
      <c r="C36" t="s">
        <v>464</v>
      </c>
      <c r="F36" t="s">
        <v>459</v>
      </c>
      <c r="G36">
        <v>27</v>
      </c>
    </row>
    <row r="37" spans="1:8" x14ac:dyDescent="0.25">
      <c r="B37" t="s">
        <v>450</v>
      </c>
      <c r="C37" t="s">
        <v>465</v>
      </c>
      <c r="F37" t="s">
        <v>459</v>
      </c>
      <c r="G37">
        <v>34</v>
      </c>
    </row>
    <row r="38" spans="1:8" x14ac:dyDescent="0.25">
      <c r="A38" s="142" t="s">
        <v>466</v>
      </c>
      <c r="B38" s="142"/>
      <c r="C38" s="142"/>
      <c r="D38" s="142"/>
      <c r="E38" s="142"/>
      <c r="F38" s="142"/>
      <c r="G38" s="142"/>
      <c r="H38" s="142"/>
    </row>
    <row r="39" spans="1:8" x14ac:dyDescent="0.25">
      <c r="B39" t="s">
        <v>450</v>
      </c>
      <c r="C39" t="s">
        <v>467</v>
      </c>
      <c r="F39" t="s">
        <v>230</v>
      </c>
      <c r="G39">
        <v>7.4</v>
      </c>
    </row>
    <row r="40" spans="1:8" x14ac:dyDescent="0.25">
      <c r="B40" t="s">
        <v>450</v>
      </c>
      <c r="C40" t="s">
        <v>468</v>
      </c>
      <c r="F40" t="s">
        <v>230</v>
      </c>
      <c r="G40">
        <v>14.6</v>
      </c>
    </row>
    <row r="41" spans="1:8" x14ac:dyDescent="0.25">
      <c r="B41" t="s">
        <v>450</v>
      </c>
      <c r="C41" t="s">
        <v>469</v>
      </c>
      <c r="F41" t="s">
        <v>230</v>
      </c>
      <c r="G41">
        <v>19.399999999999999</v>
      </c>
    </row>
    <row r="42" spans="1:8" x14ac:dyDescent="0.25">
      <c r="B42" t="s">
        <v>450</v>
      </c>
      <c r="C42" t="s">
        <v>470</v>
      </c>
      <c r="F42" t="s">
        <v>230</v>
      </c>
      <c r="G42">
        <v>26.8</v>
      </c>
    </row>
    <row r="43" spans="1:8" x14ac:dyDescent="0.25">
      <c r="B43" t="s">
        <v>450</v>
      </c>
      <c r="C43" t="s">
        <v>471</v>
      </c>
      <c r="F43" t="s">
        <v>230</v>
      </c>
      <c r="G43">
        <v>34.1</v>
      </c>
    </row>
    <row r="44" spans="1:8" x14ac:dyDescent="0.25">
      <c r="B44" t="s">
        <v>450</v>
      </c>
      <c r="C44" t="s">
        <v>472</v>
      </c>
      <c r="F44" t="s">
        <v>459</v>
      </c>
      <c r="G44">
        <v>3.3</v>
      </c>
    </row>
    <row r="45" spans="1:8" x14ac:dyDescent="0.25">
      <c r="B45" t="s">
        <v>450</v>
      </c>
      <c r="C45" t="s">
        <v>473</v>
      </c>
      <c r="F45" t="s">
        <v>459</v>
      </c>
      <c r="G45">
        <v>5.6</v>
      </c>
    </row>
    <row r="46" spans="1:8" x14ac:dyDescent="0.25">
      <c r="B46" t="s">
        <v>450</v>
      </c>
      <c r="C46" t="s">
        <v>474</v>
      </c>
      <c r="F46" t="s">
        <v>459</v>
      </c>
      <c r="G46">
        <v>8.8000000000000007</v>
      </c>
    </row>
    <row r="47" spans="1:8" x14ac:dyDescent="0.25">
      <c r="B47" t="s">
        <v>450</v>
      </c>
      <c r="C47" t="s">
        <v>475</v>
      </c>
      <c r="F47" t="s">
        <v>459</v>
      </c>
      <c r="G47">
        <v>12.5</v>
      </c>
    </row>
    <row r="48" spans="1:8" x14ac:dyDescent="0.25">
      <c r="B48" t="s">
        <v>450</v>
      </c>
      <c r="C48" t="s">
        <v>476</v>
      </c>
      <c r="F48" t="s">
        <v>459</v>
      </c>
      <c r="G48">
        <v>15.6</v>
      </c>
    </row>
    <row r="49" spans="2:7" x14ac:dyDescent="0.25">
      <c r="B49" t="s">
        <v>450</v>
      </c>
      <c r="C49" t="s">
        <v>477</v>
      </c>
      <c r="F49" t="s">
        <v>459</v>
      </c>
      <c r="G49">
        <v>23.1</v>
      </c>
    </row>
  </sheetData>
  <mergeCells count="4">
    <mergeCell ref="A1:H1"/>
    <mergeCell ref="A9:H9"/>
    <mergeCell ref="A23:H23"/>
    <mergeCell ref="A38:H38"/>
  </mergeCells>
  <hyperlinks>
    <hyperlink ref="B18" r:id="rId1" xr:uid="{00000000-0004-0000-0F00-000000000000}"/>
    <hyperlink ref="B21" r:id="rId2" xr:uid="{9BD869A9-EDF1-4092-A763-DD29F4ACC83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0780C-B2E1-4B54-9DA5-69E80700C1AD}">
  <dimension ref="A1:Z20"/>
  <sheetViews>
    <sheetView tabSelected="1" workbookViewId="0">
      <selection activeCell="A13" sqref="A13"/>
    </sheetView>
  </sheetViews>
  <sheetFormatPr defaultRowHeight="15" x14ac:dyDescent="0.25"/>
  <cols>
    <col min="1" max="1" width="40" bestFit="1" customWidth="1"/>
    <col min="2" max="2" width="10.5703125" bestFit="1" customWidth="1"/>
    <col min="3" max="3" width="12.42578125" bestFit="1" customWidth="1"/>
    <col min="4" max="4" width="12.5703125" customWidth="1"/>
    <col min="5" max="5" width="12" customWidth="1"/>
    <col min="6" max="6" width="9.85546875" bestFit="1" customWidth="1"/>
  </cols>
  <sheetData>
    <row r="1" spans="1:18" ht="28.5" thickBot="1" x14ac:dyDescent="0.45">
      <c r="A1" s="261" t="s">
        <v>420</v>
      </c>
      <c r="B1" s="262"/>
      <c r="C1" s="262"/>
      <c r="D1" s="262"/>
      <c r="E1" s="262"/>
      <c r="F1" s="262"/>
      <c r="G1" s="262"/>
      <c r="H1" s="262"/>
      <c r="I1" s="262"/>
      <c r="J1" s="262"/>
      <c r="K1" s="262"/>
      <c r="L1" s="262"/>
      <c r="M1" s="262"/>
      <c r="N1" s="262"/>
      <c r="O1" s="262"/>
      <c r="P1" s="262"/>
      <c r="Q1" s="263"/>
    </row>
    <row r="2" spans="1:18" ht="21.2" customHeight="1" x14ac:dyDescent="0.25">
      <c r="A2" s="264" t="s">
        <v>419</v>
      </c>
      <c r="B2" s="267" t="s">
        <v>418</v>
      </c>
      <c r="C2" s="267" t="s">
        <v>417</v>
      </c>
      <c r="D2" s="270" t="s">
        <v>416</v>
      </c>
      <c r="E2" s="270" t="s">
        <v>415</v>
      </c>
      <c r="F2" s="267" t="s">
        <v>414</v>
      </c>
      <c r="G2" s="273" t="s">
        <v>413</v>
      </c>
      <c r="H2" s="274"/>
      <c r="I2" s="274"/>
      <c r="J2" s="274"/>
      <c r="K2" s="274"/>
      <c r="L2" s="274"/>
      <c r="M2" s="274"/>
      <c r="N2" s="274"/>
      <c r="O2" s="274"/>
      <c r="P2" s="274"/>
      <c r="Q2" s="275"/>
      <c r="R2" t="s">
        <v>412</v>
      </c>
    </row>
    <row r="3" spans="1:18" ht="18.75" customHeight="1" x14ac:dyDescent="0.25">
      <c r="A3" s="265"/>
      <c r="B3" s="268"/>
      <c r="C3" s="268"/>
      <c r="D3" s="271"/>
      <c r="E3" s="271"/>
      <c r="F3" s="268"/>
      <c r="G3" s="257" t="s">
        <v>411</v>
      </c>
      <c r="H3" s="257" t="s">
        <v>410</v>
      </c>
      <c r="I3" s="257" t="s">
        <v>409</v>
      </c>
      <c r="J3" s="257" t="s">
        <v>408</v>
      </c>
      <c r="K3" s="257" t="s">
        <v>407</v>
      </c>
      <c r="L3" s="257" t="s">
        <v>406</v>
      </c>
      <c r="M3" s="257" t="s">
        <v>405</v>
      </c>
      <c r="N3" s="257" t="s">
        <v>404</v>
      </c>
      <c r="O3" s="257" t="s">
        <v>403</v>
      </c>
      <c r="P3" s="257" t="s">
        <v>402</v>
      </c>
      <c r="Q3" s="259" t="s">
        <v>401</v>
      </c>
    </row>
    <row r="4" spans="1:18" ht="72" customHeight="1" x14ac:dyDescent="0.25">
      <c r="A4" s="266"/>
      <c r="B4" s="269"/>
      <c r="C4" s="269"/>
      <c r="D4" s="272"/>
      <c r="E4" s="272"/>
      <c r="F4" s="269"/>
      <c r="G4" s="258"/>
      <c r="H4" s="258"/>
      <c r="I4" s="258"/>
      <c r="J4" s="258"/>
      <c r="K4" s="258"/>
      <c r="L4" s="258"/>
      <c r="M4" s="258"/>
      <c r="N4" s="258"/>
      <c r="O4" s="258"/>
      <c r="P4" s="258"/>
      <c r="Q4" s="260"/>
    </row>
    <row r="5" spans="1:18" x14ac:dyDescent="0.25">
      <c r="A5" s="254" t="s">
        <v>400</v>
      </c>
      <c r="B5" s="255"/>
      <c r="C5" s="255"/>
      <c r="D5" s="255"/>
      <c r="E5" s="255"/>
      <c r="F5" s="255"/>
      <c r="G5" s="255"/>
      <c r="H5" s="255"/>
      <c r="I5" s="255"/>
      <c r="J5" s="255"/>
      <c r="K5" s="255"/>
      <c r="L5" s="255"/>
      <c r="M5" s="255"/>
      <c r="N5" s="255"/>
      <c r="O5" s="255"/>
      <c r="P5" s="255"/>
      <c r="Q5" s="256"/>
    </row>
    <row r="6" spans="1:18" x14ac:dyDescent="0.25">
      <c r="A6" s="90" t="s">
        <v>399</v>
      </c>
      <c r="B6" s="91"/>
      <c r="C6" s="85"/>
      <c r="D6" s="85"/>
      <c r="E6" s="85"/>
      <c r="F6" s="85"/>
      <c r="G6" s="85"/>
      <c r="H6" s="85"/>
      <c r="I6" s="85"/>
      <c r="J6" s="85"/>
      <c r="K6" s="85"/>
      <c r="L6" s="85"/>
      <c r="M6" s="85"/>
      <c r="N6" s="85"/>
      <c r="O6" s="85"/>
      <c r="P6" s="85"/>
      <c r="Q6" s="84"/>
    </row>
    <row r="7" spans="1:18" x14ac:dyDescent="0.25">
      <c r="A7" s="89" t="s">
        <v>398</v>
      </c>
      <c r="B7" s="91"/>
      <c r="C7" s="85"/>
      <c r="D7" s="85"/>
      <c r="E7" s="85"/>
      <c r="F7" s="85"/>
      <c r="G7" s="85"/>
      <c r="H7" s="85"/>
      <c r="I7" s="85"/>
      <c r="J7" s="85"/>
      <c r="K7" s="85"/>
      <c r="L7" s="85"/>
      <c r="M7" s="85"/>
      <c r="N7" s="85"/>
      <c r="O7" s="85"/>
      <c r="P7" s="85"/>
      <c r="Q7" s="84"/>
    </row>
    <row r="8" spans="1:18" x14ac:dyDescent="0.25">
      <c r="A8" s="89" t="s">
        <v>397</v>
      </c>
      <c r="B8" s="91"/>
      <c r="C8" s="85"/>
      <c r="D8" s="85"/>
      <c r="E8" s="85"/>
      <c r="F8" s="85"/>
      <c r="G8" s="85"/>
      <c r="H8" s="85"/>
      <c r="I8" s="85"/>
      <c r="J8" s="85"/>
      <c r="K8" s="85"/>
      <c r="L8" s="85"/>
      <c r="M8" s="85"/>
      <c r="N8" s="85"/>
      <c r="O8" s="85"/>
      <c r="P8" s="85"/>
      <c r="Q8" s="84"/>
    </row>
    <row r="9" spans="1:18" x14ac:dyDescent="0.25">
      <c r="A9" s="90" t="s">
        <v>396</v>
      </c>
      <c r="B9" s="85"/>
      <c r="C9" s="85"/>
      <c r="D9" s="85"/>
      <c r="E9" s="85"/>
      <c r="F9" s="85"/>
      <c r="G9" s="85"/>
      <c r="H9" s="85"/>
      <c r="I9" s="85"/>
      <c r="J9" s="85"/>
      <c r="K9" s="85"/>
      <c r="L9" s="85"/>
      <c r="M9" s="85"/>
      <c r="N9" s="85"/>
      <c r="O9" s="85"/>
      <c r="P9" s="85"/>
      <c r="Q9" s="84"/>
    </row>
    <row r="10" spans="1:18" x14ac:dyDescent="0.25">
      <c r="A10" s="89" t="s">
        <v>395</v>
      </c>
      <c r="B10" s="85"/>
      <c r="C10" s="85"/>
      <c r="D10" s="85"/>
      <c r="E10" s="85"/>
      <c r="F10" s="85"/>
      <c r="G10" s="85"/>
      <c r="H10" s="85"/>
      <c r="I10" s="85"/>
      <c r="J10" s="85"/>
      <c r="K10" s="85"/>
      <c r="L10" s="85"/>
      <c r="M10" s="85"/>
      <c r="N10" s="85"/>
      <c r="O10" s="85"/>
      <c r="P10" s="85"/>
      <c r="Q10" s="84"/>
    </row>
    <row r="11" spans="1:18" x14ac:dyDescent="0.25">
      <c r="A11" s="89" t="s">
        <v>394</v>
      </c>
      <c r="B11" s="85"/>
      <c r="C11" s="85"/>
      <c r="D11" s="85"/>
      <c r="E11" s="85"/>
      <c r="F11" s="85"/>
      <c r="G11" s="85"/>
      <c r="H11" s="85"/>
      <c r="I11" s="85"/>
      <c r="J11" s="85"/>
      <c r="K11" s="85"/>
      <c r="L11" s="85"/>
      <c r="M11" s="85"/>
      <c r="N11" s="85"/>
      <c r="O11" s="85"/>
      <c r="P11" s="85"/>
      <c r="Q11" s="84"/>
    </row>
    <row r="12" spans="1:18" x14ac:dyDescent="0.25">
      <c r="A12" s="251" t="s">
        <v>393</v>
      </c>
      <c r="B12" s="252"/>
      <c r="C12" s="252"/>
      <c r="D12" s="252"/>
      <c r="E12" s="252"/>
      <c r="F12" s="252"/>
      <c r="G12" s="252"/>
      <c r="H12" s="252"/>
      <c r="I12" s="252"/>
      <c r="J12" s="252"/>
      <c r="K12" s="252"/>
      <c r="L12" s="252"/>
      <c r="M12" s="252"/>
      <c r="N12" s="252"/>
      <c r="O12" s="252"/>
      <c r="P12" s="252"/>
      <c r="Q12" s="253"/>
    </row>
    <row r="13" spans="1:18" x14ac:dyDescent="0.25">
      <c r="A13" s="88" t="s">
        <v>392</v>
      </c>
      <c r="B13" s="85"/>
      <c r="C13" s="85"/>
      <c r="D13" s="85"/>
      <c r="E13" s="85"/>
      <c r="F13" s="85"/>
      <c r="G13" s="85"/>
      <c r="H13" s="85"/>
      <c r="I13" s="85"/>
      <c r="J13" s="85"/>
      <c r="K13" s="85"/>
      <c r="L13" s="85"/>
      <c r="M13" s="85"/>
      <c r="N13" s="85"/>
      <c r="O13" s="85"/>
      <c r="P13" s="85"/>
      <c r="Q13" s="84"/>
    </row>
    <row r="14" spans="1:18" x14ac:dyDescent="0.25">
      <c r="A14" s="88" t="s">
        <v>391</v>
      </c>
      <c r="B14" s="85"/>
      <c r="C14" s="85"/>
      <c r="D14" s="85"/>
      <c r="E14" s="85"/>
      <c r="F14" s="85"/>
      <c r="G14" s="85"/>
      <c r="H14" s="85"/>
      <c r="I14" s="85"/>
      <c r="J14" s="85"/>
      <c r="K14" s="85"/>
      <c r="L14" s="85"/>
      <c r="M14" s="85"/>
      <c r="N14" s="85"/>
      <c r="O14" s="85"/>
      <c r="P14" s="85"/>
      <c r="Q14" s="84"/>
    </row>
    <row r="15" spans="1:18" x14ac:dyDescent="0.25">
      <c r="A15" s="251" t="s">
        <v>390</v>
      </c>
      <c r="B15" s="252"/>
      <c r="C15" s="252"/>
      <c r="D15" s="252"/>
      <c r="E15" s="252"/>
      <c r="F15" s="252"/>
      <c r="G15" s="252"/>
      <c r="H15" s="252"/>
      <c r="I15" s="252"/>
      <c r="J15" s="252"/>
      <c r="K15" s="252"/>
      <c r="L15" s="252"/>
      <c r="M15" s="252"/>
      <c r="N15" s="252"/>
      <c r="O15" s="252"/>
      <c r="P15" s="252"/>
      <c r="Q15" s="253"/>
    </row>
    <row r="16" spans="1:18" x14ac:dyDescent="0.25">
      <c r="A16" s="87" t="s">
        <v>389</v>
      </c>
      <c r="B16" s="85"/>
      <c r="C16" s="85"/>
      <c r="D16" s="85"/>
      <c r="E16" s="85"/>
      <c r="F16" s="85"/>
      <c r="G16" s="85"/>
      <c r="H16" s="85"/>
      <c r="I16" s="85"/>
      <c r="J16" s="85"/>
      <c r="K16" s="85"/>
      <c r="L16" s="85"/>
      <c r="M16" s="85"/>
      <c r="N16" s="85"/>
      <c r="O16" s="85"/>
      <c r="P16" s="85"/>
      <c r="Q16" s="84"/>
    </row>
    <row r="17" spans="1:26" x14ac:dyDescent="0.25">
      <c r="A17" s="86" t="s">
        <v>388</v>
      </c>
      <c r="B17" s="85"/>
      <c r="C17" s="85"/>
      <c r="D17" s="85"/>
      <c r="E17" s="85"/>
      <c r="F17" s="85"/>
      <c r="G17" s="85"/>
      <c r="H17" s="85"/>
      <c r="I17" s="85"/>
      <c r="J17" s="85"/>
      <c r="K17" s="85"/>
      <c r="L17" s="85"/>
      <c r="M17" s="85"/>
      <c r="N17" s="85"/>
      <c r="O17" s="85"/>
      <c r="P17" s="85"/>
      <c r="Q17" s="84"/>
    </row>
    <row r="18" spans="1:26" ht="144.75" customHeight="1" thickBot="1" x14ac:dyDescent="0.3">
      <c r="A18" s="248" t="s">
        <v>442</v>
      </c>
      <c r="B18" s="249"/>
      <c r="C18" s="249"/>
      <c r="D18" s="249"/>
      <c r="E18" s="249"/>
      <c r="F18" s="249"/>
      <c r="G18" s="249"/>
      <c r="H18" s="249"/>
      <c r="I18" s="249"/>
      <c r="J18" s="249"/>
      <c r="K18" s="249"/>
      <c r="L18" s="249"/>
      <c r="M18" s="249"/>
      <c r="N18" s="249"/>
      <c r="O18" s="249"/>
      <c r="P18" s="249"/>
      <c r="Q18" s="250"/>
      <c r="R18" s="83"/>
      <c r="S18" s="83"/>
      <c r="T18" s="83"/>
      <c r="U18" s="83"/>
      <c r="V18" s="83"/>
      <c r="W18" s="83"/>
      <c r="X18" s="83"/>
      <c r="Y18" s="83"/>
      <c r="Z18" s="83"/>
    </row>
    <row r="20" spans="1:26" x14ac:dyDescent="0.25">
      <c r="A20" s="82" t="s">
        <v>387</v>
      </c>
    </row>
  </sheetData>
  <mergeCells count="23">
    <mergeCell ref="A1:Q1"/>
    <mergeCell ref="A2:A4"/>
    <mergeCell ref="B2:B4"/>
    <mergeCell ref="C2:C4"/>
    <mergeCell ref="D2:D4"/>
    <mergeCell ref="E2:E4"/>
    <mergeCell ref="F2:F4"/>
    <mergeCell ref="G2:Q2"/>
    <mergeCell ref="G3:G4"/>
    <mergeCell ref="H3:H4"/>
    <mergeCell ref="A18:Q18"/>
    <mergeCell ref="A12:Q12"/>
    <mergeCell ref="A15:Q15"/>
    <mergeCell ref="A5:Q5"/>
    <mergeCell ref="L3:L4"/>
    <mergeCell ref="M3:M4"/>
    <mergeCell ref="N3:N4"/>
    <mergeCell ref="O3:O4"/>
    <mergeCell ref="P3:P4"/>
    <mergeCell ref="Q3:Q4"/>
    <mergeCell ref="I3:I4"/>
    <mergeCell ref="J3:J4"/>
    <mergeCell ref="K3:K4"/>
  </mergeCells>
  <hyperlinks>
    <hyperlink ref="A20" r:id="rId1" xr:uid="{D82F00C9-BD1E-4AE9-919A-B144C9DC7A8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E89C2-8A4B-418F-9F38-D4AB86C3B666}">
  <dimension ref="A1:AB21"/>
  <sheetViews>
    <sheetView workbookViewId="0">
      <pane ySplit="3" topLeftCell="A4" activePane="bottomLeft" state="frozen"/>
      <selection activeCell="A13" sqref="A13"/>
      <selection pane="bottomLeft" activeCell="H19" sqref="H19"/>
    </sheetView>
  </sheetViews>
  <sheetFormatPr defaultRowHeight="15" x14ac:dyDescent="0.25"/>
  <cols>
    <col min="2" max="2" width="10.7109375" bestFit="1" customWidth="1"/>
    <col min="3" max="3" width="13.42578125" bestFit="1" customWidth="1"/>
    <col min="4" max="4" width="15.28515625" customWidth="1"/>
    <col min="5" max="5" width="13.42578125" customWidth="1"/>
    <col min="8" max="8" width="8.7109375" bestFit="1" customWidth="1"/>
    <col min="9" max="9" width="8.7109375" customWidth="1"/>
    <col min="21" max="21" width="10.7109375" bestFit="1" customWidth="1"/>
    <col min="23" max="23" width="15.42578125" customWidth="1"/>
    <col min="24" max="24" width="16.42578125" bestFit="1" customWidth="1"/>
    <col min="25" max="25" width="12.42578125" bestFit="1" customWidth="1"/>
    <col min="26" max="26" width="8.28515625" bestFit="1" customWidth="1"/>
    <col min="27" max="27" width="8.28515625" customWidth="1"/>
    <col min="28" max="28" width="15" bestFit="1" customWidth="1"/>
  </cols>
  <sheetData>
    <row r="1" spans="1:28" ht="29.25" thickTop="1" thickBot="1" x14ac:dyDescent="0.3">
      <c r="A1" s="218" t="s">
        <v>486</v>
      </c>
      <c r="B1" s="219"/>
      <c r="C1" s="219"/>
      <c r="D1" s="219"/>
      <c r="E1" s="219"/>
      <c r="F1" s="219"/>
      <c r="G1" s="219"/>
      <c r="H1" s="219"/>
      <c r="I1" s="219"/>
      <c r="J1" s="219"/>
      <c r="K1" s="219"/>
      <c r="L1" s="219"/>
      <c r="M1" s="219"/>
      <c r="N1" s="219"/>
      <c r="O1" s="219"/>
      <c r="P1" s="219"/>
      <c r="Q1" s="219"/>
      <c r="R1" s="219"/>
      <c r="S1" s="226"/>
      <c r="T1" s="226"/>
      <c r="U1" s="220"/>
    </row>
    <row r="2" spans="1:28" ht="18.75" customHeight="1" thickTop="1" x14ac:dyDescent="0.25">
      <c r="A2" s="221" t="s">
        <v>1</v>
      </c>
      <c r="B2" s="216" t="s">
        <v>22</v>
      </c>
      <c r="C2" s="216" t="s">
        <v>2</v>
      </c>
      <c r="D2" s="225" t="s">
        <v>3</v>
      </c>
      <c r="E2" s="225" t="s">
        <v>21</v>
      </c>
      <c r="F2" s="225" t="s">
        <v>6</v>
      </c>
      <c r="G2" s="216" t="s">
        <v>57</v>
      </c>
      <c r="H2" s="223" t="s">
        <v>242</v>
      </c>
      <c r="I2" s="223" t="s">
        <v>487</v>
      </c>
      <c r="J2" s="216" t="s">
        <v>56</v>
      </c>
      <c r="K2" s="216"/>
      <c r="L2" s="216" t="s">
        <v>55</v>
      </c>
      <c r="M2" s="216"/>
      <c r="N2" s="216" t="s">
        <v>8</v>
      </c>
      <c r="O2" s="216"/>
      <c r="P2" s="216"/>
      <c r="Q2" s="216"/>
      <c r="R2" s="224" t="s">
        <v>249</v>
      </c>
      <c r="S2" s="224" t="s">
        <v>250</v>
      </c>
      <c r="T2" s="224" t="s">
        <v>488</v>
      </c>
      <c r="U2" s="211" t="s">
        <v>10</v>
      </c>
      <c r="W2" t="s">
        <v>306</v>
      </c>
    </row>
    <row r="3" spans="1:28" ht="45" x14ac:dyDescent="0.25">
      <c r="A3" s="222"/>
      <c r="B3" s="217"/>
      <c r="C3" s="217"/>
      <c r="D3" s="216"/>
      <c r="E3" s="216"/>
      <c r="F3" s="216"/>
      <c r="G3" s="217"/>
      <c r="H3" s="224"/>
      <c r="I3" s="170"/>
      <c r="J3" s="36" t="s">
        <v>59</v>
      </c>
      <c r="K3" s="36" t="s">
        <v>256</v>
      </c>
      <c r="L3" s="36" t="s">
        <v>252</v>
      </c>
      <c r="M3" s="36" t="s">
        <v>240</v>
      </c>
      <c r="N3" s="111" t="s">
        <v>61</v>
      </c>
      <c r="O3" s="36" t="s">
        <v>254</v>
      </c>
      <c r="P3" s="111" t="s">
        <v>62</v>
      </c>
      <c r="Q3" s="111" t="s">
        <v>63</v>
      </c>
      <c r="R3" s="217"/>
      <c r="S3" s="217"/>
      <c r="T3" s="217"/>
      <c r="U3" s="212"/>
      <c r="W3" t="s">
        <v>297</v>
      </c>
      <c r="X3" t="s">
        <v>298</v>
      </c>
      <c r="Y3" s="58" t="s">
        <v>305</v>
      </c>
      <c r="Z3" t="s">
        <v>300</v>
      </c>
      <c r="AA3" t="s">
        <v>303</v>
      </c>
      <c r="AB3" t="s">
        <v>304</v>
      </c>
    </row>
    <row r="4" spans="1:28" ht="18" x14ac:dyDescent="0.25">
      <c r="A4" s="112"/>
      <c r="B4" s="108"/>
      <c r="C4" s="108"/>
      <c r="D4" s="108"/>
      <c r="E4" s="108"/>
      <c r="F4" s="108"/>
      <c r="G4" s="108"/>
      <c r="H4" s="108"/>
      <c r="I4" s="108"/>
      <c r="J4" s="108"/>
      <c r="K4" s="108"/>
      <c r="L4" s="108"/>
      <c r="M4" s="108"/>
      <c r="N4" s="108"/>
      <c r="O4" s="108"/>
      <c r="P4" s="108"/>
      <c r="Q4" s="108"/>
      <c r="R4" s="108"/>
      <c r="S4" s="108"/>
      <c r="T4" s="6"/>
      <c r="U4" s="110"/>
      <c r="W4" s="40">
        <v>19</v>
      </c>
      <c r="X4" s="40">
        <v>65</v>
      </c>
      <c r="Y4" s="56">
        <v>0.89</v>
      </c>
      <c r="Z4" s="40">
        <v>3413</v>
      </c>
      <c r="AA4" s="57">
        <v>3.5</v>
      </c>
      <c r="AB4" s="57">
        <f>F4*(X4-W4)/3160/Y4+L4*AA4</f>
        <v>0</v>
      </c>
    </row>
    <row r="5" spans="1:28" ht="18" x14ac:dyDescent="0.25">
      <c r="A5" s="112"/>
      <c r="B5" s="108"/>
      <c r="C5" s="108"/>
      <c r="D5" s="108"/>
      <c r="E5" s="108"/>
      <c r="F5" s="108"/>
      <c r="G5" s="108"/>
      <c r="H5" s="108"/>
      <c r="I5" s="108"/>
      <c r="J5" s="108"/>
      <c r="K5" s="108"/>
      <c r="L5" s="108"/>
      <c r="M5" s="108"/>
      <c r="N5" s="108"/>
      <c r="O5" s="108"/>
      <c r="P5" s="108"/>
      <c r="Q5" s="108"/>
      <c r="R5" s="108"/>
      <c r="S5" s="108"/>
      <c r="T5" s="6"/>
      <c r="U5" s="110"/>
    </row>
    <row r="6" spans="1:28" ht="18" x14ac:dyDescent="0.25">
      <c r="A6" s="112"/>
      <c r="B6" s="108"/>
      <c r="C6" s="108"/>
      <c r="D6" s="108"/>
      <c r="E6" s="108"/>
      <c r="F6" s="108"/>
      <c r="G6" s="108"/>
      <c r="H6" s="108"/>
      <c r="I6" s="108"/>
      <c r="J6" s="108"/>
      <c r="K6" s="108"/>
      <c r="L6" s="108"/>
      <c r="M6" s="108"/>
      <c r="N6" s="108"/>
      <c r="O6" s="108"/>
      <c r="P6" s="108"/>
      <c r="Q6" s="108"/>
      <c r="R6" s="108"/>
      <c r="S6" s="108"/>
      <c r="T6" s="6"/>
      <c r="U6" s="110"/>
    </row>
    <row r="7" spans="1:28" ht="18" x14ac:dyDescent="0.25">
      <c r="A7" s="112"/>
      <c r="B7" s="108"/>
      <c r="C7" s="108"/>
      <c r="D7" s="108"/>
      <c r="E7" s="108"/>
      <c r="F7" s="108"/>
      <c r="G7" s="108"/>
      <c r="H7" s="108"/>
      <c r="I7" s="108"/>
      <c r="J7" s="108"/>
      <c r="K7" s="108"/>
      <c r="L7" s="108"/>
      <c r="M7" s="108"/>
      <c r="N7" s="108"/>
      <c r="O7" s="108"/>
      <c r="P7" s="108"/>
      <c r="Q7" s="108"/>
      <c r="R7" s="108"/>
      <c r="S7" s="108"/>
      <c r="T7" s="6"/>
      <c r="U7" s="110"/>
    </row>
    <row r="8" spans="1:28" ht="18" x14ac:dyDescent="0.25">
      <c r="A8" s="112"/>
      <c r="B8" s="108"/>
      <c r="C8" s="108"/>
      <c r="D8" s="108"/>
      <c r="E8" s="108"/>
      <c r="F8" s="108"/>
      <c r="G8" s="108"/>
      <c r="H8" s="108"/>
      <c r="I8" s="108"/>
      <c r="J8" s="108"/>
      <c r="K8" s="108"/>
      <c r="L8" s="108"/>
      <c r="M8" s="108"/>
      <c r="N8" s="108"/>
      <c r="O8" s="108"/>
      <c r="P8" s="108"/>
      <c r="Q8" s="108"/>
      <c r="R8" s="108"/>
      <c r="S8" s="108"/>
      <c r="T8" s="6"/>
      <c r="U8" s="110"/>
    </row>
    <row r="9" spans="1:28" ht="18" x14ac:dyDescent="0.25">
      <c r="A9" s="112"/>
      <c r="B9" s="108"/>
      <c r="C9" s="108"/>
      <c r="D9" s="108"/>
      <c r="E9" s="108"/>
      <c r="F9" s="108"/>
      <c r="G9" s="108"/>
      <c r="H9" s="108"/>
      <c r="I9" s="108"/>
      <c r="J9" s="108"/>
      <c r="K9" s="108"/>
      <c r="L9" s="108"/>
      <c r="M9" s="108"/>
      <c r="N9" s="108"/>
      <c r="O9" s="108"/>
      <c r="P9" s="108"/>
      <c r="Q9" s="108"/>
      <c r="R9" s="108"/>
      <c r="S9" s="108"/>
      <c r="T9" s="6"/>
      <c r="U9" s="110"/>
    </row>
    <row r="10" spans="1:28" ht="18" x14ac:dyDescent="0.25">
      <c r="A10" s="112"/>
      <c r="B10" s="108"/>
      <c r="C10" s="108"/>
      <c r="D10" s="108"/>
      <c r="E10" s="108"/>
      <c r="F10" s="108"/>
      <c r="G10" s="108"/>
      <c r="H10" s="108"/>
      <c r="I10" s="108"/>
      <c r="J10" s="108"/>
      <c r="K10" s="108"/>
      <c r="L10" s="108"/>
      <c r="M10" s="108"/>
      <c r="N10" s="108"/>
      <c r="O10" s="108"/>
      <c r="P10" s="108"/>
      <c r="Q10" s="108"/>
      <c r="R10" s="108"/>
      <c r="S10" s="108"/>
      <c r="T10" s="6"/>
      <c r="U10" s="110"/>
    </row>
    <row r="11" spans="1:28" ht="157.69999999999999" customHeight="1" thickBot="1" x14ac:dyDescent="0.3">
      <c r="A11" s="213" t="s">
        <v>255</v>
      </c>
      <c r="B11" s="214"/>
      <c r="C11" s="214"/>
      <c r="D11" s="214"/>
      <c r="E11" s="214"/>
      <c r="F11" s="214"/>
      <c r="G11" s="214"/>
      <c r="H11" s="214"/>
      <c r="I11" s="214"/>
      <c r="J11" s="214"/>
      <c r="K11" s="214"/>
      <c r="L11" s="214"/>
      <c r="M11" s="214"/>
      <c r="N11" s="214"/>
      <c r="O11" s="214"/>
      <c r="P11" s="214"/>
      <c r="Q11" s="214"/>
      <c r="R11" s="214"/>
      <c r="S11" s="227"/>
      <c r="T11" s="227"/>
      <c r="U11" s="215"/>
    </row>
    <row r="12" spans="1:28" ht="15.75" thickTop="1" x14ac:dyDescent="0.25"/>
    <row r="13" spans="1:28" x14ac:dyDescent="0.25">
      <c r="A13" s="142"/>
      <c r="B13" s="142"/>
      <c r="C13" s="142"/>
      <c r="D13" s="142"/>
      <c r="E13" s="142"/>
      <c r="F13" s="142"/>
      <c r="G13" s="142"/>
      <c r="H13" s="142"/>
      <c r="I13" s="142"/>
      <c r="J13" s="142"/>
      <c r="K13" s="142"/>
      <c r="L13" s="142"/>
      <c r="M13" s="142"/>
      <c r="N13" s="142"/>
      <c r="O13" s="142"/>
      <c r="P13" s="142"/>
      <c r="Q13" s="142"/>
      <c r="R13" s="142"/>
      <c r="S13" s="142"/>
      <c r="T13" s="142"/>
      <c r="U13" s="142"/>
    </row>
    <row r="14" spans="1:28" x14ac:dyDescent="0.25">
      <c r="O14" s="40"/>
    </row>
    <row r="15" spans="1:28" x14ac:dyDescent="0.25">
      <c r="O15" s="40"/>
    </row>
    <row r="16" spans="1:28" x14ac:dyDescent="0.25">
      <c r="O16" s="40"/>
    </row>
    <row r="17" spans="1:15" x14ac:dyDescent="0.25">
      <c r="O17" s="40"/>
    </row>
    <row r="19" spans="1:15" x14ac:dyDescent="0.25">
      <c r="A19" s="41"/>
    </row>
    <row r="20" spans="1:15" x14ac:dyDescent="0.25">
      <c r="A20" s="41"/>
    </row>
    <row r="21" spans="1:15" x14ac:dyDescent="0.25">
      <c r="A21" t="str">
        <f>IF(MAX(F4:F10)&gt;=2000,"ORDER WITH SUPPLY DUCT MOUNTED SMOKE ALARM. INTERCONNECT TO FIRE ALARM SYSTEM BY OTHERS","")</f>
        <v/>
      </c>
    </row>
  </sheetData>
  <mergeCells count="19">
    <mergeCell ref="A13:U13"/>
    <mergeCell ref="I2:I3"/>
    <mergeCell ref="T2:T3"/>
    <mergeCell ref="L2:M2"/>
    <mergeCell ref="N2:Q2"/>
    <mergeCell ref="R2:R3"/>
    <mergeCell ref="S2:S3"/>
    <mergeCell ref="U2:U3"/>
    <mergeCell ref="A11:U11"/>
    <mergeCell ref="A1:U1"/>
    <mergeCell ref="A2:A3"/>
    <mergeCell ref="B2:B3"/>
    <mergeCell ref="C2:C3"/>
    <mergeCell ref="D2:D3"/>
    <mergeCell ref="E2:E3"/>
    <mergeCell ref="F2:F3"/>
    <mergeCell ref="G2:G3"/>
    <mergeCell ref="H2:H3"/>
    <mergeCell ref="J2:K2"/>
  </mergeCells>
  <conditionalFormatting sqref="F4:F10">
    <cfRule type="cellIs" dxfId="5" priority="2" operator="greaterThan">
      <formula>1999</formula>
    </cfRule>
  </conditionalFormatting>
  <conditionalFormatting sqref="A21">
    <cfRule type="cellIs" dxfId="4" priority="1" operator="notEqual">
      <formula>""</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
  <sheetViews>
    <sheetView workbookViewId="0">
      <pane ySplit="3" topLeftCell="A4" activePane="bottomLeft" state="frozen"/>
      <selection activeCell="A13" sqref="A13"/>
      <selection pane="bottomLeft" activeCell="A13" sqref="A13"/>
    </sheetView>
  </sheetViews>
  <sheetFormatPr defaultColWidth="9.140625" defaultRowHeight="14.25" x14ac:dyDescent="0.2"/>
  <cols>
    <col min="1" max="1" width="9.140625" style="41"/>
    <col min="2" max="2" width="14.5703125" style="41" customWidth="1"/>
    <col min="3" max="3" width="20" style="41" bestFit="1" customWidth="1"/>
    <col min="4" max="5" width="20" style="41" customWidth="1"/>
    <col min="6" max="6" width="10.85546875" style="41" bestFit="1" customWidth="1"/>
    <col min="7" max="10" width="9.140625" style="41"/>
    <col min="11" max="11" width="10.7109375" style="41" bestFit="1" customWidth="1"/>
    <col min="12" max="12" width="54.7109375" style="41" customWidth="1"/>
    <col min="13" max="16384" width="9.140625" style="41"/>
  </cols>
  <sheetData>
    <row r="1" spans="1:12" ht="27.75" x14ac:dyDescent="0.4">
      <c r="A1" s="119" t="s">
        <v>260</v>
      </c>
      <c r="B1" s="120"/>
      <c r="C1" s="120"/>
      <c r="D1" s="120"/>
      <c r="E1" s="120"/>
      <c r="F1" s="120"/>
      <c r="G1" s="120"/>
      <c r="H1" s="120"/>
      <c r="I1" s="120"/>
      <c r="J1" s="120"/>
      <c r="K1" s="121"/>
    </row>
    <row r="2" spans="1:12" s="42" customFormat="1" ht="18" customHeight="1" x14ac:dyDescent="0.25">
      <c r="A2" s="122" t="s">
        <v>1</v>
      </c>
      <c r="B2" s="124" t="s">
        <v>22</v>
      </c>
      <c r="C2" s="124" t="s">
        <v>2</v>
      </c>
      <c r="D2" s="124" t="s">
        <v>3</v>
      </c>
      <c r="E2" s="124" t="s">
        <v>21</v>
      </c>
      <c r="F2" s="126" t="s">
        <v>261</v>
      </c>
      <c r="G2" s="128" t="s">
        <v>8</v>
      </c>
      <c r="H2" s="129"/>
      <c r="I2" s="130"/>
      <c r="J2" s="124" t="s">
        <v>9</v>
      </c>
      <c r="K2" s="113" t="s">
        <v>10</v>
      </c>
    </row>
    <row r="3" spans="1:12" s="42" customFormat="1" ht="18" x14ac:dyDescent="0.25">
      <c r="A3" s="123"/>
      <c r="B3" s="125"/>
      <c r="C3" s="125"/>
      <c r="D3" s="125"/>
      <c r="E3" s="125"/>
      <c r="F3" s="127"/>
      <c r="G3" s="32" t="s">
        <v>217</v>
      </c>
      <c r="H3" s="32" t="s">
        <v>62</v>
      </c>
      <c r="I3" s="32" t="s">
        <v>63</v>
      </c>
      <c r="J3" s="125"/>
      <c r="K3" s="114"/>
    </row>
    <row r="4" spans="1:12" s="42" customFormat="1" ht="18" x14ac:dyDescent="0.25">
      <c r="A4" s="23"/>
      <c r="B4" s="10"/>
      <c r="C4" s="10"/>
      <c r="D4" s="47"/>
      <c r="E4" s="47"/>
      <c r="F4" s="10"/>
      <c r="G4" s="10"/>
      <c r="H4" s="10"/>
      <c r="I4" s="10"/>
      <c r="J4" s="10"/>
      <c r="K4" s="33"/>
    </row>
    <row r="5" spans="1:12" s="42" customFormat="1" ht="18" x14ac:dyDescent="0.25">
      <c r="A5" s="23"/>
      <c r="B5" s="10"/>
      <c r="C5" s="10"/>
      <c r="D5" s="47"/>
      <c r="E5" s="47"/>
      <c r="F5" s="10"/>
      <c r="G5" s="10"/>
      <c r="H5" s="10"/>
      <c r="I5" s="10"/>
      <c r="J5" s="10"/>
      <c r="K5" s="33"/>
    </row>
    <row r="6" spans="1:12" s="42" customFormat="1" ht="99.75" customHeight="1" thickBot="1" x14ac:dyDescent="0.3">
      <c r="A6" s="115" t="s">
        <v>286</v>
      </c>
      <c r="B6" s="116"/>
      <c r="C6" s="116"/>
      <c r="D6" s="116"/>
      <c r="E6" s="116"/>
      <c r="F6" s="116"/>
      <c r="G6" s="116"/>
      <c r="H6" s="116"/>
      <c r="I6" s="116"/>
      <c r="J6" s="116"/>
      <c r="K6" s="117"/>
    </row>
    <row r="8" spans="1:12" x14ac:dyDescent="0.2">
      <c r="A8" s="118"/>
      <c r="B8" s="118"/>
      <c r="C8" s="118"/>
      <c r="D8" s="118"/>
      <c r="E8" s="118"/>
      <c r="F8" s="118"/>
      <c r="G8" s="118"/>
      <c r="H8" s="118"/>
      <c r="I8" s="118"/>
      <c r="J8" s="118"/>
      <c r="K8" s="118"/>
    </row>
    <row r="9" spans="1:12" x14ac:dyDescent="0.2">
      <c r="B9" s="41" t="s">
        <v>73</v>
      </c>
      <c r="C9" s="41" t="s">
        <v>263</v>
      </c>
      <c r="F9" s="41">
        <v>5</v>
      </c>
      <c r="G9" s="41" t="s">
        <v>76</v>
      </c>
      <c r="H9" s="41">
        <v>0.4</v>
      </c>
      <c r="I9" s="41">
        <v>15</v>
      </c>
      <c r="J9" s="41">
        <v>72</v>
      </c>
      <c r="L9" s="41" t="s">
        <v>262</v>
      </c>
    </row>
    <row r="10" spans="1:12" x14ac:dyDescent="0.2">
      <c r="B10" s="41" t="s">
        <v>73</v>
      </c>
      <c r="C10" s="41" t="s">
        <v>264</v>
      </c>
      <c r="F10" s="41">
        <v>6</v>
      </c>
      <c r="G10" s="41" t="s">
        <v>76</v>
      </c>
      <c r="H10" s="41">
        <v>0.5</v>
      </c>
      <c r="I10" s="41">
        <v>15</v>
      </c>
      <c r="J10" s="41">
        <v>72</v>
      </c>
      <c r="L10" s="41" t="s">
        <v>262</v>
      </c>
    </row>
    <row r="11" spans="1:12" x14ac:dyDescent="0.2">
      <c r="B11" s="41" t="s">
        <v>73</v>
      </c>
      <c r="C11" s="41" t="s">
        <v>265</v>
      </c>
      <c r="F11" s="41">
        <v>8</v>
      </c>
      <c r="G11" s="41" t="s">
        <v>76</v>
      </c>
      <c r="H11" s="41">
        <v>0.7</v>
      </c>
      <c r="I11" s="41">
        <v>15</v>
      </c>
      <c r="J11" s="41">
        <v>84</v>
      </c>
      <c r="L11" s="41" t="s">
        <v>262</v>
      </c>
    </row>
    <row r="12" spans="1:12" x14ac:dyDescent="0.2">
      <c r="B12" s="41" t="s">
        <v>73</v>
      </c>
      <c r="C12" s="41" t="s">
        <v>266</v>
      </c>
      <c r="F12" s="41">
        <v>10</v>
      </c>
      <c r="G12" s="41" t="s">
        <v>76</v>
      </c>
      <c r="H12" s="41">
        <v>0.8</v>
      </c>
      <c r="I12" s="41">
        <v>15</v>
      </c>
      <c r="J12" s="41">
        <v>94</v>
      </c>
      <c r="L12" s="41" t="s">
        <v>262</v>
      </c>
    </row>
    <row r="13" spans="1:12" x14ac:dyDescent="0.2">
      <c r="B13" s="41" t="s">
        <v>73</v>
      </c>
      <c r="C13" s="41" t="s">
        <v>267</v>
      </c>
      <c r="F13" s="41">
        <v>13</v>
      </c>
      <c r="G13" s="41" t="s">
        <v>76</v>
      </c>
      <c r="H13" s="41">
        <v>1.08</v>
      </c>
      <c r="I13" s="41">
        <v>15</v>
      </c>
      <c r="J13" s="41">
        <v>126</v>
      </c>
      <c r="L13" s="41" t="s">
        <v>262</v>
      </c>
    </row>
    <row r="14" spans="1:12" x14ac:dyDescent="0.2">
      <c r="B14" s="41" t="s">
        <v>73</v>
      </c>
      <c r="C14" s="41" t="s">
        <v>268</v>
      </c>
      <c r="F14" s="41">
        <v>16</v>
      </c>
      <c r="G14" s="41" t="s">
        <v>76</v>
      </c>
      <c r="H14" s="41">
        <v>1.04</v>
      </c>
      <c r="I14" s="41">
        <v>15</v>
      </c>
      <c r="J14" s="41">
        <v>138</v>
      </c>
      <c r="L14" s="41" t="s">
        <v>262</v>
      </c>
    </row>
    <row r="15" spans="1:12" x14ac:dyDescent="0.2">
      <c r="B15" s="41" t="s">
        <v>73</v>
      </c>
      <c r="C15" s="41" t="s">
        <v>270</v>
      </c>
      <c r="F15" s="41">
        <v>8</v>
      </c>
      <c r="G15" s="41" t="s">
        <v>76</v>
      </c>
      <c r="H15" s="41">
        <v>1.45</v>
      </c>
      <c r="I15" s="41">
        <v>15</v>
      </c>
      <c r="J15" s="41">
        <v>124</v>
      </c>
      <c r="L15" s="41" t="s">
        <v>269</v>
      </c>
    </row>
    <row r="16" spans="1:12" x14ac:dyDescent="0.2">
      <c r="B16" s="41" t="s">
        <v>73</v>
      </c>
      <c r="C16" s="41" t="s">
        <v>271</v>
      </c>
      <c r="F16" s="41">
        <v>10</v>
      </c>
      <c r="G16" s="41" t="s">
        <v>76</v>
      </c>
      <c r="H16" s="41">
        <v>1.6</v>
      </c>
      <c r="I16" s="41">
        <v>15</v>
      </c>
      <c r="J16" s="41">
        <v>131</v>
      </c>
      <c r="L16" s="41" t="s">
        <v>269</v>
      </c>
    </row>
    <row r="17" spans="1:12" x14ac:dyDescent="0.2">
      <c r="B17" s="41" t="s">
        <v>73</v>
      </c>
      <c r="C17" s="41" t="s">
        <v>272</v>
      </c>
      <c r="F17" s="41">
        <v>13</v>
      </c>
      <c r="G17" s="41" t="s">
        <v>76</v>
      </c>
      <c r="H17" s="41">
        <v>1.08</v>
      </c>
      <c r="I17" s="41">
        <v>15</v>
      </c>
      <c r="J17" s="41">
        <v>148</v>
      </c>
      <c r="L17" s="41" t="s">
        <v>269</v>
      </c>
    </row>
    <row r="18" spans="1:12" x14ac:dyDescent="0.2">
      <c r="B18" s="41" t="s">
        <v>73</v>
      </c>
      <c r="C18" s="41" t="s">
        <v>273</v>
      </c>
      <c r="F18" s="41">
        <v>16</v>
      </c>
      <c r="G18" s="41" t="s">
        <v>76</v>
      </c>
      <c r="H18" s="41">
        <v>1.63</v>
      </c>
      <c r="I18" s="41">
        <v>15</v>
      </c>
      <c r="J18" s="41">
        <v>172</v>
      </c>
      <c r="L18" s="41" t="s">
        <v>269</v>
      </c>
    </row>
    <row r="20" spans="1:12" x14ac:dyDescent="0.2">
      <c r="A20" s="41" t="s">
        <v>287</v>
      </c>
    </row>
    <row r="21" spans="1:12" x14ac:dyDescent="0.2">
      <c r="A21" s="41" t="s">
        <v>288</v>
      </c>
    </row>
    <row r="22" spans="1:12" x14ac:dyDescent="0.2">
      <c r="A22" s="41" t="s">
        <v>289</v>
      </c>
    </row>
    <row r="23" spans="1:12" x14ac:dyDescent="0.2">
      <c r="A23" s="41" t="s">
        <v>290</v>
      </c>
    </row>
  </sheetData>
  <mergeCells count="12">
    <mergeCell ref="K2:K3"/>
    <mergeCell ref="A6:K6"/>
    <mergeCell ref="A8:K8"/>
    <mergeCell ref="A1:K1"/>
    <mergeCell ref="A2:A3"/>
    <mergeCell ref="B2:B3"/>
    <mergeCell ref="C2:C3"/>
    <mergeCell ref="F2:F3"/>
    <mergeCell ref="G2:I2"/>
    <mergeCell ref="J2:J3"/>
    <mergeCell ref="D2:D3"/>
    <mergeCell ref="E2:E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workbookViewId="0">
      <selection activeCell="I19" sqref="I19"/>
    </sheetView>
  </sheetViews>
  <sheetFormatPr defaultRowHeight="15" x14ac:dyDescent="0.25"/>
  <cols>
    <col min="1" max="1" width="9.85546875" bestFit="1" customWidth="1"/>
    <col min="2" max="2" width="17.28515625" bestFit="1" customWidth="1"/>
    <col min="3" max="3" width="29.5703125" bestFit="1" customWidth="1"/>
    <col min="4" max="4" width="42.85546875" bestFit="1" customWidth="1"/>
    <col min="5" max="5" width="16.85546875" bestFit="1" customWidth="1"/>
    <col min="6" max="6" width="14.5703125" bestFit="1" customWidth="1"/>
    <col min="7" max="7" width="11.85546875" customWidth="1"/>
  </cols>
  <sheetData>
    <row r="1" spans="1:8" ht="49.7" customHeight="1" thickTop="1" x14ac:dyDescent="0.4">
      <c r="A1" s="131" t="s">
        <v>283</v>
      </c>
      <c r="B1" s="132"/>
      <c r="C1" s="132"/>
      <c r="D1" s="132"/>
      <c r="E1" s="132"/>
      <c r="F1" s="132"/>
      <c r="G1" s="133"/>
    </row>
    <row r="2" spans="1:8" ht="18" x14ac:dyDescent="0.25">
      <c r="A2" s="15" t="s">
        <v>102</v>
      </c>
      <c r="B2" s="3" t="s">
        <v>22</v>
      </c>
      <c r="C2" s="3" t="s">
        <v>2</v>
      </c>
      <c r="D2" s="3" t="s">
        <v>104</v>
      </c>
      <c r="E2" s="3" t="s">
        <v>105</v>
      </c>
      <c r="F2" s="6" t="s">
        <v>106</v>
      </c>
      <c r="G2" s="16" t="s">
        <v>10</v>
      </c>
    </row>
    <row r="3" spans="1:8" ht="18" x14ac:dyDescent="0.25">
      <c r="A3" s="17" t="s">
        <v>107</v>
      </c>
      <c r="B3" s="18" t="s">
        <v>108</v>
      </c>
      <c r="C3" s="18" t="s">
        <v>109</v>
      </c>
      <c r="D3" s="18" t="s">
        <v>110</v>
      </c>
      <c r="E3" s="18" t="s">
        <v>111</v>
      </c>
      <c r="F3" s="18" t="s">
        <v>112</v>
      </c>
      <c r="G3" s="19" t="s">
        <v>113</v>
      </c>
    </row>
    <row r="4" spans="1:8" ht="18" x14ac:dyDescent="0.25">
      <c r="A4" s="17" t="s">
        <v>114</v>
      </c>
      <c r="B4" s="18" t="s">
        <v>108</v>
      </c>
      <c r="C4" s="18" t="s">
        <v>109</v>
      </c>
      <c r="D4" s="18" t="s">
        <v>110</v>
      </c>
      <c r="E4" s="18" t="s">
        <v>111</v>
      </c>
      <c r="F4" s="18" t="s">
        <v>115</v>
      </c>
      <c r="G4" s="19" t="s">
        <v>116</v>
      </c>
    </row>
    <row r="5" spans="1:8" ht="18" x14ac:dyDescent="0.25">
      <c r="A5" s="20" t="s">
        <v>117</v>
      </c>
      <c r="B5" s="18" t="s">
        <v>108</v>
      </c>
      <c r="C5" s="18" t="s">
        <v>109</v>
      </c>
      <c r="D5" s="18" t="s">
        <v>110</v>
      </c>
      <c r="E5" s="18" t="s">
        <v>111</v>
      </c>
      <c r="F5" s="18" t="s">
        <v>115</v>
      </c>
      <c r="G5" s="21" t="s">
        <v>367</v>
      </c>
    </row>
    <row r="6" spans="1:8" ht="18" x14ac:dyDescent="0.25">
      <c r="A6" s="20" t="s">
        <v>427</v>
      </c>
      <c r="B6" s="18" t="s">
        <v>108</v>
      </c>
      <c r="C6" s="18" t="s">
        <v>109</v>
      </c>
      <c r="D6" s="18" t="s">
        <v>110</v>
      </c>
      <c r="E6" s="18" t="s">
        <v>111</v>
      </c>
      <c r="F6" s="18" t="s">
        <v>112</v>
      </c>
      <c r="G6" s="21" t="s">
        <v>428</v>
      </c>
      <c r="H6" s="101"/>
    </row>
    <row r="7" spans="1:8" ht="18" x14ac:dyDescent="0.25">
      <c r="A7" s="20" t="s">
        <v>446</v>
      </c>
      <c r="B7" s="18" t="s">
        <v>108</v>
      </c>
      <c r="C7" s="18" t="s">
        <v>444</v>
      </c>
      <c r="D7" s="18" t="s">
        <v>445</v>
      </c>
      <c r="E7" s="18" t="s">
        <v>111</v>
      </c>
      <c r="F7" s="18" t="s">
        <v>112</v>
      </c>
      <c r="G7" s="21" t="s">
        <v>428</v>
      </c>
      <c r="H7" s="101" t="s">
        <v>447</v>
      </c>
    </row>
    <row r="8" spans="1:8" ht="18" x14ac:dyDescent="0.25">
      <c r="A8" s="20"/>
      <c r="B8" s="18"/>
      <c r="C8" s="18"/>
      <c r="D8" s="18"/>
      <c r="E8" s="18"/>
      <c r="F8" s="18"/>
      <c r="G8" s="21"/>
    </row>
    <row r="9" spans="1:8" ht="18" x14ac:dyDescent="0.25">
      <c r="A9" s="20" t="s">
        <v>118</v>
      </c>
      <c r="B9" s="18" t="s">
        <v>108</v>
      </c>
      <c r="C9" s="18" t="s">
        <v>119</v>
      </c>
      <c r="D9" s="18" t="s">
        <v>120</v>
      </c>
      <c r="E9" s="18"/>
      <c r="F9" s="18" t="s">
        <v>13</v>
      </c>
      <c r="G9" s="21">
        <v>6</v>
      </c>
    </row>
    <row r="10" spans="1:8" ht="18" x14ac:dyDescent="0.25">
      <c r="A10" s="20"/>
      <c r="B10" s="18"/>
      <c r="C10" s="18"/>
      <c r="D10" s="18"/>
      <c r="E10" s="18"/>
      <c r="F10" s="18"/>
      <c r="G10" s="21"/>
    </row>
    <row r="11" spans="1:8" ht="18" x14ac:dyDescent="0.25">
      <c r="A11" s="20" t="s">
        <v>121</v>
      </c>
      <c r="B11" s="18" t="s">
        <v>108</v>
      </c>
      <c r="C11" s="18" t="s">
        <v>122</v>
      </c>
      <c r="D11" s="18" t="s">
        <v>123</v>
      </c>
      <c r="E11" s="18" t="s">
        <v>124</v>
      </c>
      <c r="F11" s="18" t="s">
        <v>115</v>
      </c>
      <c r="G11" s="21" t="s">
        <v>125</v>
      </c>
    </row>
    <row r="12" spans="1:8" ht="18" x14ac:dyDescent="0.25">
      <c r="A12" s="20" t="s">
        <v>126</v>
      </c>
      <c r="B12" s="18" t="s">
        <v>108</v>
      </c>
      <c r="C12" s="18" t="s">
        <v>127</v>
      </c>
      <c r="D12" s="18" t="s">
        <v>128</v>
      </c>
      <c r="E12" s="18" t="s">
        <v>124</v>
      </c>
      <c r="F12" s="18" t="s">
        <v>115</v>
      </c>
      <c r="G12" s="21" t="s">
        <v>125</v>
      </c>
    </row>
    <row r="13" spans="1:8" ht="18" x14ac:dyDescent="0.25">
      <c r="A13" s="20" t="s">
        <v>129</v>
      </c>
      <c r="B13" s="18" t="s">
        <v>108</v>
      </c>
      <c r="C13" s="18" t="s">
        <v>426</v>
      </c>
      <c r="D13" s="18" t="s">
        <v>130</v>
      </c>
      <c r="E13" s="18" t="s">
        <v>124</v>
      </c>
      <c r="F13" s="18" t="s">
        <v>115</v>
      </c>
      <c r="G13" s="21" t="s">
        <v>125</v>
      </c>
    </row>
    <row r="14" spans="1:8" ht="18" x14ac:dyDescent="0.25">
      <c r="A14" s="20"/>
      <c r="B14" s="18"/>
      <c r="C14" s="18"/>
      <c r="D14" s="18"/>
      <c r="E14" s="18"/>
      <c r="F14" s="18"/>
      <c r="G14" s="22"/>
    </row>
    <row r="15" spans="1:8" ht="18" x14ac:dyDescent="0.25">
      <c r="A15" s="20" t="s">
        <v>131</v>
      </c>
      <c r="B15" s="18" t="s">
        <v>108</v>
      </c>
      <c r="C15" s="18" t="s">
        <v>132</v>
      </c>
      <c r="D15" s="18" t="s">
        <v>133</v>
      </c>
      <c r="E15" s="18" t="s">
        <v>134</v>
      </c>
      <c r="F15" s="18" t="s">
        <v>135</v>
      </c>
      <c r="G15" s="21">
        <v>6</v>
      </c>
    </row>
    <row r="16" spans="1:8" ht="18" x14ac:dyDescent="0.25">
      <c r="A16" s="20" t="s">
        <v>136</v>
      </c>
      <c r="B16" s="18" t="s">
        <v>108</v>
      </c>
      <c r="C16" s="18" t="s">
        <v>137</v>
      </c>
      <c r="D16" s="18" t="s">
        <v>138</v>
      </c>
      <c r="E16" s="18" t="s">
        <v>134</v>
      </c>
      <c r="F16" s="18" t="s">
        <v>135</v>
      </c>
      <c r="G16" s="21">
        <v>6</v>
      </c>
    </row>
    <row r="17" spans="1:7" ht="18" x14ac:dyDescent="0.25">
      <c r="A17" s="20" t="s">
        <v>139</v>
      </c>
      <c r="B17" s="18" t="s">
        <v>108</v>
      </c>
      <c r="C17" s="18" t="s">
        <v>140</v>
      </c>
      <c r="D17" s="18" t="s">
        <v>141</v>
      </c>
      <c r="E17" s="18" t="s">
        <v>134</v>
      </c>
      <c r="F17" s="18" t="s">
        <v>135</v>
      </c>
      <c r="G17" s="21">
        <v>6</v>
      </c>
    </row>
    <row r="18" spans="1:7" ht="18" x14ac:dyDescent="0.25">
      <c r="A18" s="20"/>
      <c r="B18" s="18"/>
      <c r="C18" s="18"/>
      <c r="D18" s="18"/>
      <c r="E18" s="18"/>
      <c r="F18" s="18"/>
      <c r="G18" s="22"/>
    </row>
    <row r="19" spans="1:7" ht="18" x14ac:dyDescent="0.25">
      <c r="A19" s="20" t="s">
        <v>142</v>
      </c>
      <c r="B19" s="18" t="s">
        <v>108</v>
      </c>
      <c r="C19" s="18" t="s">
        <v>143</v>
      </c>
      <c r="D19" s="18" t="s">
        <v>144</v>
      </c>
      <c r="E19" s="18" t="s">
        <v>145</v>
      </c>
      <c r="F19" s="18" t="s">
        <v>115</v>
      </c>
      <c r="G19" s="21" t="s">
        <v>159</v>
      </c>
    </row>
    <row r="20" spans="1:7" ht="18" x14ac:dyDescent="0.25">
      <c r="A20" s="20"/>
      <c r="B20" s="18"/>
      <c r="C20" s="18"/>
      <c r="D20" s="18"/>
      <c r="E20" s="18"/>
      <c r="F20" s="18"/>
      <c r="G20" s="22"/>
    </row>
    <row r="21" spans="1:7" ht="204.75" customHeight="1" thickBot="1" x14ac:dyDescent="0.3">
      <c r="A21" s="134" t="s">
        <v>443</v>
      </c>
      <c r="B21" s="135"/>
      <c r="C21" s="135"/>
      <c r="D21" s="135"/>
      <c r="E21" s="135"/>
      <c r="F21" s="135"/>
      <c r="G21" s="136"/>
    </row>
    <row r="22" spans="1:7" ht="15.75" thickTop="1" x14ac:dyDescent="0.25"/>
    <row r="24" spans="1:7" x14ac:dyDescent="0.25">
      <c r="A24" t="s">
        <v>369</v>
      </c>
    </row>
    <row r="25" spans="1:7" x14ac:dyDescent="0.25">
      <c r="A25" s="80" t="s">
        <v>370</v>
      </c>
    </row>
    <row r="27" spans="1:7" x14ac:dyDescent="0.25">
      <c r="A27" t="s">
        <v>372</v>
      </c>
    </row>
    <row r="28" spans="1:7" ht="15.75" x14ac:dyDescent="0.25">
      <c r="A28" s="81"/>
    </row>
  </sheetData>
  <mergeCells count="2">
    <mergeCell ref="A1:G1"/>
    <mergeCell ref="A21:G21"/>
  </mergeCells>
  <hyperlinks>
    <hyperlink ref="A25" r:id="rId1" xr:uid="{883528BE-A8F5-4F67-9F69-D14ECCCC88EB}"/>
  </hyperlinks>
  <pageMargins left="0.7" right="0.7" top="0.75" bottom="0.75" header="0.3" footer="0.3"/>
  <pageSetup paperSize="256"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5"/>
  <sheetViews>
    <sheetView workbookViewId="0">
      <pane ySplit="4" topLeftCell="A5" activePane="bottomLeft" state="frozen"/>
      <selection activeCell="A13" sqref="A13"/>
      <selection pane="bottomLeft" activeCell="D19" sqref="D19"/>
    </sheetView>
  </sheetViews>
  <sheetFormatPr defaultRowHeight="15" x14ac:dyDescent="0.25"/>
  <cols>
    <col min="2" max="2" width="17.85546875" customWidth="1"/>
    <col min="3" max="3" width="24.28515625" bestFit="1" customWidth="1"/>
    <col min="4" max="5" width="22.42578125" bestFit="1" customWidth="1"/>
    <col min="6" max="6" width="9.85546875" bestFit="1" customWidth="1"/>
    <col min="8" max="8" width="12.28515625" bestFit="1" customWidth="1"/>
    <col min="9" max="9" width="13.140625" bestFit="1" customWidth="1"/>
    <col min="13" max="13" width="6" bestFit="1" customWidth="1"/>
    <col min="14" max="14" width="12.140625" customWidth="1"/>
  </cols>
  <sheetData>
    <row r="1" spans="1:14" ht="27.75" x14ac:dyDescent="0.4">
      <c r="A1" s="119" t="s">
        <v>218</v>
      </c>
      <c r="B1" s="120"/>
      <c r="C1" s="120"/>
      <c r="D1" s="120"/>
      <c r="E1" s="120"/>
      <c r="F1" s="120"/>
      <c r="G1" s="120"/>
      <c r="H1" s="120"/>
      <c r="I1" s="120"/>
      <c r="J1" s="120"/>
      <c r="K1" s="120"/>
      <c r="L1" s="120"/>
      <c r="M1" s="120"/>
      <c r="N1" s="121"/>
    </row>
    <row r="2" spans="1:14" ht="18" customHeight="1" x14ac:dyDescent="0.25">
      <c r="A2" s="122" t="s">
        <v>1</v>
      </c>
      <c r="B2" s="124" t="s">
        <v>22</v>
      </c>
      <c r="C2" s="124" t="s">
        <v>2</v>
      </c>
      <c r="D2" s="124" t="s">
        <v>3</v>
      </c>
      <c r="E2" s="124" t="s">
        <v>21</v>
      </c>
      <c r="F2" s="126" t="s">
        <v>6</v>
      </c>
      <c r="G2" s="126" t="s">
        <v>211</v>
      </c>
      <c r="H2" s="145" t="s">
        <v>212</v>
      </c>
      <c r="I2" s="146"/>
      <c r="J2" s="128" t="s">
        <v>8</v>
      </c>
      <c r="K2" s="129"/>
      <c r="L2" s="130"/>
      <c r="M2" s="124" t="s">
        <v>9</v>
      </c>
      <c r="N2" s="113" t="s">
        <v>10</v>
      </c>
    </row>
    <row r="3" spans="1:14" ht="18" x14ac:dyDescent="0.25">
      <c r="A3" s="143"/>
      <c r="B3" s="137"/>
      <c r="C3" s="137"/>
      <c r="D3" s="137"/>
      <c r="E3" s="137"/>
      <c r="F3" s="144"/>
      <c r="G3" s="144"/>
      <c r="H3" s="10" t="s">
        <v>214</v>
      </c>
      <c r="I3" s="10" t="s">
        <v>215</v>
      </c>
      <c r="J3" s="147"/>
      <c r="K3" s="148"/>
      <c r="L3" s="149"/>
      <c r="M3" s="137"/>
      <c r="N3" s="138"/>
    </row>
    <row r="4" spans="1:14" ht="18" x14ac:dyDescent="0.25">
      <c r="A4" s="123"/>
      <c r="B4" s="125"/>
      <c r="C4" s="125"/>
      <c r="D4" s="125"/>
      <c r="E4" s="125"/>
      <c r="F4" s="127"/>
      <c r="G4" s="127"/>
      <c r="H4" s="10" t="s">
        <v>216</v>
      </c>
      <c r="I4" s="10" t="s">
        <v>216</v>
      </c>
      <c r="J4" s="32" t="s">
        <v>217</v>
      </c>
      <c r="K4" s="32" t="s">
        <v>62</v>
      </c>
      <c r="L4" s="32" t="s">
        <v>63</v>
      </c>
      <c r="M4" s="125"/>
      <c r="N4" s="114"/>
    </row>
    <row r="5" spans="1:14" ht="18" x14ac:dyDescent="0.25">
      <c r="A5" s="23" t="s">
        <v>480</v>
      </c>
      <c r="B5" s="10" t="s">
        <v>73</v>
      </c>
      <c r="C5" s="10" t="s">
        <v>481</v>
      </c>
      <c r="D5" s="47" t="s">
        <v>482</v>
      </c>
      <c r="E5" s="47" t="s">
        <v>482</v>
      </c>
      <c r="F5" s="103">
        <v>600</v>
      </c>
      <c r="G5" s="105">
        <v>0.56000000000000005</v>
      </c>
      <c r="H5" s="103">
        <v>64</v>
      </c>
      <c r="I5" s="103">
        <v>50</v>
      </c>
      <c r="J5" s="104" t="s">
        <v>76</v>
      </c>
      <c r="K5" s="10">
        <v>3.6</v>
      </c>
      <c r="L5" s="103">
        <v>15</v>
      </c>
      <c r="M5" s="103">
        <v>132</v>
      </c>
      <c r="N5" s="33"/>
    </row>
    <row r="6" spans="1:14" ht="62.25" customHeight="1" thickBot="1" x14ac:dyDescent="0.3">
      <c r="A6" s="139" t="s">
        <v>448</v>
      </c>
      <c r="B6" s="140"/>
      <c r="C6" s="140"/>
      <c r="D6" s="140"/>
      <c r="E6" s="140"/>
      <c r="F6" s="140"/>
      <c r="G6" s="140"/>
      <c r="H6" s="140"/>
      <c r="I6" s="140"/>
      <c r="J6" s="140"/>
      <c r="K6" s="140"/>
      <c r="L6" s="140"/>
      <c r="M6" s="140"/>
      <c r="N6" s="141"/>
    </row>
    <row r="8" spans="1:14" x14ac:dyDescent="0.25">
      <c r="A8" s="79" t="s">
        <v>361</v>
      </c>
    </row>
    <row r="9" spans="1:14" x14ac:dyDescent="0.25">
      <c r="A9" s="78" t="s">
        <v>359</v>
      </c>
    </row>
    <row r="10" spans="1:14" x14ac:dyDescent="0.25">
      <c r="A10" t="s">
        <v>350</v>
      </c>
    </row>
    <row r="11" spans="1:14" x14ac:dyDescent="0.25">
      <c r="A11" t="s">
        <v>351</v>
      </c>
    </row>
    <row r="12" spans="1:14" x14ac:dyDescent="0.25">
      <c r="A12" t="s">
        <v>352</v>
      </c>
    </row>
    <row r="13" spans="1:14" x14ac:dyDescent="0.25">
      <c r="A13" t="s">
        <v>353</v>
      </c>
    </row>
    <row r="14" spans="1:14" x14ac:dyDescent="0.25">
      <c r="A14" t="s">
        <v>354</v>
      </c>
    </row>
    <row r="15" spans="1:14" x14ac:dyDescent="0.25">
      <c r="A15" t="s">
        <v>349</v>
      </c>
    </row>
    <row r="16" spans="1:14" x14ac:dyDescent="0.25">
      <c r="A16" t="s">
        <v>355</v>
      </c>
    </row>
    <row r="17" spans="1:14" x14ac:dyDescent="0.25">
      <c r="A17" t="s">
        <v>356</v>
      </c>
    </row>
    <row r="18" spans="1:14" x14ac:dyDescent="0.25">
      <c r="A18" t="s">
        <v>357</v>
      </c>
    </row>
    <row r="19" spans="1:14" x14ac:dyDescent="0.25">
      <c r="A19" t="s">
        <v>358</v>
      </c>
    </row>
    <row r="21" spans="1:14" x14ac:dyDescent="0.25">
      <c r="A21" s="142" t="s">
        <v>19</v>
      </c>
      <c r="B21" s="142"/>
      <c r="C21" s="142"/>
      <c r="D21" s="142"/>
      <c r="E21" s="142"/>
      <c r="F21" s="142"/>
      <c r="G21" s="142"/>
      <c r="H21" s="142"/>
      <c r="I21" s="142"/>
      <c r="J21" s="142"/>
      <c r="K21" s="142"/>
      <c r="L21" s="142"/>
      <c r="M21" s="142"/>
      <c r="N21" s="142"/>
    </row>
    <row r="22" spans="1:14" x14ac:dyDescent="0.25">
      <c r="A22" s="34"/>
      <c r="B22" s="34" t="s">
        <v>221</v>
      </c>
      <c r="C22" s="34" t="s">
        <v>222</v>
      </c>
      <c r="D22" s="34"/>
      <c r="E22" s="34"/>
      <c r="F22" s="34">
        <v>300</v>
      </c>
      <c r="G22" s="34">
        <v>0.5</v>
      </c>
      <c r="H22" s="34">
        <v>63</v>
      </c>
      <c r="I22" s="34">
        <v>50</v>
      </c>
      <c r="J22" s="34" t="s">
        <v>76</v>
      </c>
      <c r="K22" s="34">
        <v>1.8</v>
      </c>
      <c r="L22" s="34">
        <v>15</v>
      </c>
      <c r="M22" s="34">
        <v>73</v>
      </c>
      <c r="N22" s="34"/>
    </row>
    <row r="23" spans="1:14" x14ac:dyDescent="0.25">
      <c r="A23" s="34"/>
      <c r="B23" s="34" t="s">
        <v>221</v>
      </c>
      <c r="C23" s="34" t="s">
        <v>223</v>
      </c>
      <c r="D23" s="34"/>
      <c r="E23" s="34"/>
      <c r="F23" s="34">
        <v>470</v>
      </c>
      <c r="G23" s="34">
        <v>0.5</v>
      </c>
      <c r="H23" s="34">
        <v>64</v>
      </c>
      <c r="I23" s="34">
        <v>51</v>
      </c>
      <c r="J23" s="34" t="s">
        <v>76</v>
      </c>
      <c r="K23" s="34">
        <v>3.1</v>
      </c>
      <c r="L23" s="34">
        <v>15</v>
      </c>
      <c r="M23" s="34">
        <v>119</v>
      </c>
      <c r="N23" s="34"/>
    </row>
    <row r="24" spans="1:14" x14ac:dyDescent="0.25">
      <c r="A24" s="34"/>
      <c r="B24" s="34" t="s">
        <v>221</v>
      </c>
      <c r="C24" s="34" t="s">
        <v>224</v>
      </c>
      <c r="D24" s="34"/>
      <c r="E24" s="34"/>
      <c r="F24" s="34">
        <v>600</v>
      </c>
      <c r="G24" s="34">
        <v>0.5</v>
      </c>
      <c r="H24" s="34">
        <v>64</v>
      </c>
      <c r="I24" s="34">
        <v>50</v>
      </c>
      <c r="J24" s="34" t="s">
        <v>76</v>
      </c>
      <c r="K24" s="34">
        <v>3.6</v>
      </c>
      <c r="L24" s="34">
        <v>15</v>
      </c>
      <c r="M24" s="34">
        <v>132</v>
      </c>
      <c r="N24" s="34"/>
    </row>
    <row r="25" spans="1:14" x14ac:dyDescent="0.25">
      <c r="A25" s="34"/>
      <c r="B25" s="34" t="s">
        <v>221</v>
      </c>
      <c r="C25" s="34" t="s">
        <v>225</v>
      </c>
      <c r="D25" s="34"/>
      <c r="E25" s="34"/>
      <c r="F25" s="34">
        <v>1200</v>
      </c>
      <c r="G25" s="34">
        <v>0.5</v>
      </c>
      <c r="H25" s="34">
        <v>64</v>
      </c>
      <c r="I25" s="34">
        <v>50</v>
      </c>
      <c r="J25" s="34" t="s">
        <v>76</v>
      </c>
      <c r="K25" s="34">
        <v>7.1</v>
      </c>
      <c r="L25" s="34">
        <v>15</v>
      </c>
      <c r="M25" s="34">
        <v>265</v>
      </c>
      <c r="N25" s="34"/>
    </row>
  </sheetData>
  <mergeCells count="14">
    <mergeCell ref="M2:M4"/>
    <mergeCell ref="N2:N4"/>
    <mergeCell ref="A6:N6"/>
    <mergeCell ref="A21:N21"/>
    <mergeCell ref="A1:N1"/>
    <mergeCell ref="A2:A4"/>
    <mergeCell ref="B2:B4"/>
    <mergeCell ref="C2:C4"/>
    <mergeCell ref="F2:F4"/>
    <mergeCell ref="G2:G4"/>
    <mergeCell ref="H2:I2"/>
    <mergeCell ref="J2:L3"/>
    <mergeCell ref="D2:D4"/>
    <mergeCell ref="E2:E4"/>
  </mergeCells>
  <hyperlinks>
    <hyperlink ref="A8" r:id="rId1" xr:uid="{D17BF383-D38C-4F32-94A4-C026987CA7D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6"/>
  <sheetViews>
    <sheetView zoomScaleNormal="100" workbookViewId="0">
      <pane ySplit="3" topLeftCell="A4" activePane="bottomLeft" state="frozen"/>
      <selection activeCell="A13" sqref="A13"/>
      <selection pane="bottomLeft" activeCell="A13" sqref="A13"/>
    </sheetView>
  </sheetViews>
  <sheetFormatPr defaultRowHeight="15" x14ac:dyDescent="0.25"/>
  <cols>
    <col min="2" max="2" width="20.5703125" customWidth="1"/>
    <col min="3" max="5" width="20.7109375" customWidth="1"/>
    <col min="6" max="6" width="9.85546875" bestFit="1" customWidth="1"/>
    <col min="7" max="7" width="13" bestFit="1" customWidth="1"/>
    <col min="8" max="8" width="13" customWidth="1"/>
    <col min="9" max="9" width="9.42578125" bestFit="1" customWidth="1"/>
    <col min="12" max="12" width="12.42578125" customWidth="1"/>
    <col min="13" max="13" width="8.5703125" bestFit="1" customWidth="1"/>
    <col min="14" max="14" width="7.28515625" bestFit="1" customWidth="1"/>
    <col min="15" max="15" width="17.28515625" customWidth="1"/>
    <col min="16" max="16" width="10.7109375" bestFit="1" customWidth="1"/>
    <col min="17" max="17" width="57.7109375" customWidth="1"/>
  </cols>
  <sheetData>
    <row r="1" spans="1:17" ht="28.5" thickBot="1" x14ac:dyDescent="0.3">
      <c r="A1" s="160" t="s">
        <v>0</v>
      </c>
      <c r="B1" s="161"/>
      <c r="C1" s="161"/>
      <c r="D1" s="161"/>
      <c r="E1" s="161"/>
      <c r="F1" s="161"/>
      <c r="G1" s="161"/>
      <c r="H1" s="161"/>
      <c r="I1" s="161"/>
      <c r="J1" s="161"/>
      <c r="K1" s="161"/>
      <c r="L1" s="161"/>
      <c r="M1" s="161"/>
      <c r="N1" s="161"/>
      <c r="O1" s="161"/>
      <c r="P1" s="162"/>
      <c r="Q1" t="s">
        <v>18</v>
      </c>
    </row>
    <row r="2" spans="1:17" ht="18.75" thickTop="1" x14ac:dyDescent="0.25">
      <c r="A2" s="163" t="s">
        <v>1</v>
      </c>
      <c r="B2" s="165" t="s">
        <v>22</v>
      </c>
      <c r="C2" s="165" t="s">
        <v>2</v>
      </c>
      <c r="D2" s="171" t="s">
        <v>3</v>
      </c>
      <c r="E2" s="171" t="s">
        <v>21</v>
      </c>
      <c r="F2" s="165" t="s">
        <v>4</v>
      </c>
      <c r="G2" s="165" t="s">
        <v>5</v>
      </c>
      <c r="H2" s="165" t="s">
        <v>6</v>
      </c>
      <c r="I2" s="167" t="s">
        <v>14</v>
      </c>
      <c r="J2" s="169" t="s">
        <v>7</v>
      </c>
      <c r="K2" s="174" t="s">
        <v>8</v>
      </c>
      <c r="L2" s="175"/>
      <c r="M2" s="167" t="s">
        <v>16</v>
      </c>
      <c r="N2" s="171" t="s">
        <v>9</v>
      </c>
      <c r="O2" s="171" t="s">
        <v>17</v>
      </c>
      <c r="P2" s="172" t="s">
        <v>10</v>
      </c>
    </row>
    <row r="3" spans="1:17" ht="18" x14ac:dyDescent="0.25">
      <c r="A3" s="164"/>
      <c r="B3" s="166"/>
      <c r="C3" s="166"/>
      <c r="D3" s="165"/>
      <c r="E3" s="165"/>
      <c r="F3" s="166"/>
      <c r="G3" s="166"/>
      <c r="H3" s="166"/>
      <c r="I3" s="168"/>
      <c r="J3" s="170"/>
      <c r="K3" s="3" t="s">
        <v>11</v>
      </c>
      <c r="L3" s="3" t="s">
        <v>15</v>
      </c>
      <c r="M3" s="168"/>
      <c r="N3" s="165"/>
      <c r="O3" s="165"/>
      <c r="P3" s="173"/>
    </row>
    <row r="4" spans="1:17" ht="18" x14ac:dyDescent="0.25">
      <c r="A4" s="5"/>
      <c r="B4" s="3"/>
      <c r="C4" s="3"/>
      <c r="D4" s="48"/>
      <c r="E4" s="48"/>
      <c r="F4" s="3"/>
      <c r="G4" s="3"/>
      <c r="H4" s="3"/>
      <c r="I4" s="3"/>
      <c r="J4" s="3"/>
      <c r="K4" s="3"/>
      <c r="L4" s="3"/>
      <c r="M4" s="3"/>
      <c r="N4" s="3"/>
      <c r="O4" s="3"/>
      <c r="P4" s="8"/>
    </row>
    <row r="5" spans="1:17" ht="18" x14ac:dyDescent="0.25">
      <c r="A5" s="5"/>
      <c r="B5" s="3"/>
      <c r="C5" s="3"/>
      <c r="D5" s="48"/>
      <c r="E5" s="48"/>
      <c r="F5" s="3"/>
      <c r="G5" s="3"/>
      <c r="H5" s="3"/>
      <c r="I5" s="3"/>
      <c r="J5" s="3"/>
      <c r="K5" s="3"/>
      <c r="L5" s="3"/>
      <c r="M5" s="3"/>
      <c r="N5" s="3"/>
      <c r="O5" s="3"/>
      <c r="P5" s="8"/>
    </row>
    <row r="6" spans="1:17" ht="18" x14ac:dyDescent="0.25">
      <c r="A6" s="5"/>
      <c r="B6" s="3"/>
      <c r="C6" s="3"/>
      <c r="D6" s="48"/>
      <c r="E6" s="48"/>
      <c r="F6" s="3"/>
      <c r="G6" s="3"/>
      <c r="H6" s="3"/>
      <c r="I6" s="3"/>
      <c r="J6" s="3"/>
      <c r="K6" s="3"/>
      <c r="L6" s="3"/>
      <c r="M6" s="3"/>
      <c r="N6" s="3"/>
      <c r="O6" s="3"/>
      <c r="P6" s="8"/>
    </row>
    <row r="7" spans="1:17" ht="18" x14ac:dyDescent="0.25">
      <c r="A7" s="5"/>
      <c r="B7" s="3"/>
      <c r="C7" s="3"/>
      <c r="D7" s="48"/>
      <c r="E7" s="48"/>
      <c r="F7" s="3"/>
      <c r="G7" s="3"/>
      <c r="H7" s="3"/>
      <c r="I7" s="3"/>
      <c r="J7" s="3"/>
      <c r="K7" s="3"/>
      <c r="L7" s="3"/>
      <c r="M7" s="3"/>
      <c r="N7" s="3"/>
      <c r="O7" s="3"/>
      <c r="P7" s="8"/>
    </row>
    <row r="8" spans="1:17" ht="18" x14ac:dyDescent="0.25">
      <c r="A8" s="5"/>
      <c r="B8" s="3"/>
      <c r="C8" s="3"/>
      <c r="D8" s="48"/>
      <c r="E8" s="48"/>
      <c r="F8" s="3"/>
      <c r="G8" s="3"/>
      <c r="H8" s="3"/>
      <c r="I8" s="3"/>
      <c r="J8" s="3"/>
      <c r="K8" s="3"/>
      <c r="L8" s="3"/>
      <c r="M8" s="3"/>
      <c r="N8" s="3"/>
      <c r="O8" s="3"/>
      <c r="P8" s="8"/>
    </row>
    <row r="9" spans="1:17" ht="18" x14ac:dyDescent="0.25">
      <c r="A9" s="5"/>
      <c r="B9" s="3"/>
      <c r="C9" s="3"/>
      <c r="D9" s="48"/>
      <c r="E9" s="48"/>
      <c r="F9" s="3"/>
      <c r="G9" s="3"/>
      <c r="H9" s="3"/>
      <c r="I9" s="3"/>
      <c r="J9" s="3"/>
      <c r="K9" s="3"/>
      <c r="L9" s="3"/>
      <c r="M9" s="3"/>
      <c r="N9" s="3"/>
      <c r="O9" s="3"/>
      <c r="P9" s="8"/>
    </row>
    <row r="10" spans="1:17" ht="18" x14ac:dyDescent="0.25">
      <c r="A10" s="5"/>
      <c r="B10" s="3"/>
      <c r="C10" s="3"/>
      <c r="D10" s="48"/>
      <c r="E10" s="48"/>
      <c r="F10" s="3"/>
      <c r="G10" s="3"/>
      <c r="H10" s="3"/>
      <c r="I10" s="3"/>
      <c r="J10" s="3"/>
      <c r="K10" s="3"/>
      <c r="L10" s="3"/>
      <c r="M10" s="3"/>
      <c r="N10" s="3"/>
      <c r="O10" s="3"/>
      <c r="P10" s="8"/>
    </row>
    <row r="11" spans="1:17" ht="18" x14ac:dyDescent="0.25">
      <c r="A11" s="5"/>
      <c r="B11" s="3"/>
      <c r="C11" s="3"/>
      <c r="D11" s="48"/>
      <c r="E11" s="48"/>
      <c r="F11" s="3"/>
      <c r="G11" s="3"/>
      <c r="H11" s="3"/>
      <c r="I11" s="3"/>
      <c r="J11" s="3"/>
      <c r="K11" s="3"/>
      <c r="L11" s="3"/>
      <c r="M11" s="3"/>
      <c r="N11" s="3"/>
      <c r="O11" s="3"/>
      <c r="P11" s="8"/>
    </row>
    <row r="12" spans="1:17" ht="18" x14ac:dyDescent="0.25">
      <c r="A12" s="5"/>
      <c r="B12" s="3"/>
      <c r="C12" s="3"/>
      <c r="D12" s="48"/>
      <c r="E12" s="48"/>
      <c r="F12" s="3"/>
      <c r="G12" s="3"/>
      <c r="H12" s="3"/>
      <c r="I12" s="3"/>
      <c r="J12" s="3"/>
      <c r="K12" s="3"/>
      <c r="L12" s="3"/>
      <c r="M12" s="3"/>
      <c r="N12" s="3"/>
      <c r="O12" s="3"/>
      <c r="P12" s="8"/>
    </row>
    <row r="13" spans="1:17" ht="18" x14ac:dyDescent="0.25">
      <c r="A13" s="5"/>
      <c r="B13" s="3"/>
      <c r="C13" s="3"/>
      <c r="D13" s="48"/>
      <c r="E13" s="48"/>
      <c r="F13" s="3"/>
      <c r="G13" s="3"/>
      <c r="H13" s="3"/>
      <c r="I13" s="3"/>
      <c r="J13" s="3"/>
      <c r="K13" s="3"/>
      <c r="L13" s="3"/>
      <c r="M13" s="3"/>
      <c r="N13" s="3"/>
      <c r="O13" s="3"/>
      <c r="P13" s="8"/>
    </row>
    <row r="14" spans="1:17" ht="18" x14ac:dyDescent="0.25">
      <c r="A14" s="5"/>
      <c r="B14" s="3"/>
      <c r="C14" s="3"/>
      <c r="D14" s="48"/>
      <c r="E14" s="48"/>
      <c r="F14" s="3"/>
      <c r="G14" s="3"/>
      <c r="H14" s="3"/>
      <c r="I14" s="3"/>
      <c r="J14" s="3"/>
      <c r="K14" s="3"/>
      <c r="L14" s="3"/>
      <c r="M14" s="3"/>
      <c r="N14" s="3"/>
      <c r="O14" s="3"/>
      <c r="P14" s="8"/>
    </row>
    <row r="15" spans="1:17" ht="18" x14ac:dyDescent="0.25">
      <c r="A15" s="5"/>
      <c r="B15" s="3"/>
      <c r="C15" s="3"/>
      <c r="D15" s="48"/>
      <c r="E15" s="48"/>
      <c r="F15" s="3"/>
      <c r="G15" s="3"/>
      <c r="H15" s="3"/>
      <c r="I15" s="3"/>
      <c r="J15" s="3"/>
      <c r="K15" s="3"/>
      <c r="L15" s="3"/>
      <c r="M15" s="3"/>
      <c r="N15" s="3"/>
      <c r="O15" s="3"/>
      <c r="P15" s="8"/>
    </row>
    <row r="16" spans="1:17" ht="18" x14ac:dyDescent="0.25">
      <c r="A16" s="5"/>
      <c r="B16" s="3"/>
      <c r="C16" s="3"/>
      <c r="D16" s="48"/>
      <c r="E16" s="48"/>
      <c r="F16" s="3"/>
      <c r="G16" s="3"/>
      <c r="H16" s="3"/>
      <c r="I16" s="3"/>
      <c r="J16" s="3"/>
      <c r="K16" s="3"/>
      <c r="L16" s="3"/>
      <c r="M16" s="3"/>
      <c r="N16" s="3"/>
      <c r="O16" s="3"/>
      <c r="P16" s="8"/>
    </row>
    <row r="17" spans="1:17" ht="270.75" customHeight="1" thickBot="1" x14ac:dyDescent="0.3">
      <c r="A17" s="154" t="s">
        <v>386</v>
      </c>
      <c r="B17" s="155"/>
      <c r="C17" s="155"/>
      <c r="D17" s="155"/>
      <c r="E17" s="155"/>
      <c r="F17" s="155"/>
      <c r="G17" s="155"/>
      <c r="H17" s="155"/>
      <c r="I17" s="155"/>
      <c r="J17" s="155"/>
      <c r="K17" s="155"/>
      <c r="L17" s="155"/>
      <c r="M17" s="155"/>
      <c r="N17" s="155"/>
      <c r="O17" s="155"/>
      <c r="P17" s="156"/>
    </row>
    <row r="18" spans="1:17" ht="62.45" customHeight="1" thickBot="1" x14ac:dyDescent="0.3">
      <c r="A18" s="158" t="s">
        <v>374</v>
      </c>
      <c r="B18" s="159"/>
      <c r="C18" s="159"/>
      <c r="D18" s="159"/>
      <c r="E18" s="159"/>
      <c r="F18" s="159"/>
      <c r="G18" s="159"/>
      <c r="H18" s="159"/>
      <c r="I18" s="159"/>
      <c r="J18" s="159"/>
      <c r="K18" s="159"/>
      <c r="L18" s="159"/>
      <c r="M18" s="159"/>
      <c r="N18" s="159"/>
      <c r="O18" s="159"/>
      <c r="P18" s="159"/>
    </row>
    <row r="19" spans="1:17" ht="22.7" customHeight="1" x14ac:dyDescent="0.25">
      <c r="A19" s="157" t="s">
        <v>371</v>
      </c>
      <c r="B19" s="157"/>
      <c r="C19" s="157"/>
      <c r="D19" s="157"/>
      <c r="E19" s="157"/>
      <c r="F19" s="157"/>
      <c r="G19" s="157"/>
      <c r="H19" s="157"/>
      <c r="I19" s="157"/>
      <c r="J19" s="157"/>
      <c r="K19" s="157"/>
      <c r="L19" s="157"/>
      <c r="M19" s="157"/>
      <c r="N19" s="157"/>
      <c r="O19" s="157"/>
      <c r="P19" s="157"/>
    </row>
    <row r="20" spans="1:17" x14ac:dyDescent="0.25">
      <c r="A20" s="157" t="s">
        <v>373</v>
      </c>
      <c r="B20" s="157"/>
      <c r="C20" s="157"/>
      <c r="D20" s="157"/>
      <c r="E20" s="157"/>
      <c r="F20" s="157"/>
      <c r="G20" s="157"/>
      <c r="H20" s="157"/>
      <c r="I20" s="157"/>
      <c r="J20" s="157"/>
      <c r="K20" s="157"/>
      <c r="L20" s="157"/>
      <c r="M20" s="157"/>
      <c r="N20" s="157"/>
      <c r="O20" s="157"/>
      <c r="P20" s="157"/>
      <c r="Q20" t="s">
        <v>384</v>
      </c>
    </row>
    <row r="21" spans="1:17" x14ac:dyDescent="0.25">
      <c r="A21" s="150" t="s">
        <v>483</v>
      </c>
      <c r="B21" s="150"/>
      <c r="C21" s="150"/>
      <c r="D21" s="150"/>
      <c r="E21" s="150"/>
      <c r="F21" s="150"/>
      <c r="G21" s="150"/>
      <c r="H21" s="150"/>
      <c r="I21" s="150"/>
      <c r="J21" s="150"/>
      <c r="K21" s="150"/>
      <c r="L21" s="150"/>
      <c r="M21" s="150"/>
      <c r="N21" s="150"/>
      <c r="O21" s="150"/>
      <c r="P21" s="150"/>
      <c r="Q21" t="s">
        <v>381</v>
      </c>
    </row>
    <row r="22" spans="1:17" ht="15" customHeight="1" x14ac:dyDescent="0.25">
      <c r="A22" s="150" t="s">
        <v>375</v>
      </c>
      <c r="B22" s="150"/>
      <c r="C22" s="150"/>
      <c r="D22" s="150"/>
      <c r="E22" s="150"/>
      <c r="F22" s="150"/>
      <c r="G22" s="150"/>
      <c r="H22" s="150"/>
      <c r="I22" s="150"/>
      <c r="J22" s="150"/>
      <c r="K22" s="150"/>
      <c r="L22" s="150"/>
      <c r="M22" s="150"/>
      <c r="N22" s="150"/>
      <c r="O22" s="150"/>
      <c r="P22" s="150"/>
      <c r="Q22" t="s">
        <v>383</v>
      </c>
    </row>
    <row r="23" spans="1:17" x14ac:dyDescent="0.25">
      <c r="A23" s="150" t="s">
        <v>376</v>
      </c>
      <c r="B23" s="150"/>
      <c r="C23" s="150"/>
      <c r="D23" s="150"/>
      <c r="E23" s="150"/>
      <c r="F23" s="150"/>
      <c r="G23" s="150"/>
      <c r="H23" s="150"/>
      <c r="I23" s="150"/>
      <c r="J23" s="150"/>
      <c r="K23" s="150"/>
      <c r="L23" s="150"/>
      <c r="M23" s="150"/>
      <c r="N23" s="150"/>
      <c r="O23" s="150"/>
      <c r="P23" s="150"/>
    </row>
    <row r="24" spans="1:17" x14ac:dyDescent="0.25">
      <c r="A24" s="150" t="s">
        <v>377</v>
      </c>
      <c r="B24" s="150"/>
      <c r="C24" s="150"/>
      <c r="D24" s="150"/>
      <c r="E24" s="150"/>
      <c r="F24" s="150"/>
      <c r="G24" s="150"/>
      <c r="H24" s="150"/>
      <c r="I24" s="150"/>
      <c r="J24" s="150"/>
      <c r="K24" s="150"/>
      <c r="L24" s="150"/>
      <c r="M24" s="150"/>
      <c r="N24" s="150"/>
      <c r="O24" s="150"/>
      <c r="P24" s="150"/>
      <c r="Q24" t="s">
        <v>382</v>
      </c>
    </row>
    <row r="25" spans="1:17" x14ac:dyDescent="0.25">
      <c r="A25" s="150" t="s">
        <v>378</v>
      </c>
      <c r="B25" s="150"/>
      <c r="C25" s="150"/>
      <c r="D25" s="150"/>
      <c r="E25" s="150"/>
      <c r="F25" s="150"/>
      <c r="G25" s="150"/>
      <c r="H25" s="150"/>
      <c r="I25" s="150"/>
      <c r="J25" s="150"/>
      <c r="K25" s="150"/>
      <c r="L25" s="150"/>
      <c r="M25" s="150"/>
      <c r="N25" s="150"/>
      <c r="O25" s="150"/>
      <c r="P25" s="150"/>
      <c r="Q25" t="s">
        <v>385</v>
      </c>
    </row>
    <row r="26" spans="1:17" x14ac:dyDescent="0.25">
      <c r="A26" s="150" t="s">
        <v>379</v>
      </c>
      <c r="B26" s="150"/>
      <c r="C26" s="150"/>
      <c r="D26" s="150"/>
      <c r="E26" s="150"/>
      <c r="F26" s="150"/>
      <c r="G26" s="150"/>
      <c r="H26" s="150"/>
      <c r="I26" s="150"/>
      <c r="J26" s="150"/>
      <c r="K26" s="150"/>
      <c r="L26" s="150"/>
      <c r="M26" s="150"/>
      <c r="N26" s="150"/>
      <c r="O26" s="150"/>
      <c r="P26" s="150"/>
      <c r="Q26" t="s">
        <v>380</v>
      </c>
    </row>
    <row r="27" spans="1:17" x14ac:dyDescent="0.25">
      <c r="A27" s="150"/>
      <c r="B27" s="150"/>
      <c r="C27" s="150"/>
      <c r="D27" s="150"/>
      <c r="E27" s="150"/>
      <c r="F27" s="150"/>
      <c r="G27" s="150"/>
      <c r="H27" s="150"/>
      <c r="I27" s="150"/>
      <c r="J27" s="150"/>
      <c r="K27" s="150"/>
      <c r="L27" s="150"/>
      <c r="M27" s="150"/>
      <c r="N27" s="150"/>
      <c r="O27" s="150"/>
      <c r="P27" s="150"/>
    </row>
    <row r="28" spans="1:17" x14ac:dyDescent="0.25">
      <c r="A28" s="151" t="s">
        <v>19</v>
      </c>
      <c r="B28" s="152"/>
      <c r="C28" s="152"/>
      <c r="D28" s="152"/>
      <c r="E28" s="152"/>
      <c r="F28" s="152"/>
      <c r="G28" s="152"/>
      <c r="H28" s="152"/>
      <c r="I28" s="152"/>
      <c r="J28" s="152"/>
      <c r="K28" s="152"/>
      <c r="L28" s="152"/>
      <c r="M28" s="152"/>
      <c r="N28" s="152"/>
      <c r="O28" s="152"/>
      <c r="P28" s="153"/>
    </row>
    <row r="29" spans="1:17" s="4" customFormat="1" x14ac:dyDescent="0.25">
      <c r="A29" s="7"/>
      <c r="B29" s="7" t="s">
        <v>23</v>
      </c>
      <c r="C29" s="7" t="s">
        <v>24</v>
      </c>
      <c r="D29" s="7"/>
      <c r="E29" s="7"/>
      <c r="F29" s="7" t="s">
        <v>12</v>
      </c>
      <c r="G29" s="7"/>
      <c r="H29" s="7">
        <v>57</v>
      </c>
      <c r="I29" s="7">
        <v>0.25</v>
      </c>
      <c r="J29" s="9" t="s">
        <v>31</v>
      </c>
      <c r="K29" s="7" t="s">
        <v>30</v>
      </c>
      <c r="L29" s="7"/>
      <c r="M29" s="7" t="s">
        <v>13</v>
      </c>
      <c r="N29" s="7">
        <v>2</v>
      </c>
      <c r="O29" s="7" t="s">
        <v>38</v>
      </c>
      <c r="P29" s="7">
        <v>2</v>
      </c>
      <c r="Q29" s="4" t="s">
        <v>39</v>
      </c>
    </row>
    <row r="30" spans="1:17" s="4" customFormat="1" x14ac:dyDescent="0.25">
      <c r="A30" s="7"/>
      <c r="B30" s="7" t="s">
        <v>25</v>
      </c>
      <c r="C30" s="7" t="s">
        <v>24</v>
      </c>
      <c r="D30" s="7"/>
      <c r="E30" s="7"/>
      <c r="F30" s="7" t="s">
        <v>12</v>
      </c>
      <c r="G30" s="7"/>
      <c r="H30" s="7">
        <v>53</v>
      </c>
      <c r="I30" s="7">
        <v>0.37</v>
      </c>
      <c r="J30" s="9" t="s">
        <v>32</v>
      </c>
      <c r="K30" s="7" t="s">
        <v>30</v>
      </c>
      <c r="L30" s="7"/>
      <c r="M30" s="7" t="s">
        <v>13</v>
      </c>
      <c r="N30" s="7">
        <v>5</v>
      </c>
      <c r="O30" s="7" t="s">
        <v>38</v>
      </c>
      <c r="P30" s="7">
        <v>2</v>
      </c>
      <c r="Q30" s="4" t="s">
        <v>39</v>
      </c>
    </row>
    <row r="31" spans="1:17" s="4" customFormat="1" x14ac:dyDescent="0.25">
      <c r="A31" s="7"/>
      <c r="B31" s="7" t="s">
        <v>40</v>
      </c>
      <c r="C31" s="7" t="s">
        <v>24</v>
      </c>
      <c r="D31" s="7"/>
      <c r="E31" s="7"/>
      <c r="F31" s="7" t="s">
        <v>12</v>
      </c>
      <c r="G31" s="7"/>
      <c r="H31" s="7">
        <v>33</v>
      </c>
      <c r="I31" s="7">
        <v>0.5</v>
      </c>
      <c r="J31" s="9" t="s">
        <v>43</v>
      </c>
      <c r="K31" s="7" t="s">
        <v>30</v>
      </c>
      <c r="L31" s="7"/>
      <c r="M31" s="7" t="s">
        <v>13</v>
      </c>
      <c r="N31" s="7">
        <v>12</v>
      </c>
      <c r="O31" s="7" t="s">
        <v>38</v>
      </c>
      <c r="P31" s="7">
        <v>2</v>
      </c>
      <c r="Q31" s="4" t="s">
        <v>39</v>
      </c>
    </row>
    <row r="32" spans="1:17" s="4" customFormat="1" x14ac:dyDescent="0.25">
      <c r="A32" s="7"/>
      <c r="B32" s="7" t="s">
        <v>41</v>
      </c>
      <c r="C32" s="7" t="s">
        <v>24</v>
      </c>
      <c r="D32" s="7"/>
      <c r="E32" s="7"/>
      <c r="F32" s="7" t="s">
        <v>12</v>
      </c>
      <c r="G32" s="7"/>
      <c r="H32" s="7">
        <v>257</v>
      </c>
      <c r="I32" s="7">
        <v>0.5</v>
      </c>
      <c r="J32" s="9" t="s">
        <v>33</v>
      </c>
      <c r="K32" s="7" t="s">
        <v>30</v>
      </c>
      <c r="L32" s="7"/>
      <c r="M32" s="7" t="s">
        <v>13</v>
      </c>
      <c r="N32" s="7">
        <v>14</v>
      </c>
      <c r="O32" s="7" t="s">
        <v>38</v>
      </c>
      <c r="P32" s="7">
        <v>2</v>
      </c>
      <c r="Q32" s="4" t="s">
        <v>39</v>
      </c>
    </row>
    <row r="33" spans="1:17" s="4" customFormat="1" x14ac:dyDescent="0.25">
      <c r="A33" s="7"/>
      <c r="B33" s="7" t="s">
        <v>42</v>
      </c>
      <c r="C33" s="7" t="s">
        <v>24</v>
      </c>
      <c r="D33" s="7"/>
      <c r="E33" s="7"/>
      <c r="F33" s="7" t="s">
        <v>12</v>
      </c>
      <c r="G33" s="7"/>
      <c r="H33" s="7">
        <v>415</v>
      </c>
      <c r="I33" s="7">
        <v>0.5</v>
      </c>
      <c r="J33" s="9" t="s">
        <v>44</v>
      </c>
      <c r="K33" s="7" t="s">
        <v>30</v>
      </c>
      <c r="L33" s="7"/>
      <c r="M33" s="7" t="s">
        <v>13</v>
      </c>
      <c r="N33" s="7">
        <v>20</v>
      </c>
      <c r="O33" s="7" t="s">
        <v>38</v>
      </c>
      <c r="P33" s="7">
        <v>2</v>
      </c>
      <c r="Q33" s="4" t="s">
        <v>39</v>
      </c>
    </row>
    <row r="34" spans="1:17" s="4" customFormat="1" x14ac:dyDescent="0.25">
      <c r="A34" s="7"/>
      <c r="B34" s="7" t="s">
        <v>26</v>
      </c>
      <c r="C34" s="7" t="s">
        <v>24</v>
      </c>
      <c r="D34" s="7"/>
      <c r="E34" s="7"/>
      <c r="F34" s="7" t="s">
        <v>12</v>
      </c>
      <c r="G34" s="7"/>
      <c r="H34" s="7">
        <v>606</v>
      </c>
      <c r="I34" s="7">
        <v>0.5</v>
      </c>
      <c r="J34" s="9" t="s">
        <v>34</v>
      </c>
      <c r="K34" s="7" t="s">
        <v>30</v>
      </c>
      <c r="L34" s="7"/>
      <c r="M34" s="7" t="s">
        <v>13</v>
      </c>
      <c r="N34" s="7">
        <v>20</v>
      </c>
      <c r="O34" s="7" t="s">
        <v>38</v>
      </c>
      <c r="P34" s="7">
        <v>2</v>
      </c>
      <c r="Q34" s="4" t="s">
        <v>39</v>
      </c>
    </row>
    <row r="35" spans="1:17" s="4" customFormat="1" x14ac:dyDescent="0.25">
      <c r="A35" s="7"/>
      <c r="B35" s="7" t="s">
        <v>27</v>
      </c>
      <c r="C35" s="7" t="s">
        <v>24</v>
      </c>
      <c r="D35" s="7"/>
      <c r="E35" s="7"/>
      <c r="F35" s="7" t="s">
        <v>12</v>
      </c>
      <c r="G35" s="7"/>
      <c r="H35" s="7">
        <v>770</v>
      </c>
      <c r="I35" s="7">
        <v>0.5</v>
      </c>
      <c r="J35" s="9" t="s">
        <v>35</v>
      </c>
      <c r="K35" s="7" t="s">
        <v>30</v>
      </c>
      <c r="L35" s="7"/>
      <c r="M35" s="7" t="s">
        <v>13</v>
      </c>
      <c r="N35" s="7">
        <v>31</v>
      </c>
      <c r="O35" s="7" t="s">
        <v>38</v>
      </c>
      <c r="P35" s="7">
        <v>2</v>
      </c>
      <c r="Q35" s="4" t="s">
        <v>39</v>
      </c>
    </row>
    <row r="36" spans="1:17" s="4" customFormat="1" x14ac:dyDescent="0.25">
      <c r="A36" s="7"/>
      <c r="B36" s="7" t="s">
        <v>28</v>
      </c>
      <c r="C36" s="7" t="s">
        <v>24</v>
      </c>
      <c r="D36" s="7"/>
      <c r="E36" s="7"/>
      <c r="F36" s="7" t="s">
        <v>12</v>
      </c>
      <c r="G36" s="7"/>
      <c r="H36" s="7">
        <v>1777</v>
      </c>
      <c r="I36" s="7">
        <v>0.5</v>
      </c>
      <c r="J36" s="9" t="s">
        <v>36</v>
      </c>
      <c r="K36" s="7" t="s">
        <v>30</v>
      </c>
      <c r="L36" s="7"/>
      <c r="M36" s="7" t="s">
        <v>13</v>
      </c>
      <c r="N36" s="7">
        <v>43</v>
      </c>
      <c r="O36" s="7" t="s">
        <v>38</v>
      </c>
      <c r="P36" s="7">
        <v>2</v>
      </c>
      <c r="Q36" s="4" t="s">
        <v>39</v>
      </c>
    </row>
    <row r="37" spans="1:17" s="4" customFormat="1" x14ac:dyDescent="0.25">
      <c r="A37" s="7"/>
      <c r="B37" s="7" t="s">
        <v>29</v>
      </c>
      <c r="C37" s="7" t="s">
        <v>24</v>
      </c>
      <c r="D37" s="7"/>
      <c r="E37" s="7"/>
      <c r="F37" s="7" t="s">
        <v>12</v>
      </c>
      <c r="G37" s="7"/>
      <c r="H37" s="7">
        <v>2735</v>
      </c>
      <c r="I37" s="7">
        <v>0.5</v>
      </c>
      <c r="J37" s="9" t="s">
        <v>37</v>
      </c>
      <c r="K37" s="7" t="s">
        <v>30</v>
      </c>
      <c r="L37" s="7"/>
      <c r="M37" s="7" t="s">
        <v>13</v>
      </c>
      <c r="N37" s="7">
        <v>78</v>
      </c>
      <c r="O37" s="7" t="s">
        <v>38</v>
      </c>
      <c r="P37" s="7">
        <v>2</v>
      </c>
      <c r="Q37" s="4" t="s">
        <v>39</v>
      </c>
    </row>
    <row r="38" spans="1:17" s="4" customFormat="1" x14ac:dyDescent="0.25">
      <c r="A38" s="7"/>
      <c r="B38" s="7" t="s">
        <v>45</v>
      </c>
      <c r="C38" s="7" t="s">
        <v>20</v>
      </c>
      <c r="D38" s="7"/>
      <c r="E38" s="7"/>
      <c r="F38" s="7" t="s">
        <v>12</v>
      </c>
      <c r="G38" s="7"/>
      <c r="H38" s="7">
        <v>74</v>
      </c>
      <c r="I38" s="7">
        <v>0.25</v>
      </c>
      <c r="J38" s="7"/>
      <c r="K38" s="7"/>
      <c r="L38" s="7"/>
      <c r="M38" s="7"/>
      <c r="N38" s="7">
        <v>15</v>
      </c>
      <c r="O38" s="7"/>
      <c r="P38" s="7"/>
    </row>
    <row r="39" spans="1:17" s="4" customFormat="1" x14ac:dyDescent="0.25">
      <c r="A39" s="7"/>
      <c r="B39" s="7" t="s">
        <v>46</v>
      </c>
      <c r="C39" s="7" t="s">
        <v>20</v>
      </c>
      <c r="D39" s="7"/>
      <c r="E39" s="7"/>
      <c r="F39" s="7" t="s">
        <v>12</v>
      </c>
      <c r="G39" s="7"/>
      <c r="H39" s="7">
        <v>132</v>
      </c>
      <c r="I39" s="7">
        <v>0.37</v>
      </c>
      <c r="J39" s="7"/>
      <c r="K39" s="7"/>
      <c r="L39" s="7"/>
      <c r="M39" s="7"/>
      <c r="N39" s="7">
        <v>15</v>
      </c>
      <c r="O39" s="7"/>
      <c r="P39" s="7"/>
    </row>
    <row r="40" spans="1:17" s="4" customFormat="1" x14ac:dyDescent="0.25">
      <c r="A40" s="7"/>
      <c r="B40" s="7" t="s">
        <v>47</v>
      </c>
      <c r="C40" s="7" t="s">
        <v>20</v>
      </c>
      <c r="D40" s="7"/>
      <c r="E40" s="7"/>
      <c r="F40" s="7" t="s">
        <v>12</v>
      </c>
      <c r="G40" s="7"/>
      <c r="H40" s="7">
        <v>797</v>
      </c>
      <c r="I40" s="7">
        <v>0.25</v>
      </c>
      <c r="J40" s="7"/>
      <c r="K40" s="7"/>
      <c r="L40" s="7"/>
      <c r="M40" s="7"/>
      <c r="N40" s="7">
        <v>20</v>
      </c>
      <c r="O40" s="7"/>
      <c r="P40" s="7"/>
    </row>
    <row r="41" spans="1:17" s="4" customFormat="1" x14ac:dyDescent="0.25">
      <c r="A41" s="7"/>
      <c r="B41" s="7" t="s">
        <v>48</v>
      </c>
      <c r="C41" s="7" t="s">
        <v>20</v>
      </c>
      <c r="D41" s="7"/>
      <c r="E41" s="7"/>
      <c r="F41" s="7" t="s">
        <v>12</v>
      </c>
      <c r="G41" s="7"/>
      <c r="H41" s="7">
        <v>1295</v>
      </c>
      <c r="I41" s="7">
        <v>0.25</v>
      </c>
      <c r="J41" s="7"/>
      <c r="K41" s="7"/>
      <c r="L41" s="7"/>
      <c r="M41" s="7"/>
      <c r="N41" s="7">
        <v>20</v>
      </c>
      <c r="O41" s="7"/>
      <c r="P41" s="7"/>
    </row>
    <row r="42" spans="1:17" s="4" customFormat="1" x14ac:dyDescent="0.25">
      <c r="A42" s="7"/>
      <c r="B42" s="7" t="s">
        <v>49</v>
      </c>
      <c r="C42" s="7" t="s">
        <v>20</v>
      </c>
      <c r="D42" s="7"/>
      <c r="E42" s="7"/>
      <c r="F42" s="7" t="s">
        <v>12</v>
      </c>
      <c r="G42" s="7"/>
      <c r="H42" s="7">
        <v>1699</v>
      </c>
      <c r="I42" s="7">
        <v>0.5</v>
      </c>
      <c r="J42" s="7"/>
      <c r="K42" s="7"/>
      <c r="L42" s="7"/>
      <c r="M42" s="7"/>
      <c r="N42" s="7">
        <v>25</v>
      </c>
      <c r="O42" s="7"/>
      <c r="P42" s="7"/>
    </row>
    <row r="43" spans="1:17" s="4" customFormat="1" x14ac:dyDescent="0.25">
      <c r="A43" s="7"/>
      <c r="B43" s="7" t="s">
        <v>50</v>
      </c>
      <c r="C43" s="7" t="s">
        <v>20</v>
      </c>
      <c r="D43" s="7"/>
      <c r="E43" s="7"/>
      <c r="F43" s="7" t="s">
        <v>12</v>
      </c>
      <c r="G43" s="7"/>
      <c r="H43" s="7">
        <v>2908</v>
      </c>
      <c r="I43" s="7">
        <v>0.5</v>
      </c>
      <c r="J43" s="7"/>
      <c r="K43" s="7"/>
      <c r="L43" s="7"/>
      <c r="M43" s="7"/>
      <c r="N43" s="7">
        <v>30</v>
      </c>
      <c r="O43" s="7"/>
      <c r="P43" s="7"/>
    </row>
    <row r="44" spans="1:17" s="4" customFormat="1" x14ac:dyDescent="0.25">
      <c r="A44" s="7"/>
      <c r="B44" s="7" t="s">
        <v>51</v>
      </c>
      <c r="C44" s="7" t="s">
        <v>20</v>
      </c>
      <c r="D44" s="7"/>
      <c r="E44" s="7"/>
      <c r="F44" s="7" t="s">
        <v>12</v>
      </c>
      <c r="G44" s="7"/>
      <c r="H44" s="7">
        <v>3445</v>
      </c>
      <c r="I44" s="7">
        <v>0.5</v>
      </c>
      <c r="J44" s="7"/>
      <c r="K44" s="7"/>
      <c r="L44" s="7"/>
      <c r="M44" s="7"/>
      <c r="N44" s="7">
        <v>45</v>
      </c>
      <c r="O44" s="7"/>
      <c r="P44" s="7"/>
    </row>
    <row r="45" spans="1:17" s="4" customFormat="1" x14ac:dyDescent="0.25">
      <c r="A45" s="7"/>
      <c r="B45" s="7" t="s">
        <v>52</v>
      </c>
      <c r="C45" s="7" t="s">
        <v>20</v>
      </c>
      <c r="D45" s="7"/>
      <c r="E45" s="7"/>
      <c r="F45" s="7" t="s">
        <v>12</v>
      </c>
      <c r="G45" s="7"/>
      <c r="H45" s="7">
        <v>1429</v>
      </c>
      <c r="I45" s="7">
        <v>0.37</v>
      </c>
      <c r="J45" s="7"/>
      <c r="K45" s="7"/>
      <c r="L45" s="7"/>
      <c r="M45" s="7"/>
      <c r="N45" s="7">
        <v>45</v>
      </c>
      <c r="O45" s="7"/>
      <c r="P45" s="7"/>
    </row>
    <row r="46" spans="1:17" s="4" customFormat="1" x14ac:dyDescent="0.25">
      <c r="A46" s="7"/>
      <c r="B46" s="7" t="s">
        <v>53</v>
      </c>
      <c r="C46" s="7" t="s">
        <v>20</v>
      </c>
      <c r="D46" s="7"/>
      <c r="E46" s="7"/>
      <c r="F46" s="7" t="s">
        <v>12</v>
      </c>
      <c r="G46" s="7"/>
      <c r="H46" s="7">
        <v>4432</v>
      </c>
      <c r="I46" s="7">
        <v>0.25</v>
      </c>
      <c r="J46" s="7"/>
      <c r="K46" s="7"/>
      <c r="L46" s="7"/>
      <c r="M46" s="7"/>
      <c r="N46" s="7">
        <v>55</v>
      </c>
      <c r="O46" s="7"/>
      <c r="P46" s="7"/>
    </row>
    <row r="47" spans="1:17" s="4" customFormat="1" x14ac:dyDescent="0.25">
      <c r="A47" s="7"/>
      <c r="B47" s="7" t="s">
        <v>54</v>
      </c>
      <c r="C47" s="7" t="s">
        <v>20</v>
      </c>
      <c r="D47" s="7"/>
      <c r="E47" s="7"/>
      <c r="F47" s="7" t="s">
        <v>12</v>
      </c>
      <c r="G47" s="7"/>
      <c r="H47" s="7">
        <v>6557</v>
      </c>
      <c r="I47" s="7">
        <v>0.25</v>
      </c>
      <c r="J47" s="7"/>
      <c r="K47" s="7"/>
      <c r="L47" s="7"/>
      <c r="M47" s="7"/>
      <c r="N47" s="7">
        <v>65</v>
      </c>
      <c r="O47" s="7"/>
      <c r="P47" s="7"/>
    </row>
    <row r="48" spans="1:17" s="4" customFormat="1" x14ac:dyDescent="0.25">
      <c r="A48" s="7"/>
      <c r="B48" s="7" t="s">
        <v>279</v>
      </c>
      <c r="C48" s="7"/>
      <c r="D48" s="7"/>
      <c r="E48" s="7"/>
      <c r="F48" s="7"/>
      <c r="G48" s="7"/>
      <c r="H48" s="7"/>
      <c r="I48" s="7"/>
      <c r="J48" s="44" t="s">
        <v>280</v>
      </c>
      <c r="K48" s="7" t="s">
        <v>230</v>
      </c>
      <c r="L48" s="7">
        <v>3.5</v>
      </c>
      <c r="M48" s="7"/>
      <c r="N48" s="7"/>
      <c r="O48" s="7"/>
      <c r="P48" s="7"/>
    </row>
    <row r="49" spans="1:16" s="4" customFormat="1" x14ac:dyDescent="0.25">
      <c r="A49" s="7"/>
      <c r="B49" s="7" t="s">
        <v>279</v>
      </c>
      <c r="C49" s="7"/>
      <c r="D49" s="7"/>
      <c r="E49" s="7"/>
      <c r="F49" s="7"/>
      <c r="G49" s="7"/>
      <c r="H49" s="7"/>
      <c r="I49" s="7"/>
      <c r="J49" s="7">
        <v>1</v>
      </c>
      <c r="K49" s="7" t="s">
        <v>230</v>
      </c>
      <c r="L49" s="7">
        <v>4.5999999999999996</v>
      </c>
      <c r="M49" s="7"/>
      <c r="N49" s="7"/>
      <c r="O49" s="7"/>
      <c r="P49" s="7"/>
    </row>
    <row r="50" spans="1:16" s="4" customFormat="1" x14ac:dyDescent="0.25">
      <c r="A50" s="7"/>
      <c r="B50" s="7" t="s">
        <v>279</v>
      </c>
      <c r="C50" s="7"/>
      <c r="D50" s="7"/>
      <c r="E50" s="7"/>
      <c r="F50" s="7"/>
      <c r="G50" s="7"/>
      <c r="H50" s="7"/>
      <c r="I50" s="7"/>
      <c r="J50" s="7">
        <v>1.5</v>
      </c>
      <c r="K50" s="7" t="s">
        <v>230</v>
      </c>
      <c r="L50" s="7">
        <v>6.6</v>
      </c>
      <c r="M50" s="7"/>
      <c r="N50" s="7"/>
      <c r="O50" s="7"/>
      <c r="P50" s="7"/>
    </row>
    <row r="51" spans="1:16" s="4" customFormat="1" x14ac:dyDescent="0.25">
      <c r="A51" s="7"/>
      <c r="B51" s="7" t="s">
        <v>279</v>
      </c>
      <c r="C51" s="7"/>
      <c r="D51" s="7"/>
      <c r="E51" s="7"/>
      <c r="F51" s="7"/>
      <c r="G51" s="7"/>
      <c r="H51" s="7"/>
      <c r="I51" s="7"/>
      <c r="J51" s="7">
        <v>2</v>
      </c>
      <c r="K51" s="7" t="s">
        <v>230</v>
      </c>
      <c r="L51" s="7">
        <v>7.5</v>
      </c>
      <c r="M51" s="7"/>
      <c r="N51" s="7"/>
      <c r="O51" s="7"/>
      <c r="P51" s="7"/>
    </row>
    <row r="52" spans="1:16" s="4" customFormat="1" x14ac:dyDescent="0.25">
      <c r="A52" s="7"/>
      <c r="B52" s="7" t="s">
        <v>279</v>
      </c>
      <c r="C52" s="7"/>
      <c r="D52" s="7"/>
      <c r="E52" s="7"/>
      <c r="F52" s="7"/>
      <c r="G52" s="7"/>
      <c r="H52" s="7"/>
      <c r="I52" s="7"/>
      <c r="J52" s="7">
        <v>3</v>
      </c>
      <c r="K52" s="7" t="s">
        <v>230</v>
      </c>
      <c r="L52" s="7">
        <v>10.6</v>
      </c>
      <c r="M52" s="7"/>
      <c r="N52" s="7"/>
      <c r="O52" s="7"/>
      <c r="P52" s="7"/>
    </row>
    <row r="53" spans="1:16" s="4" customFormat="1" x14ac:dyDescent="0.25">
      <c r="A53" s="7"/>
      <c r="B53" s="7" t="s">
        <v>279</v>
      </c>
      <c r="C53" s="7"/>
      <c r="D53" s="7"/>
      <c r="E53" s="7"/>
      <c r="F53" s="7"/>
      <c r="G53" s="7"/>
      <c r="H53" s="7"/>
      <c r="I53" s="7"/>
      <c r="J53" s="7">
        <v>5</v>
      </c>
      <c r="K53" s="7" t="s">
        <v>230</v>
      </c>
      <c r="L53" s="7">
        <v>16.7</v>
      </c>
      <c r="M53" s="7"/>
      <c r="N53" s="7"/>
      <c r="O53" s="7"/>
      <c r="P53" s="7"/>
    </row>
    <row r="54" spans="1:16" s="4" customFormat="1" x14ac:dyDescent="0.25">
      <c r="A54" s="7"/>
      <c r="B54" s="7" t="s">
        <v>279</v>
      </c>
      <c r="C54" s="7"/>
      <c r="D54" s="7"/>
      <c r="E54" s="7"/>
      <c r="F54" s="7"/>
      <c r="G54" s="7"/>
      <c r="H54" s="7"/>
      <c r="I54" s="7"/>
      <c r="J54" s="7">
        <v>7.5</v>
      </c>
      <c r="K54" s="7" t="s">
        <v>230</v>
      </c>
      <c r="L54" s="7">
        <v>24.2</v>
      </c>
      <c r="M54" s="7"/>
      <c r="N54" s="7"/>
      <c r="O54" s="7"/>
      <c r="P54" s="7"/>
    </row>
    <row r="55" spans="1:16" s="4" customFormat="1" x14ac:dyDescent="0.25">
      <c r="A55" s="7"/>
      <c r="B55" s="7" t="s">
        <v>279</v>
      </c>
      <c r="C55" s="7"/>
      <c r="D55" s="7"/>
      <c r="E55" s="7"/>
      <c r="F55" s="7"/>
      <c r="G55" s="7"/>
      <c r="H55" s="7"/>
      <c r="I55" s="7"/>
      <c r="J55" s="7">
        <v>10</v>
      </c>
      <c r="K55" s="7" t="s">
        <v>230</v>
      </c>
      <c r="L55" s="7">
        <v>30.8</v>
      </c>
      <c r="M55" s="7"/>
      <c r="N55" s="7"/>
      <c r="O55" s="7"/>
      <c r="P55" s="7"/>
    </row>
    <row r="56" spans="1:16" s="4" customFormat="1" x14ac:dyDescent="0.25">
      <c r="A56" s="7"/>
      <c r="B56" s="7"/>
      <c r="C56" s="7"/>
      <c r="D56" s="7"/>
      <c r="E56" s="7"/>
      <c r="F56" s="7"/>
      <c r="G56" s="7"/>
      <c r="H56" s="7"/>
      <c r="I56" s="7"/>
      <c r="J56" s="7"/>
      <c r="K56" s="7"/>
      <c r="L56" s="7"/>
      <c r="M56" s="7"/>
      <c r="N56" s="7"/>
      <c r="O56" s="7"/>
      <c r="P56" s="7"/>
    </row>
  </sheetData>
  <mergeCells count="28">
    <mergeCell ref="A1:P1"/>
    <mergeCell ref="A2:A3"/>
    <mergeCell ref="B2:B3"/>
    <mergeCell ref="C2:C3"/>
    <mergeCell ref="F2:F3"/>
    <mergeCell ref="G2:G3"/>
    <mergeCell ref="H2:H3"/>
    <mergeCell ref="I2:I3"/>
    <mergeCell ref="J2:J3"/>
    <mergeCell ref="D2:D3"/>
    <mergeCell ref="E2:E3"/>
    <mergeCell ref="M2:M3"/>
    <mergeCell ref="N2:N3"/>
    <mergeCell ref="P2:P3"/>
    <mergeCell ref="K2:L2"/>
    <mergeCell ref="O2:O3"/>
    <mergeCell ref="A27:P27"/>
    <mergeCell ref="A25:P25"/>
    <mergeCell ref="A26:P26"/>
    <mergeCell ref="A28:P28"/>
    <mergeCell ref="A17:P17"/>
    <mergeCell ref="A22:P22"/>
    <mergeCell ref="A23:P23"/>
    <mergeCell ref="A24:P24"/>
    <mergeCell ref="A21:P21"/>
    <mergeCell ref="A19:P19"/>
    <mergeCell ref="A20:P20"/>
    <mergeCell ref="A18:P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
  <sheetViews>
    <sheetView zoomScale="90" zoomScaleNormal="90" workbookViewId="0">
      <selection activeCell="A13" sqref="A13"/>
    </sheetView>
  </sheetViews>
  <sheetFormatPr defaultColWidth="8.85546875" defaultRowHeight="12.75" x14ac:dyDescent="0.2"/>
  <cols>
    <col min="1" max="1" width="17" style="49" customWidth="1"/>
    <col min="2" max="2" width="6.7109375" style="49" bestFit="1" customWidth="1"/>
    <col min="3" max="3" width="10.28515625" style="49" bestFit="1" customWidth="1"/>
    <col min="4" max="4" width="20.28515625" style="49" customWidth="1"/>
    <col min="5" max="5" width="21" style="49" bestFit="1" customWidth="1"/>
    <col min="6" max="6" width="11.7109375" style="49" customWidth="1"/>
    <col min="7" max="7" width="13" style="49" customWidth="1"/>
    <col min="8" max="8" width="11" style="49" customWidth="1"/>
    <col min="9" max="9" width="8.28515625" style="49" customWidth="1"/>
    <col min="10" max="10" width="18.85546875" style="49" customWidth="1"/>
    <col min="11" max="11" width="8.42578125" style="49" bestFit="1" customWidth="1"/>
    <col min="12" max="12" width="10.7109375" style="49" customWidth="1"/>
    <col min="13" max="16384" width="8.85546875" style="49"/>
  </cols>
  <sheetData>
    <row r="1" spans="1:12" ht="28.5" thickBot="1" x14ac:dyDescent="0.25">
      <c r="A1" s="183" t="s">
        <v>296</v>
      </c>
      <c r="B1" s="184"/>
      <c r="C1" s="184"/>
      <c r="D1" s="184"/>
      <c r="E1" s="184"/>
      <c r="F1" s="184"/>
      <c r="G1" s="184"/>
      <c r="H1" s="184"/>
      <c r="I1" s="184"/>
      <c r="J1" s="184"/>
      <c r="K1" s="184"/>
      <c r="L1" s="185"/>
    </row>
    <row r="2" spans="1:12" ht="18.75" thickTop="1" x14ac:dyDescent="0.2">
      <c r="A2" s="186" t="s">
        <v>1</v>
      </c>
      <c r="B2" s="188" t="s">
        <v>103</v>
      </c>
      <c r="C2" s="188" t="s">
        <v>2</v>
      </c>
      <c r="D2" s="188" t="s">
        <v>3</v>
      </c>
      <c r="E2" s="188" t="s">
        <v>21</v>
      </c>
      <c r="F2" s="188" t="s">
        <v>4</v>
      </c>
      <c r="G2" s="188" t="s">
        <v>5</v>
      </c>
      <c r="H2" s="188" t="s">
        <v>436</v>
      </c>
      <c r="I2" s="176" t="s">
        <v>292</v>
      </c>
      <c r="J2" s="50" t="s">
        <v>8</v>
      </c>
      <c r="K2" s="176" t="s">
        <v>435</v>
      </c>
      <c r="L2" s="178" t="s">
        <v>10</v>
      </c>
    </row>
    <row r="3" spans="1:12" ht="18" x14ac:dyDescent="0.2">
      <c r="A3" s="187"/>
      <c r="B3" s="189"/>
      <c r="C3" s="189"/>
      <c r="D3" s="189"/>
      <c r="E3" s="189"/>
      <c r="F3" s="189"/>
      <c r="G3" s="189"/>
      <c r="H3" s="189"/>
      <c r="I3" s="177"/>
      <c r="J3" s="51" t="s">
        <v>11</v>
      </c>
      <c r="K3" s="177"/>
      <c r="L3" s="179"/>
    </row>
    <row r="4" spans="1:12" ht="18" x14ac:dyDescent="0.2">
      <c r="A4" s="52" t="s">
        <v>430</v>
      </c>
      <c r="B4" s="51" t="s">
        <v>431</v>
      </c>
      <c r="C4" s="51" t="s">
        <v>431</v>
      </c>
      <c r="D4" s="51" t="s">
        <v>293</v>
      </c>
      <c r="E4" s="51" t="s">
        <v>432</v>
      </c>
      <c r="F4" s="51" t="s">
        <v>294</v>
      </c>
      <c r="G4" s="51" t="s">
        <v>295</v>
      </c>
      <c r="H4" s="51" t="s">
        <v>433</v>
      </c>
      <c r="I4" s="51">
        <v>0.25</v>
      </c>
      <c r="J4" s="51" t="s">
        <v>30</v>
      </c>
      <c r="K4" s="51" t="s">
        <v>434</v>
      </c>
      <c r="L4" s="53" t="s">
        <v>155</v>
      </c>
    </row>
    <row r="5" spans="1:12" ht="18" x14ac:dyDescent="0.2">
      <c r="A5" s="52" t="s">
        <v>437</v>
      </c>
      <c r="B5" s="100" t="s">
        <v>431</v>
      </c>
      <c r="C5" s="100" t="s">
        <v>431</v>
      </c>
      <c r="D5" s="51" t="s">
        <v>293</v>
      </c>
      <c r="E5" s="51" t="s">
        <v>438</v>
      </c>
      <c r="F5" s="51" t="s">
        <v>294</v>
      </c>
      <c r="G5" s="51" t="s">
        <v>295</v>
      </c>
      <c r="H5" s="51" t="s">
        <v>433</v>
      </c>
      <c r="I5" s="51">
        <v>0.25</v>
      </c>
      <c r="J5" s="51" t="s">
        <v>30</v>
      </c>
      <c r="K5" s="100" t="s">
        <v>434</v>
      </c>
      <c r="L5" s="53" t="s">
        <v>155</v>
      </c>
    </row>
    <row r="6" spans="1:12" ht="18" x14ac:dyDescent="0.2">
      <c r="A6" s="54" t="s">
        <v>439</v>
      </c>
      <c r="B6" s="100" t="s">
        <v>431</v>
      </c>
      <c r="C6" s="100" t="s">
        <v>431</v>
      </c>
      <c r="D6" s="55" t="s">
        <v>293</v>
      </c>
      <c r="E6" s="55" t="s">
        <v>440</v>
      </c>
      <c r="F6" s="55" t="s">
        <v>294</v>
      </c>
      <c r="G6" s="55" t="s">
        <v>295</v>
      </c>
      <c r="H6" s="55">
        <v>30</v>
      </c>
      <c r="I6" s="55">
        <v>0.1</v>
      </c>
      <c r="J6" s="55" t="s">
        <v>30</v>
      </c>
      <c r="K6" s="55">
        <v>0.3</v>
      </c>
      <c r="L6" s="53">
        <v>4</v>
      </c>
    </row>
    <row r="7" spans="1:12" ht="160.9" customHeight="1" thickBot="1" x14ac:dyDescent="0.25">
      <c r="A7" s="180" t="s">
        <v>441</v>
      </c>
      <c r="B7" s="181"/>
      <c r="C7" s="181"/>
      <c r="D7" s="181"/>
      <c r="E7" s="181"/>
      <c r="F7" s="181"/>
      <c r="G7" s="181"/>
      <c r="H7" s="181"/>
      <c r="I7" s="181"/>
      <c r="J7" s="181"/>
      <c r="K7" s="181"/>
      <c r="L7" s="182"/>
    </row>
  </sheetData>
  <mergeCells count="13">
    <mergeCell ref="K2:K3"/>
    <mergeCell ref="L2:L3"/>
    <mergeCell ref="A7:L7"/>
    <mergeCell ref="A1:L1"/>
    <mergeCell ref="A2:A3"/>
    <mergeCell ref="B2:B3"/>
    <mergeCell ref="C2:C3"/>
    <mergeCell ref="D2:D3"/>
    <mergeCell ref="E2:E3"/>
    <mergeCell ref="F2:F3"/>
    <mergeCell ref="G2:G3"/>
    <mergeCell ref="H2:H3"/>
    <mergeCell ref="I2:I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3"/>
  <sheetViews>
    <sheetView workbookViewId="0">
      <pane ySplit="3" topLeftCell="A4" activePane="bottomLeft" state="frozen"/>
      <selection activeCell="A13" sqref="A13"/>
      <selection pane="bottomLeft" activeCell="A13" sqref="A13:W13"/>
    </sheetView>
  </sheetViews>
  <sheetFormatPr defaultRowHeight="15" x14ac:dyDescent="0.25"/>
  <cols>
    <col min="2" max="2" width="17.140625" bestFit="1" customWidth="1"/>
    <col min="3" max="3" width="24.7109375" bestFit="1" customWidth="1"/>
    <col min="4" max="4" width="18.28515625" bestFit="1" customWidth="1"/>
    <col min="5" max="5" width="15.5703125" customWidth="1"/>
    <col min="6" max="6" width="7.28515625" bestFit="1" customWidth="1"/>
    <col min="7" max="7" width="8.85546875" bestFit="1" customWidth="1"/>
  </cols>
  <sheetData>
    <row r="1" spans="1:23" ht="28.5" thickBot="1" x14ac:dyDescent="0.3">
      <c r="A1" s="195" t="s">
        <v>259</v>
      </c>
      <c r="B1" s="196"/>
      <c r="C1" s="196"/>
      <c r="D1" s="196"/>
      <c r="E1" s="196"/>
      <c r="F1" s="196"/>
      <c r="G1" s="196"/>
      <c r="H1" s="196"/>
      <c r="I1" s="196"/>
      <c r="J1" s="196"/>
      <c r="K1" s="196"/>
      <c r="L1" s="196"/>
      <c r="M1" s="196"/>
      <c r="N1" s="196"/>
      <c r="O1" s="196"/>
      <c r="P1" s="197"/>
    </row>
    <row r="2" spans="1:23" ht="18" x14ac:dyDescent="0.25">
      <c r="A2" s="198" t="s">
        <v>1</v>
      </c>
      <c r="B2" s="199" t="s">
        <v>22</v>
      </c>
      <c r="C2" s="199" t="s">
        <v>2</v>
      </c>
      <c r="D2" s="199" t="s">
        <v>3</v>
      </c>
      <c r="E2" s="204" t="s">
        <v>21</v>
      </c>
      <c r="F2" s="199" t="s">
        <v>55</v>
      </c>
      <c r="G2" s="199"/>
      <c r="H2" s="192" t="s">
        <v>56</v>
      </c>
      <c r="I2" s="192"/>
      <c r="J2" s="200" t="s">
        <v>8</v>
      </c>
      <c r="K2" s="201"/>
      <c r="L2" s="202"/>
      <c r="M2" s="192" t="s">
        <v>16</v>
      </c>
      <c r="N2" s="192" t="s">
        <v>9</v>
      </c>
      <c r="O2" s="192" t="s">
        <v>213</v>
      </c>
      <c r="P2" s="194" t="s">
        <v>10</v>
      </c>
    </row>
    <row r="3" spans="1:23" ht="36" x14ac:dyDescent="0.25">
      <c r="A3" s="164"/>
      <c r="B3" s="166"/>
      <c r="C3" s="166"/>
      <c r="D3" s="166"/>
      <c r="E3" s="165"/>
      <c r="F3" s="47" t="s">
        <v>59</v>
      </c>
      <c r="G3" s="97" t="s">
        <v>240</v>
      </c>
      <c r="H3" s="47" t="s">
        <v>59</v>
      </c>
      <c r="I3" s="12" t="s">
        <v>60</v>
      </c>
      <c r="J3" s="97" t="s">
        <v>61</v>
      </c>
      <c r="K3" s="97" t="s">
        <v>62</v>
      </c>
      <c r="L3" s="97" t="s">
        <v>63</v>
      </c>
      <c r="M3" s="203"/>
      <c r="N3" s="193"/>
      <c r="O3" s="193"/>
      <c r="P3" s="173"/>
    </row>
    <row r="4" spans="1:23" ht="18" x14ac:dyDescent="0.25">
      <c r="A4" s="95"/>
      <c r="B4" s="96"/>
      <c r="C4" s="96"/>
      <c r="D4" s="96"/>
      <c r="E4" s="96"/>
      <c r="F4" s="96"/>
      <c r="G4" s="96"/>
      <c r="H4" s="96"/>
      <c r="I4" s="96"/>
      <c r="J4" s="96"/>
      <c r="K4" s="96"/>
      <c r="L4" s="96"/>
      <c r="M4" s="96"/>
      <c r="N4" s="96"/>
      <c r="O4" s="96"/>
      <c r="P4" s="99"/>
    </row>
    <row r="5" spans="1:23" ht="18" x14ac:dyDescent="0.25">
      <c r="A5" s="95"/>
      <c r="B5" s="96"/>
      <c r="C5" s="96"/>
      <c r="D5" s="96"/>
      <c r="E5" s="96"/>
      <c r="F5" s="96"/>
      <c r="G5" s="96"/>
      <c r="H5" s="96"/>
      <c r="I5" s="96"/>
      <c r="J5" s="96"/>
      <c r="K5" s="96"/>
      <c r="L5" s="96"/>
      <c r="M5" s="96"/>
      <c r="N5" s="96"/>
      <c r="O5" s="96"/>
      <c r="P5" s="99"/>
    </row>
    <row r="6" spans="1:23" ht="18" x14ac:dyDescent="0.25">
      <c r="A6" s="95"/>
      <c r="B6" s="96"/>
      <c r="C6" s="96"/>
      <c r="D6" s="96"/>
      <c r="E6" s="96"/>
      <c r="F6" s="96"/>
      <c r="G6" s="96"/>
      <c r="H6" s="96"/>
      <c r="I6" s="96"/>
      <c r="J6" s="96"/>
      <c r="K6" s="96"/>
      <c r="L6" s="96"/>
      <c r="M6" s="96"/>
      <c r="N6" s="96"/>
      <c r="O6" s="96"/>
      <c r="P6" s="99"/>
    </row>
    <row r="7" spans="1:23" ht="18" x14ac:dyDescent="0.25">
      <c r="A7" s="95"/>
      <c r="B7" s="96"/>
      <c r="C7" s="96"/>
      <c r="D7" s="96"/>
      <c r="E7" s="96"/>
      <c r="F7" s="96"/>
      <c r="G7" s="96"/>
      <c r="H7" s="96"/>
      <c r="I7" s="96"/>
      <c r="J7" s="96"/>
      <c r="K7" s="96"/>
      <c r="L7" s="96"/>
      <c r="M7" s="96"/>
      <c r="N7" s="96"/>
      <c r="O7" s="96"/>
      <c r="P7" s="99"/>
    </row>
    <row r="8" spans="1:23" ht="18" x14ac:dyDescent="0.25">
      <c r="A8" s="95"/>
      <c r="B8" s="96"/>
      <c r="C8" s="96"/>
      <c r="D8" s="96"/>
      <c r="E8" s="96"/>
      <c r="F8" s="96"/>
      <c r="G8" s="96"/>
      <c r="H8" s="96"/>
      <c r="I8" s="96"/>
      <c r="J8" s="96"/>
      <c r="K8" s="96"/>
      <c r="L8" s="96"/>
      <c r="M8" s="96"/>
      <c r="N8" s="96"/>
      <c r="O8" s="96"/>
      <c r="P8" s="99"/>
    </row>
    <row r="9" spans="1:23" ht="18" x14ac:dyDescent="0.25">
      <c r="A9" s="95"/>
      <c r="B9" s="96"/>
      <c r="C9" s="96"/>
      <c r="D9" s="96"/>
      <c r="E9" s="96"/>
      <c r="F9" s="96"/>
      <c r="G9" s="96"/>
      <c r="H9" s="96"/>
      <c r="I9" s="96"/>
      <c r="J9" s="96"/>
      <c r="K9" s="96"/>
      <c r="L9" s="96"/>
      <c r="M9" s="96"/>
      <c r="N9" s="96"/>
      <c r="O9" s="96"/>
      <c r="P9" s="99"/>
    </row>
    <row r="10" spans="1:23" ht="18" x14ac:dyDescent="0.25">
      <c r="A10" s="95"/>
      <c r="B10" s="96"/>
      <c r="C10" s="96"/>
      <c r="D10" s="96"/>
      <c r="E10" s="96"/>
      <c r="F10" s="96"/>
      <c r="G10" s="96"/>
      <c r="H10" s="96"/>
      <c r="I10" s="96"/>
      <c r="J10" s="96"/>
      <c r="K10" s="96"/>
      <c r="L10" s="96"/>
      <c r="M10" s="96"/>
      <c r="N10" s="96"/>
      <c r="O10" s="96"/>
      <c r="P10" s="99"/>
    </row>
    <row r="11" spans="1:23" ht="128.25" customHeight="1" thickBot="1" x14ac:dyDescent="0.3">
      <c r="A11" s="154" t="s">
        <v>425</v>
      </c>
      <c r="B11" s="155"/>
      <c r="C11" s="155"/>
      <c r="D11" s="155"/>
      <c r="E11" s="155"/>
      <c r="F11" s="155"/>
      <c r="G11" s="155"/>
      <c r="H11" s="155"/>
      <c r="I11" s="155"/>
      <c r="J11" s="155"/>
      <c r="K11" s="155"/>
      <c r="L11" s="155"/>
      <c r="M11" s="155"/>
      <c r="N11" s="155"/>
      <c r="O11" s="155"/>
      <c r="P11" s="156"/>
    </row>
    <row r="13" spans="1:23" ht="201.2" customHeight="1" thickBot="1" x14ac:dyDescent="0.3">
      <c r="A13" s="154" t="s">
        <v>362</v>
      </c>
      <c r="B13" s="190"/>
      <c r="C13" s="190"/>
      <c r="D13" s="190"/>
      <c r="E13" s="190"/>
      <c r="F13" s="190"/>
      <c r="G13" s="190"/>
      <c r="H13" s="190"/>
      <c r="I13" s="190"/>
      <c r="J13" s="190"/>
      <c r="K13" s="190"/>
      <c r="L13" s="190"/>
      <c r="M13" s="190"/>
      <c r="N13" s="190"/>
      <c r="O13" s="190"/>
      <c r="P13" s="190"/>
      <c r="Q13" s="190"/>
      <c r="R13" s="190"/>
      <c r="S13" s="190"/>
      <c r="T13" s="190"/>
      <c r="U13" s="190"/>
      <c r="V13" s="190"/>
      <c r="W13" s="191"/>
    </row>
  </sheetData>
  <mergeCells count="15">
    <mergeCell ref="A13:W13"/>
    <mergeCell ref="O2:O3"/>
    <mergeCell ref="P2:P3"/>
    <mergeCell ref="A11:P11"/>
    <mergeCell ref="A1:P1"/>
    <mergeCell ref="A2:A3"/>
    <mergeCell ref="B2:B3"/>
    <mergeCell ref="C2:C3"/>
    <mergeCell ref="D2:D3"/>
    <mergeCell ref="F2:G2"/>
    <mergeCell ref="H2:I2"/>
    <mergeCell ref="J2:L2"/>
    <mergeCell ref="M2:M3"/>
    <mergeCell ref="N2:N3"/>
    <mergeCell ref="E2: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2"/>
  <sheetViews>
    <sheetView workbookViewId="0">
      <selection activeCell="T7" sqref="T7"/>
    </sheetView>
  </sheetViews>
  <sheetFormatPr defaultRowHeight="15" x14ac:dyDescent="0.25"/>
  <cols>
    <col min="2" max="2" width="17.140625" bestFit="1" customWidth="1"/>
    <col min="3" max="3" width="25.140625" bestFit="1" customWidth="1"/>
    <col min="4" max="4" width="15.5703125" bestFit="1" customWidth="1"/>
    <col min="5" max="5" width="15.5703125" customWidth="1"/>
    <col min="6" max="6" width="16.28515625" bestFit="1" customWidth="1"/>
    <col min="19" max="19" width="10.7109375" bestFit="1" customWidth="1"/>
  </cols>
  <sheetData>
    <row r="1" spans="1:20" ht="28.5" thickBot="1" x14ac:dyDescent="0.3">
      <c r="A1" s="195" t="s">
        <v>257</v>
      </c>
      <c r="B1" s="196"/>
      <c r="C1" s="196"/>
      <c r="D1" s="196"/>
      <c r="E1" s="196"/>
      <c r="F1" s="196"/>
      <c r="G1" s="196"/>
      <c r="H1" s="196"/>
      <c r="I1" s="196"/>
      <c r="J1" s="196"/>
      <c r="K1" s="196"/>
      <c r="L1" s="196"/>
      <c r="M1" s="196"/>
      <c r="N1" s="196"/>
      <c r="O1" s="196"/>
      <c r="P1" s="196"/>
      <c r="Q1" s="196"/>
      <c r="R1" s="196"/>
      <c r="S1" s="197"/>
    </row>
    <row r="2" spans="1:20" ht="18" x14ac:dyDescent="0.25">
      <c r="A2" s="198" t="s">
        <v>1</v>
      </c>
      <c r="B2" s="199" t="s">
        <v>22</v>
      </c>
      <c r="C2" s="199" t="s">
        <v>2</v>
      </c>
      <c r="D2" s="192" t="s">
        <v>3</v>
      </c>
      <c r="E2" s="192" t="s">
        <v>21</v>
      </c>
      <c r="F2" s="192" t="s">
        <v>258</v>
      </c>
      <c r="G2" s="199" t="s">
        <v>55</v>
      </c>
      <c r="H2" s="199"/>
      <c r="I2" s="276" t="s">
        <v>56</v>
      </c>
      <c r="J2" s="277"/>
      <c r="K2" s="278"/>
      <c r="L2" s="199" t="s">
        <v>6</v>
      </c>
      <c r="M2" s="199" t="s">
        <v>57</v>
      </c>
      <c r="N2" s="205" t="s">
        <v>58</v>
      </c>
      <c r="O2" s="199" t="s">
        <v>8</v>
      </c>
      <c r="P2" s="199"/>
      <c r="Q2" s="199"/>
      <c r="R2" s="206" t="s">
        <v>9</v>
      </c>
      <c r="S2" s="194" t="s">
        <v>10</v>
      </c>
    </row>
    <row r="3" spans="1:20" ht="36" x14ac:dyDescent="0.25">
      <c r="A3" s="164"/>
      <c r="B3" s="166"/>
      <c r="C3" s="166"/>
      <c r="D3" s="168"/>
      <c r="E3" s="168"/>
      <c r="F3" s="168"/>
      <c r="G3" s="47" t="s">
        <v>59</v>
      </c>
      <c r="H3" s="97" t="s">
        <v>240</v>
      </c>
      <c r="I3" s="47" t="s">
        <v>59</v>
      </c>
      <c r="J3" s="12" t="s">
        <v>60</v>
      </c>
      <c r="K3" s="12" t="s">
        <v>484</v>
      </c>
      <c r="L3" s="166"/>
      <c r="M3" s="166"/>
      <c r="N3" s="167"/>
      <c r="O3" s="97" t="s">
        <v>61</v>
      </c>
      <c r="P3" s="97" t="s">
        <v>62</v>
      </c>
      <c r="Q3" s="97" t="s">
        <v>63</v>
      </c>
      <c r="R3" s="207"/>
      <c r="S3" s="173"/>
    </row>
    <row r="4" spans="1:20" ht="18" x14ac:dyDescent="0.25">
      <c r="A4" s="95"/>
      <c r="B4" s="96"/>
      <c r="C4" s="96"/>
      <c r="D4" s="96"/>
      <c r="E4" s="96"/>
      <c r="F4" s="96"/>
      <c r="G4" s="96"/>
      <c r="H4" s="96"/>
      <c r="I4" s="96"/>
      <c r="J4" s="96"/>
      <c r="K4" s="108"/>
      <c r="L4" s="96"/>
      <c r="M4" s="96"/>
      <c r="N4" s="96"/>
      <c r="O4" s="96"/>
      <c r="P4" s="96"/>
      <c r="Q4" s="96"/>
      <c r="R4" s="96"/>
      <c r="S4" s="98"/>
    </row>
    <row r="5" spans="1:20" ht="18" x14ac:dyDescent="0.25">
      <c r="A5" s="95"/>
      <c r="B5" s="96"/>
      <c r="C5" s="96"/>
      <c r="D5" s="96"/>
      <c r="E5" s="96"/>
      <c r="F5" s="96"/>
      <c r="G5" s="96"/>
      <c r="H5" s="96"/>
      <c r="I5" s="96"/>
      <c r="J5" s="96"/>
      <c r="K5" s="108"/>
      <c r="L5" s="96"/>
      <c r="M5" s="96"/>
      <c r="N5" s="96"/>
      <c r="O5" s="96"/>
      <c r="P5" s="96"/>
      <c r="Q5" s="96"/>
      <c r="R5" s="96"/>
      <c r="S5" s="98"/>
    </row>
    <row r="6" spans="1:20" ht="18" x14ac:dyDescent="0.25">
      <c r="A6" s="95"/>
      <c r="B6" s="96"/>
      <c r="C6" s="96"/>
      <c r="D6" s="96"/>
      <c r="E6" s="96"/>
      <c r="F6" s="96"/>
      <c r="G6" s="96"/>
      <c r="H6" s="96"/>
      <c r="I6" s="96"/>
      <c r="J6" s="96"/>
      <c r="K6" s="108"/>
      <c r="L6" s="96"/>
      <c r="M6" s="96"/>
      <c r="N6" s="96"/>
      <c r="O6" s="96"/>
      <c r="P6" s="96"/>
      <c r="Q6" s="96"/>
      <c r="R6" s="96"/>
      <c r="S6" s="98"/>
    </row>
    <row r="7" spans="1:20" ht="18" x14ac:dyDescent="0.25">
      <c r="A7" s="95"/>
      <c r="B7" s="96"/>
      <c r="C7" s="96"/>
      <c r="D7" s="96"/>
      <c r="E7" s="96"/>
      <c r="F7" s="96"/>
      <c r="G7" s="96"/>
      <c r="H7" s="96"/>
      <c r="I7" s="96"/>
      <c r="J7" s="96"/>
      <c r="K7" s="108"/>
      <c r="L7" s="96"/>
      <c r="M7" s="96"/>
      <c r="N7" s="96"/>
      <c r="O7" s="96"/>
      <c r="P7" s="96"/>
      <c r="Q7" s="96"/>
      <c r="R7" s="96"/>
      <c r="S7" s="98"/>
    </row>
    <row r="8" spans="1:20" ht="18" x14ac:dyDescent="0.25">
      <c r="A8" s="95"/>
      <c r="B8" s="96"/>
      <c r="C8" s="96"/>
      <c r="D8" s="96"/>
      <c r="E8" s="96"/>
      <c r="F8" s="96"/>
      <c r="G8" s="96"/>
      <c r="H8" s="96"/>
      <c r="I8" s="96"/>
      <c r="J8" s="96"/>
      <c r="K8" s="108"/>
      <c r="L8" s="96"/>
      <c r="M8" s="96"/>
      <c r="N8" s="96"/>
      <c r="O8" s="96"/>
      <c r="P8" s="96"/>
      <c r="Q8" s="96"/>
      <c r="R8" s="96"/>
      <c r="S8" s="98"/>
    </row>
    <row r="9" spans="1:20" ht="18" x14ac:dyDescent="0.25">
      <c r="A9" s="95"/>
      <c r="B9" s="96"/>
      <c r="C9" s="96"/>
      <c r="D9" s="96"/>
      <c r="E9" s="96"/>
      <c r="F9" s="96"/>
      <c r="G9" s="96"/>
      <c r="H9" s="96"/>
      <c r="I9" s="96"/>
      <c r="J9" s="96"/>
      <c r="K9" s="108"/>
      <c r="L9" s="96"/>
      <c r="M9" s="96"/>
      <c r="N9" s="96"/>
      <c r="O9" s="96"/>
      <c r="P9" s="96"/>
      <c r="Q9" s="96"/>
      <c r="R9" s="96"/>
      <c r="S9" s="98"/>
    </row>
    <row r="10" spans="1:20" ht="183.2" customHeight="1" thickBot="1" x14ac:dyDescent="0.3">
      <c r="A10" s="154" t="s">
        <v>429</v>
      </c>
      <c r="B10" s="190"/>
      <c r="C10" s="190"/>
      <c r="D10" s="190"/>
      <c r="E10" s="190"/>
      <c r="F10" s="190"/>
      <c r="G10" s="190"/>
      <c r="H10" s="190"/>
      <c r="I10" s="190"/>
      <c r="J10" s="190"/>
      <c r="K10" s="190"/>
      <c r="L10" s="190"/>
      <c r="M10" s="190"/>
      <c r="N10" s="190"/>
      <c r="O10" s="190"/>
      <c r="P10" s="190"/>
      <c r="Q10" s="190"/>
      <c r="R10" s="190"/>
      <c r="S10" s="191"/>
    </row>
    <row r="12" spans="1:20" ht="261.75" customHeight="1" thickBot="1" x14ac:dyDescent="0.3">
      <c r="A12" s="154" t="s">
        <v>360</v>
      </c>
      <c r="B12" s="190"/>
      <c r="C12" s="190"/>
      <c r="D12" s="190"/>
      <c r="E12" s="190"/>
      <c r="F12" s="190"/>
      <c r="G12" s="190"/>
      <c r="H12" s="190"/>
      <c r="I12" s="190"/>
      <c r="J12" s="190"/>
      <c r="K12" s="190"/>
      <c r="L12" s="190"/>
      <c r="M12" s="190"/>
      <c r="N12" s="190"/>
      <c r="O12" s="190"/>
      <c r="P12" s="190"/>
      <c r="Q12" s="190"/>
      <c r="R12" s="190"/>
      <c r="S12" s="190"/>
      <c r="T12" s="191"/>
    </row>
  </sheetData>
  <mergeCells count="17">
    <mergeCell ref="A12:T12"/>
    <mergeCell ref="A10:S10"/>
    <mergeCell ref="E2:E3"/>
    <mergeCell ref="N2:N3"/>
    <mergeCell ref="O2:Q2"/>
    <mergeCell ref="R2:R3"/>
    <mergeCell ref="I2:K2"/>
    <mergeCell ref="A1:S1"/>
    <mergeCell ref="A2:A3"/>
    <mergeCell ref="B2:B3"/>
    <mergeCell ref="C2:C3"/>
    <mergeCell ref="D2:D3"/>
    <mergeCell ref="F2:F3"/>
    <mergeCell ref="G2:H2"/>
    <mergeCell ref="L2:L3"/>
    <mergeCell ref="M2:M3"/>
    <mergeCell ref="S2:S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5432DBC3730A43B2C01A2B7A6E810B" ma:contentTypeVersion="15" ma:contentTypeDescription="Create a new document." ma:contentTypeScope="" ma:versionID="63869adbcf154b0ef05e6ffd73a1556a">
  <xsd:schema xmlns:xsd="http://www.w3.org/2001/XMLSchema" xmlns:xs="http://www.w3.org/2001/XMLSchema" xmlns:p="http://schemas.microsoft.com/office/2006/metadata/properties" xmlns:ns1="http://schemas.microsoft.com/sharepoint/v3" xmlns:ns3="aaff1c7c-814e-4e31-b710-7f52ad153731" xmlns:ns4="665bac25-9bbe-41e2-b48c-766794cb8b55" targetNamespace="http://schemas.microsoft.com/office/2006/metadata/properties" ma:root="true" ma:fieldsID="15bc60d0c7c70e75bf7c5865528df1a5" ns1:_="" ns3:_="" ns4:_="">
    <xsd:import namespace="http://schemas.microsoft.com/sharepoint/v3"/>
    <xsd:import namespace="aaff1c7c-814e-4e31-b710-7f52ad153731"/>
    <xsd:import namespace="665bac25-9bbe-41e2-b48c-766794cb8b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aff1c7c-814e-4e31-b710-7f52ad15373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5bac25-9bbe-41e2-b48c-766794cb8b5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DEBE108-3274-4777-9BB7-3C2FA4E651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aff1c7c-814e-4e31-b710-7f52ad153731"/>
    <ds:schemaRef ds:uri="665bac25-9bbe-41e2-b48c-766794cb8b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30EDC0-0D6A-4FDC-AB8A-19ADA961C54A}">
  <ds:schemaRefs>
    <ds:schemaRef ds:uri="http://schemas.microsoft.com/sharepoint/v3/contenttype/forms"/>
  </ds:schemaRefs>
</ds:datastoreItem>
</file>

<file path=customXml/itemProps3.xml><?xml version="1.0" encoding="utf-8"?>
<ds:datastoreItem xmlns:ds="http://schemas.openxmlformats.org/officeDocument/2006/customXml" ds:itemID="{EB2D742E-586E-4DEB-8429-CA85873FB574}">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21</vt:i4>
      </vt:variant>
    </vt:vector>
  </HeadingPairs>
  <TitlesOfParts>
    <vt:vector size="40" baseType="lpstr">
      <vt:lpstr>VAV</vt:lpstr>
      <vt:lpstr>WSHP</vt:lpstr>
      <vt:lpstr>BC</vt:lpstr>
      <vt:lpstr>DAMPER</vt:lpstr>
      <vt:lpstr>ERV</vt:lpstr>
      <vt:lpstr>FAN</vt:lpstr>
      <vt:lpstr>VENTING</vt:lpstr>
      <vt:lpstr>OHP</vt:lpstr>
      <vt:lpstr>IHP</vt:lpstr>
      <vt:lpstr>MINISPLIT</vt:lpstr>
      <vt:lpstr>FURNACE</vt:lpstr>
      <vt:lpstr>GASRTU</vt:lpstr>
      <vt:lpstr>HPRTU</vt:lpstr>
      <vt:lpstr>GRD</vt:lpstr>
      <vt:lpstr>HEATER</vt:lpstr>
      <vt:lpstr>ISOLATION</vt:lpstr>
      <vt:lpstr>LOUVER</vt:lpstr>
      <vt:lpstr>VFD</vt:lpstr>
      <vt:lpstr>SMOKE CONTROL</vt:lpstr>
      <vt:lpstr>BC</vt:lpstr>
      <vt:lpstr>damper</vt:lpstr>
      <vt:lpstr>ERV</vt:lpstr>
      <vt:lpstr>FAN</vt:lpstr>
      <vt:lpstr>FANCOIL</vt:lpstr>
      <vt:lpstr>FURNACE</vt:lpstr>
      <vt:lpstr>GASRTU</vt:lpstr>
      <vt:lpstr>HEATER</vt:lpstr>
      <vt:lpstr>HEATPUMP</vt:lpstr>
      <vt:lpstr>ISOLATION</vt:lpstr>
      <vt:lpstr>LOUVER</vt:lpstr>
      <vt:lpstr>MINISPLIT</vt:lpstr>
      <vt:lpstr>Price</vt:lpstr>
      <vt:lpstr>RES_VENT_FANS</vt:lpstr>
      <vt:lpstr>RTUHEATPUMP</vt:lpstr>
      <vt:lpstr>SHOEMAKER</vt:lpstr>
      <vt:lpstr>SMOKEMATRIX</vt:lpstr>
      <vt:lpstr>TITUS</vt:lpstr>
      <vt:lpstr>VAV</vt:lpstr>
      <vt:lpstr>VFD</vt:lpstr>
      <vt:lpstr>WSHP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Middleton</dc:creator>
  <cp:lastModifiedBy>Grant Middleton</cp:lastModifiedBy>
  <dcterms:created xsi:type="dcterms:W3CDTF">2017-04-06T21:19:56Z</dcterms:created>
  <dcterms:modified xsi:type="dcterms:W3CDTF">2021-01-02T01:39:26Z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0x0101005E5432DBC3730A43B2C01A2B7A6E810B</vt:lpwstr>
  </property>
</Properties>
</file>