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filterPrivacy="1" codeName="ThisWorkbook"/>
  <xr:revisionPtr revIDLastSave="0" documentId="13_ncr:11_{1BA5F092-00DF-BE44-BD1C-57BD74C38955}" xr6:coauthVersionLast="45" xr6:coauthVersionMax="45" xr10:uidLastSave="{00000000-0000-0000-0000-000000000000}"/>
  <bookViews>
    <workbookView xWindow="18520" yWindow="-21140" windowWidth="38400" windowHeight="2114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7" i="11" l="1"/>
  <c r="E26" i="11"/>
  <c r="D23" i="11"/>
  <c r="E19" i="11"/>
  <c r="D19" i="11"/>
  <c r="G22" i="11"/>
  <c r="H5" i="11"/>
  <c r="H4" i="11" s="1"/>
  <c r="I5" i="11" l="1"/>
  <c r="H6" i="11"/>
  <c r="G7" i="11"/>
  <c r="J5" i="11" l="1"/>
  <c r="I6" i="11"/>
  <c r="D9" i="11"/>
  <c r="G14" i="11"/>
  <c r="G8" i="11"/>
  <c r="E23" i="11" l="1"/>
  <c r="E9" i="11"/>
  <c r="J6" i="11"/>
  <c r="K5" i="11"/>
  <c r="D10" i="11"/>
  <c r="E10" i="11" s="1"/>
  <c r="G23" i="11" l="1"/>
  <c r="G24" i="11"/>
  <c r="D13" i="11"/>
  <c r="D15" i="11" s="1"/>
  <c r="E15" i="11" s="1"/>
  <c r="D11" i="11"/>
  <c r="D12" i="11"/>
  <c r="K6" i="11"/>
  <c r="L5" i="11"/>
  <c r="G9" i="11"/>
  <c r="G10" i="11"/>
  <c r="E11" i="11" l="1"/>
  <c r="E12" i="11"/>
  <c r="M5" i="11"/>
  <c r="L6" i="11"/>
  <c r="E13" i="11"/>
  <c r="G13" i="11" s="1"/>
  <c r="G15" i="11"/>
  <c r="G16" i="11"/>
  <c r="G11" i="11"/>
  <c r="G12" i="11"/>
  <c r="G25" i="11" l="1"/>
  <c r="G27" i="11"/>
  <c r="G26" i="11"/>
  <c r="N5" i="11"/>
  <c r="M6" i="11"/>
  <c r="G19" i="11"/>
  <c r="G18" i="11"/>
  <c r="G17" i="11"/>
  <c r="O5" i="11" l="1"/>
  <c r="N6" i="11"/>
  <c r="P5" i="11" l="1"/>
  <c r="O4" i="11"/>
  <c r="O6" i="11"/>
  <c r="P6" i="11" l="1"/>
  <c r="Q5" i="11"/>
  <c r="R5" i="11" l="1"/>
  <c r="Q6" i="11"/>
  <c r="R6" i="11" l="1"/>
  <c r="S5" i="11"/>
  <c r="T5" i="11" l="1"/>
  <c r="S6" i="11"/>
  <c r="T6" i="11" l="1"/>
  <c r="U5" i="11"/>
  <c r="U6" i="11" l="1"/>
  <c r="V5" i="11"/>
  <c r="V4" i="11" l="1"/>
  <c r="W5" i="11"/>
  <c r="X5" i="11" s="1"/>
  <c r="Y5" i="11" s="1"/>
  <c r="Z5" i="11" s="1"/>
  <c r="AA5" i="11" s="1"/>
  <c r="AB5" i="11" s="1"/>
  <c r="AC5" i="11" s="1"/>
  <c r="AD5" i="11" l="1"/>
  <c r="AE5" i="11" s="1"/>
  <c r="AF5" i="11" s="1"/>
  <c r="AG5" i="11" s="1"/>
  <c r="AH5" i="11" s="1"/>
  <c r="AI5" i="11" s="1"/>
  <c r="AJ5" i="11" s="1"/>
  <c r="AC4" i="11"/>
  <c r="AK5" i="11" l="1"/>
  <c r="AL5" i="11" s="1"/>
  <c r="AM5" i="11" s="1"/>
  <c r="AN5" i="11" s="1"/>
  <c r="AO5" i="11" s="1"/>
  <c r="AP5" i="11" s="1"/>
  <c r="AQ5" i="11" s="1"/>
  <c r="AJ4" i="11"/>
  <c r="AR5" i="11" l="1"/>
  <c r="AQ4" i="11"/>
  <c r="V6" i="11"/>
  <c r="AS5" i="11" l="1"/>
  <c r="AR6" i="11"/>
  <c r="W6" i="11"/>
  <c r="AT5" i="11" l="1"/>
  <c r="AS6" i="11"/>
  <c r="X6" i="11"/>
  <c r="AU5" i="11" l="1"/>
  <c r="AT6" i="11"/>
  <c r="Y6" i="11"/>
  <c r="AU6" i="11" l="1"/>
  <c r="AV5" i="11"/>
  <c r="Z6" i="11"/>
  <c r="AV6" i="11" l="1"/>
  <c r="AW5" i="11"/>
  <c r="AA6" i="11"/>
  <c r="AX5" i="11" l="1"/>
  <c r="AW6" i="11"/>
  <c r="AB6" i="11"/>
  <c r="AX6" i="11" l="1"/>
  <c r="AY5" i="11"/>
  <c r="AX4" i="11"/>
  <c r="AC6" i="11"/>
  <c r="AZ5" i="11" l="1"/>
  <c r="AY6" i="11"/>
  <c r="AD6" i="11"/>
  <c r="AZ6" i="11" l="1"/>
  <c r="BA5" i="11"/>
  <c r="AE6" i="11"/>
  <c r="BA6" i="11" l="1"/>
  <c r="BB5" i="11"/>
  <c r="AF6" i="11"/>
  <c r="BB6" i="11" l="1"/>
  <c r="BC5" i="11"/>
  <c r="AG6" i="11"/>
  <c r="BD5" i="11" l="1"/>
  <c r="BC6" i="11"/>
  <c r="AH6" i="11"/>
  <c r="BD6" i="11" l="1"/>
  <c r="BE5" i="11"/>
  <c r="AI6" i="11"/>
  <c r="BF5" i="11" l="1"/>
  <c r="BE4" i="11"/>
  <c r="BE6" i="11"/>
  <c r="AJ6" i="11"/>
  <c r="BG5" i="11" l="1"/>
  <c r="BF6" i="11"/>
  <c r="AK6" i="11"/>
  <c r="BH5" i="11" l="1"/>
  <c r="BG6" i="11"/>
  <c r="AL6" i="11"/>
  <c r="BI5" i="11" l="1"/>
  <c r="BH6" i="11"/>
  <c r="AM6" i="11"/>
  <c r="BJ5" i="11" l="1"/>
  <c r="BI6" i="11"/>
  <c r="AN6" i="11"/>
  <c r="BJ6" i="11" l="1"/>
  <c r="BK5" i="11"/>
  <c r="BK6" i="11" s="1"/>
  <c r="AO6" i="11"/>
  <c r="AP6" i="11" l="1"/>
  <c r="AQ6" i="11" l="1"/>
</calcChain>
</file>

<file path=xl/sharedStrings.xml><?xml version="1.0" encoding="utf-8"?>
<sst xmlns="http://schemas.openxmlformats.org/spreadsheetml/2006/main" count="40" uniqueCount="40">
  <si>
    <t>PROGRESS</t>
  </si>
  <si>
    <t>START</t>
  </si>
  <si>
    <t>END</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</si>
  <si>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</si>
  <si>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</si>
  <si>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</si>
  <si>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</si>
  <si>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</si>
  <si>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</si>
  <si>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</si>
  <si>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</si>
  <si>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</si>
  <si>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</si>
  <si>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</si>
  <si>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</si>
  <si>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</si>
  <si>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</si>
  <si>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Concept Proof and Team Formation</t>
  </si>
  <si>
    <t>Line up team in Piazza</t>
  </si>
  <si>
    <t>Loi Cheng; Eric Ding; Nate Landi; Philip Eisner; Yikun Shen</t>
  </si>
  <si>
    <t>Set up Slack; Team Meeting</t>
  </si>
  <si>
    <t>Finish Project Prposal Draft</t>
  </si>
  <si>
    <t>Setup Github</t>
  </si>
  <si>
    <t>Start Robot Build</t>
  </si>
  <si>
    <t>Project Start Date::</t>
  </si>
  <si>
    <t>Team Autobus</t>
  </si>
  <si>
    <t>Phase 2 Robut Build and Test Run</t>
  </si>
  <si>
    <t>Finish Robot build</t>
  </si>
  <si>
    <t>Test Robot Basic Functions</t>
  </si>
  <si>
    <t>Basic Motion</t>
  </si>
  <si>
    <t>Teleoperation</t>
  </si>
  <si>
    <t>Collision avoidance</t>
  </si>
  <si>
    <t>Object Following</t>
  </si>
  <si>
    <t>Run on Manual Mode Tutorials</t>
  </si>
  <si>
    <t>Phase 3 Autobus Feature Addition and Presentation</t>
  </si>
  <si>
    <t>Prototype a Lane following system</t>
  </si>
  <si>
    <t>Prototype station stops</t>
  </si>
  <si>
    <t>Prototype obstacle detection and auto stopping</t>
  </si>
  <si>
    <t>Decmonstration on any additional features</t>
  </si>
  <si>
    <t>Documentation and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</si>
</sst>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0" borderId="1" xfId="0" applyFont="1" applyFill="1" applyBorder="1" applyAlignment="1">
      <alignment horizontal="left" vertical="center" indent="1"/>
    </xf>
    <xf numFmtId="0" fontId="5" fillId="10" borderId="1" xfId="0" applyFont="1" applyFill="1" applyBorder="1" applyAlignment="1">
      <alignment horizontal="center" vertical="center" wrapText="1"/>
    </xf>
    <xf numFmtId="167" fontId="8" fillId="5" borderId="0" xfId="0" applyNumberFormat="1" applyFont="1" applyFill="1" applyAlignment="1">
      <alignment horizontal="center" vertical="center"/>
    </xf>
    <xf numFmtId="167" fontId="8" fillId="5" borderId="6" xfId="0" applyNumberFormat="1" applyFont="1" applyFill="1" applyBorder="1" applyAlignment="1">
      <alignment horizontal="center" vertical="center"/>
    </xf>
    <xf numFmtId="167" fontId="8" fillId="5" borderId="7" xfId="0" applyNumberFormat="1" applyFont="1" applyFill="1" applyBorder="1" applyAlignment="1">
      <alignment horizontal="center" vertical="center"/>
    </xf>
    <xf numFmtId="0" fontId="9" fillId="9"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2" fillId="0" borderId="0" xfId="1" applyFont="1" applyProtection="1">
      <alignment vertical="top"/>
    </xf>
    <xf numFmtId="0" fontId="10" fillId="0" borderId="0" xfId="5" applyAlignment="1">
      <alignment horizontal="left"/>
    </xf>
    <xf numFmtId="0" fontId="7" fillId="0" borderId="0" xfId="6"/>
    <xf numFmtId="164" fontId="6" fillId="2" borderId="2" xfId="10" applyFill="1">
      <alignment horizontal="center" vertical="center"/>
    </xf>
    <xf numFmtId="164" fontId="6" fillId="3" borderId="2" xfId="10" applyFill="1">
      <alignment horizontal="center" vertical="center"/>
    </xf>
    <xf numFmtId="164" fontId="6" fillId="8" borderId="2" xfId="10"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8" borderId="2" xfId="12" applyFill="1">
      <alignment horizontal="left" vertical="center" indent="2"/>
    </xf>
    <xf numFmtId="0" fontId="6"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6" fillId="0" borderId="3" xfId="9">
      <alignment horizontal="center" vertical="center"/>
    </xf>
    <xf numFmtId="0" fontId="7" fillId="0" borderId="0" xfId="7" applyAlignment="1">
      <alignment vertical="top" wrapText="1"/>
    </xf>
    <xf numFmtId="0" fontId="0" fillId="0" borderId="0" xfId="0"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Normal="100" zoomScalePageLayoutView="70" workbookViewId="0">
      <pane ySplit="6" topLeftCell="A8" activePane="bottomLeft" state="frozen"/>
      <selection pane="bottomLeft" activeCell="AV10" sqref="AV10"/>
    </sheetView>
  </sheetViews>
  <sheetFormatPr baseColWidth="10" defaultColWidth="8.83203125" defaultRowHeight="30" customHeight="1" x14ac:dyDescent="0.2"/>
  <cols>
    <col min="1" max="1" width="2.6640625" style="30" customWidth="1"/>
    <col min="2" max="2" width="42.83203125" bestFit="1" customWidth="1"/>
    <col min="3" max="3" width="10.6640625" customWidth="1"/>
    <col min="4" max="4" width="10.5" style="4" customWidth="1"/>
    <col min="5" max="5" width="10.5" customWidth="1"/>
    <col min="6" max="6" width="2.6640625" customWidth="1"/>
    <col min="7" max="7" width="6.1640625" hidden="1" customWidth="1"/>
    <col min="8" max="21" width="2.5" hidden="1" customWidth="1"/>
    <col min="22" max="63" width="2.5" customWidth="1"/>
    <col min="68" max="69" width="10.33203125"/>
  </cols>
  <sheetData>
    <row r="1" spans="1:63" ht="30" customHeight="1" x14ac:dyDescent="0.35">
      <c r="A1" s="31" t="s">
        <v>8</v>
      </c>
      <c r="B1" s="33" t="s">
        <v>25</v>
      </c>
      <c r="C1" s="1"/>
      <c r="D1" s="3"/>
      <c r="E1" s="29"/>
      <c r="G1" s="1"/>
      <c r="H1" s="12"/>
    </row>
    <row r="2" spans="1:63" ht="30" customHeight="1" x14ac:dyDescent="0.25">
      <c r="A2" s="30" t="s">
        <v>5</v>
      </c>
      <c r="B2" s="34"/>
      <c r="D2" s="48" t="s">
        <v>24</v>
      </c>
      <c r="H2" s="32"/>
    </row>
    <row r="3" spans="1:63" ht="40" x14ac:dyDescent="0.2">
      <c r="A3" s="30" t="s">
        <v>9</v>
      </c>
      <c r="B3" s="47" t="s">
        <v>19</v>
      </c>
      <c r="C3" s="41"/>
      <c r="D3" s="46">
        <v>44018</v>
      </c>
      <c r="E3" s="46"/>
    </row>
    <row r="4" spans="1:63" ht="30" customHeight="1" x14ac:dyDescent="0.2">
      <c r="A4" s="31" t="s">
        <v>10</v>
      </c>
      <c r="C4" s="41"/>
      <c r="D4" s="5">
        <v>1</v>
      </c>
      <c r="H4" s="43">
        <f>H5</f>
        <v>44004</v>
      </c>
      <c r="I4" s="44"/>
      <c r="J4" s="44"/>
      <c r="K4" s="44"/>
      <c r="L4" s="44"/>
      <c r="M4" s="44"/>
      <c r="N4" s="45"/>
      <c r="O4" s="43">
        <f>O5</f>
        <v>44011</v>
      </c>
      <c r="P4" s="44"/>
      <c r="Q4" s="44"/>
      <c r="R4" s="44"/>
      <c r="S4" s="44"/>
      <c r="T4" s="44"/>
      <c r="U4" s="45"/>
      <c r="V4" s="43">
        <f>V5</f>
        <v>44018</v>
      </c>
      <c r="W4" s="44"/>
      <c r="X4" s="44"/>
      <c r="Y4" s="44"/>
      <c r="Z4" s="44"/>
      <c r="AA4" s="44"/>
      <c r="AB4" s="45"/>
      <c r="AC4" s="43">
        <f>AC5</f>
        <v>44025</v>
      </c>
      <c r="AD4" s="44"/>
      <c r="AE4" s="44"/>
      <c r="AF4" s="44"/>
      <c r="AG4" s="44"/>
      <c r="AH4" s="44"/>
      <c r="AI4" s="45"/>
      <c r="AJ4" s="43">
        <f>AJ5</f>
        <v>44032</v>
      </c>
      <c r="AK4" s="44"/>
      <c r="AL4" s="44"/>
      <c r="AM4" s="44"/>
      <c r="AN4" s="44"/>
      <c r="AO4" s="44"/>
      <c r="AP4" s="45"/>
      <c r="AQ4" s="43">
        <f>AQ5</f>
        <v>44039</v>
      </c>
      <c r="AR4" s="44"/>
      <c r="AS4" s="44"/>
      <c r="AT4" s="44"/>
      <c r="AU4" s="44"/>
      <c r="AV4" s="44"/>
      <c r="AW4" s="45"/>
      <c r="AX4" s="43">
        <f>AX5</f>
        <v>44046</v>
      </c>
      <c r="AY4" s="44"/>
      <c r="AZ4" s="44"/>
      <c r="BA4" s="44"/>
      <c r="BB4" s="44"/>
      <c r="BC4" s="44"/>
      <c r="BD4" s="45"/>
      <c r="BE4" s="43">
        <f>BE5</f>
        <v>44053</v>
      </c>
      <c r="BF4" s="44"/>
      <c r="BG4" s="44"/>
      <c r="BH4" s="44"/>
      <c r="BI4" s="44"/>
      <c r="BJ4" s="44"/>
      <c r="BK4" s="45"/>
    </row>
    <row r="5" spans="1:63" ht="15" customHeight="1" x14ac:dyDescent="0.2">
      <c r="A5" s="31" t="s">
        <v>11</v>
      </c>
      <c r="B5" s="42"/>
      <c r="C5" s="42"/>
      <c r="D5" s="42"/>
      <c r="E5" s="42"/>
      <c r="F5" s="42"/>
      <c r="H5" s="9">
        <f>Project_Start-WEEKDAY(Project_Start,1)+2+7*(Display_Week-1)-14</f>
        <v>44004</v>
      </c>
      <c r="I5" s="8">
        <f>H5+1</f>
        <v>44005</v>
      </c>
      <c r="J5" s="8">
        <f t="shared" ref="J5:AW5" si="0">I5+1</f>
        <v>44006</v>
      </c>
      <c r="K5" s="8">
        <f t="shared" si="0"/>
        <v>44007</v>
      </c>
      <c r="L5" s="8">
        <f t="shared" si="0"/>
        <v>44008</v>
      </c>
      <c r="M5" s="8">
        <f t="shared" si="0"/>
        <v>44009</v>
      </c>
      <c r="N5" s="10">
        <f t="shared" si="0"/>
        <v>44010</v>
      </c>
      <c r="O5" s="9">
        <f>N5+1</f>
        <v>44011</v>
      </c>
      <c r="P5" s="8">
        <f>O5+1</f>
        <v>44012</v>
      </c>
      <c r="Q5" s="8">
        <f t="shared" si="0"/>
        <v>44013</v>
      </c>
      <c r="R5" s="8">
        <f t="shared" si="0"/>
        <v>44014</v>
      </c>
      <c r="S5" s="8">
        <f t="shared" si="0"/>
        <v>44015</v>
      </c>
      <c r="T5" s="8">
        <f t="shared" si="0"/>
        <v>44016</v>
      </c>
      <c r="U5" s="10">
        <f t="shared" si="0"/>
        <v>44017</v>
      </c>
      <c r="V5" s="9">
        <f>U5+1</f>
        <v>44018</v>
      </c>
      <c r="W5" s="8">
        <f>V5+1</f>
        <v>44019</v>
      </c>
      <c r="X5" s="8">
        <f t="shared" si="0"/>
        <v>44020</v>
      </c>
      <c r="Y5" s="8">
        <f t="shared" si="0"/>
        <v>44021</v>
      </c>
      <c r="Z5" s="8">
        <f t="shared" si="0"/>
        <v>44022</v>
      </c>
      <c r="AA5" s="8">
        <f t="shared" si="0"/>
        <v>44023</v>
      </c>
      <c r="AB5" s="10">
        <f t="shared" si="0"/>
        <v>44024</v>
      </c>
      <c r="AC5" s="9">
        <f>AB5+1</f>
        <v>44025</v>
      </c>
      <c r="AD5" s="8">
        <f>AC5+1</f>
        <v>44026</v>
      </c>
      <c r="AE5" s="8">
        <f t="shared" si="0"/>
        <v>44027</v>
      </c>
      <c r="AF5" s="8">
        <f t="shared" si="0"/>
        <v>44028</v>
      </c>
      <c r="AG5" s="8">
        <f t="shared" si="0"/>
        <v>44029</v>
      </c>
      <c r="AH5" s="8">
        <f t="shared" si="0"/>
        <v>44030</v>
      </c>
      <c r="AI5" s="10">
        <f t="shared" si="0"/>
        <v>44031</v>
      </c>
      <c r="AJ5" s="9">
        <f>AI5+1</f>
        <v>44032</v>
      </c>
      <c r="AK5" s="8">
        <f>AJ5+1</f>
        <v>44033</v>
      </c>
      <c r="AL5" s="8">
        <f t="shared" si="0"/>
        <v>44034</v>
      </c>
      <c r="AM5" s="8">
        <f t="shared" si="0"/>
        <v>44035</v>
      </c>
      <c r="AN5" s="8">
        <f t="shared" si="0"/>
        <v>44036</v>
      </c>
      <c r="AO5" s="8">
        <f t="shared" si="0"/>
        <v>44037</v>
      </c>
      <c r="AP5" s="10">
        <f t="shared" si="0"/>
        <v>44038</v>
      </c>
      <c r="AQ5" s="9">
        <f>AP5+1</f>
        <v>44039</v>
      </c>
      <c r="AR5" s="8">
        <f>AQ5+1</f>
        <v>44040</v>
      </c>
      <c r="AS5" s="8">
        <f t="shared" si="0"/>
        <v>44041</v>
      </c>
      <c r="AT5" s="8">
        <f t="shared" si="0"/>
        <v>44042</v>
      </c>
      <c r="AU5" s="8">
        <f t="shared" si="0"/>
        <v>44043</v>
      </c>
      <c r="AV5" s="8">
        <f t="shared" si="0"/>
        <v>44044</v>
      </c>
      <c r="AW5" s="10">
        <f t="shared" si="0"/>
        <v>44045</v>
      </c>
      <c r="AX5" s="9">
        <f>AW5+1</f>
        <v>44046</v>
      </c>
      <c r="AY5" s="8">
        <f>AX5+1</f>
        <v>44047</v>
      </c>
      <c r="AZ5" s="8">
        <f t="shared" ref="AZ5:BD5" si="1">AY5+1</f>
        <v>44048</v>
      </c>
      <c r="BA5" s="8">
        <f t="shared" si="1"/>
        <v>44049</v>
      </c>
      <c r="BB5" s="8">
        <f t="shared" si="1"/>
        <v>44050</v>
      </c>
      <c r="BC5" s="8">
        <f t="shared" si="1"/>
        <v>44051</v>
      </c>
      <c r="BD5" s="10">
        <f t="shared" si="1"/>
        <v>44052</v>
      </c>
      <c r="BE5" s="9">
        <f>BD5+1</f>
        <v>44053</v>
      </c>
      <c r="BF5" s="8">
        <f>BE5+1</f>
        <v>44054</v>
      </c>
      <c r="BG5" s="8">
        <f t="shared" ref="BG5:BK5" si="2">BF5+1</f>
        <v>44055</v>
      </c>
      <c r="BH5" s="8">
        <f t="shared" si="2"/>
        <v>44056</v>
      </c>
      <c r="BI5" s="8">
        <f t="shared" si="2"/>
        <v>44057</v>
      </c>
      <c r="BJ5" s="8">
        <f t="shared" si="2"/>
        <v>44058</v>
      </c>
      <c r="BK5" s="10">
        <f t="shared" si="2"/>
        <v>44059</v>
      </c>
    </row>
    <row r="6" spans="1:63" ht="30" customHeight="1" thickBot="1" x14ac:dyDescent="0.25">
      <c r="A6" s="31" t="s">
        <v>12</v>
      </c>
      <c r="B6" s="6" t="s">
        <v>4</v>
      </c>
      <c r="C6" s="7" t="s">
        <v>0</v>
      </c>
      <c r="D6" s="7" t="s">
        <v>1</v>
      </c>
      <c r="E6" s="7" t="s">
        <v>2</v>
      </c>
      <c r="F6" s="7"/>
      <c r="G6" s="7" t="s">
        <v>3</v>
      </c>
      <c r="H6" s="11" t="str">
        <f t="shared" ref="H6" si="3">LEFT(TEXT(H5,"ddd"),1)</f>
        <v>M</v>
      </c>
      <c r="I6" s="11" t="str">
        <f t="shared" ref="I6:AQ6" si="4">LEFT(TEXT(I5,"ddd"),1)</f>
        <v>T</v>
      </c>
      <c r="J6" s="11" t="str">
        <f t="shared" si="4"/>
        <v>W</v>
      </c>
      <c r="K6" s="11" t="str">
        <f t="shared" si="4"/>
        <v>T</v>
      </c>
      <c r="L6" s="11" t="str">
        <f t="shared" si="4"/>
        <v>F</v>
      </c>
      <c r="M6" s="11" t="str">
        <f t="shared" si="4"/>
        <v>S</v>
      </c>
      <c r="N6" s="11" t="str">
        <f t="shared" si="4"/>
        <v>S</v>
      </c>
      <c r="O6" s="11" t="str">
        <f t="shared" si="4"/>
        <v>M</v>
      </c>
      <c r="P6" s="11" t="str">
        <f t="shared" si="4"/>
        <v>T</v>
      </c>
      <c r="Q6" s="11" t="str">
        <f t="shared" si="4"/>
        <v>W</v>
      </c>
      <c r="R6" s="11" t="str">
        <f t="shared" si="4"/>
        <v>T</v>
      </c>
      <c r="S6" s="11" t="str">
        <f t="shared" si="4"/>
        <v>F</v>
      </c>
      <c r="T6" s="11" t="str">
        <f t="shared" si="4"/>
        <v>S</v>
      </c>
      <c r="U6" s="11" t="str">
        <f t="shared" si="4"/>
        <v>S</v>
      </c>
      <c r="V6" s="11" t="str">
        <f t="shared" si="4"/>
        <v>M</v>
      </c>
      <c r="W6" s="11" t="str">
        <f t="shared" si="4"/>
        <v>T</v>
      </c>
      <c r="X6" s="11" t="str">
        <f t="shared" si="4"/>
        <v>W</v>
      </c>
      <c r="Y6" s="11" t="str">
        <f t="shared" si="4"/>
        <v>T</v>
      </c>
      <c r="Z6" s="11" t="str">
        <f t="shared" si="4"/>
        <v>F</v>
      </c>
      <c r="AA6" s="11" t="str">
        <f t="shared" si="4"/>
        <v>S</v>
      </c>
      <c r="AB6" s="11" t="str">
        <f t="shared" si="4"/>
        <v>S</v>
      </c>
      <c r="AC6" s="11" t="str">
        <f t="shared" si="4"/>
        <v>M</v>
      </c>
      <c r="AD6" s="11" t="str">
        <f t="shared" si="4"/>
        <v>T</v>
      </c>
      <c r="AE6" s="11" t="str">
        <f t="shared" si="4"/>
        <v>W</v>
      </c>
      <c r="AF6" s="11" t="str">
        <f t="shared" si="4"/>
        <v>T</v>
      </c>
      <c r="AG6" s="11" t="str">
        <f t="shared" si="4"/>
        <v>F</v>
      </c>
      <c r="AH6" s="11" t="str">
        <f t="shared" si="4"/>
        <v>S</v>
      </c>
      <c r="AI6" s="11" t="str">
        <f t="shared" si="4"/>
        <v>S</v>
      </c>
      <c r="AJ6" s="11" t="str">
        <f t="shared" si="4"/>
        <v>M</v>
      </c>
      <c r="AK6" s="11" t="str">
        <f t="shared" si="4"/>
        <v>T</v>
      </c>
      <c r="AL6" s="11" t="str">
        <f t="shared" si="4"/>
        <v>W</v>
      </c>
      <c r="AM6" s="11" t="str">
        <f t="shared" si="4"/>
        <v>T</v>
      </c>
      <c r="AN6" s="11" t="str">
        <f t="shared" si="4"/>
        <v>F</v>
      </c>
      <c r="AO6" s="11" t="str">
        <f t="shared" si="4"/>
        <v>S</v>
      </c>
      <c r="AP6" s="11" t="str">
        <f t="shared" si="4"/>
        <v>S</v>
      </c>
      <c r="AQ6" s="11" t="str">
        <f t="shared" si="4"/>
        <v>M</v>
      </c>
      <c r="AR6" s="11" t="str">
        <f t="shared" ref="AR6:BK6" si="5">LEFT(TEXT(AR5,"ddd"),1)</f>
        <v>T</v>
      </c>
      <c r="AS6" s="11" t="str">
        <f t="shared" si="5"/>
        <v>W</v>
      </c>
      <c r="AT6" s="11" t="str">
        <f t="shared" si="5"/>
        <v>T</v>
      </c>
      <c r="AU6" s="11" t="str">
        <f t="shared" si="5"/>
        <v>F</v>
      </c>
      <c r="AV6" s="11" t="str">
        <f t="shared" si="5"/>
        <v>S</v>
      </c>
      <c r="AW6" s="11" t="str">
        <f t="shared" si="5"/>
        <v>S</v>
      </c>
      <c r="AX6" s="11" t="str">
        <f t="shared" si="5"/>
        <v>M</v>
      </c>
      <c r="AY6" s="11" t="str">
        <f t="shared" si="5"/>
        <v>T</v>
      </c>
      <c r="AZ6" s="11" t="str">
        <f t="shared" si="5"/>
        <v>W</v>
      </c>
      <c r="BA6" s="11" t="str">
        <f t="shared" si="5"/>
        <v>T</v>
      </c>
      <c r="BB6" s="11" t="str">
        <f t="shared" si="5"/>
        <v>F</v>
      </c>
      <c r="BC6" s="11" t="str">
        <f t="shared" si="5"/>
        <v>S</v>
      </c>
      <c r="BD6" s="11" t="str">
        <f t="shared" si="5"/>
        <v>S</v>
      </c>
      <c r="BE6" s="11" t="str">
        <f t="shared" si="5"/>
        <v>M</v>
      </c>
      <c r="BF6" s="11" t="str">
        <f t="shared" si="5"/>
        <v>T</v>
      </c>
      <c r="BG6" s="11" t="str">
        <f t="shared" si="5"/>
        <v>W</v>
      </c>
      <c r="BH6" s="11" t="str">
        <f t="shared" si="5"/>
        <v>T</v>
      </c>
      <c r="BI6" s="11" t="str">
        <f t="shared" si="5"/>
        <v>F</v>
      </c>
      <c r="BJ6" s="11" t="str">
        <f t="shared" si="5"/>
        <v>S</v>
      </c>
      <c r="BK6" s="11" t="str">
        <f t="shared" si="5"/>
        <v>S</v>
      </c>
    </row>
    <row r="7" spans="1:63" ht="30" hidden="1" customHeight="1" thickBot="1" x14ac:dyDescent="0.25">
      <c r="A7" s="30" t="s">
        <v>7</v>
      </c>
      <c r="D7"/>
      <c r="G7" t="str">
        <f>IF(OR(ISBLANK(task_start),ISBLANK(task_end)),"",task_end-task_start+1)</f>
        <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spans="1:63" s="2" customFormat="1" ht="30" customHeight="1" thickBot="1" x14ac:dyDescent="0.25">
      <c r="A8" s="31" t="s">
        <v>13</v>
      </c>
      <c r="B8" s="14" t="s">
        <v>17</v>
      </c>
      <c r="C8" s="15"/>
      <c r="D8" s="16"/>
      <c r="E8" s="17"/>
      <c r="F8" s="13"/>
      <c r="G8" s="13" t="str">
        <f t="shared" ref="G8:G27" si="6">IF(OR(ISBLANK(task_start),ISBLANK(task_end)),"",task_end-task_start+1)</f>
        <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row>
    <row r="9" spans="1:63" s="2" customFormat="1" ht="30" customHeight="1" thickBot="1" x14ac:dyDescent="0.25">
      <c r="A9" s="31" t="s">
        <v>14</v>
      </c>
      <c r="B9" s="38" t="s">
        <v>18</v>
      </c>
      <c r="C9" s="18">
        <v>1</v>
      </c>
      <c r="D9" s="35">
        <f>Project_Start</f>
        <v>44018</v>
      </c>
      <c r="E9" s="35">
        <f>D9+2</f>
        <v>44020</v>
      </c>
      <c r="F9" s="13"/>
      <c r="G9" s="13">
        <f t="shared" si="6"/>
        <v>3</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row>
    <row r="10" spans="1:63" s="2" customFormat="1" ht="30" customHeight="1" thickBot="1" x14ac:dyDescent="0.25">
      <c r="A10" s="31" t="s">
        <v>15</v>
      </c>
      <c r="B10" s="38" t="s">
        <v>20</v>
      </c>
      <c r="C10" s="18">
        <v>1</v>
      </c>
      <c r="D10" s="35">
        <f>E9</f>
        <v>44020</v>
      </c>
      <c r="E10" s="35">
        <f>D10+2</f>
        <v>44022</v>
      </c>
      <c r="F10" s="13"/>
      <c r="G10" s="13">
        <f t="shared" si="6"/>
        <v>3</v>
      </c>
      <c r="H10" s="27"/>
      <c r="I10" s="27"/>
      <c r="J10" s="27"/>
      <c r="K10" s="27"/>
      <c r="L10" s="27"/>
      <c r="M10" s="27"/>
      <c r="N10" s="27"/>
      <c r="O10" s="27"/>
      <c r="P10" s="27"/>
      <c r="Q10" s="27"/>
      <c r="R10" s="27"/>
      <c r="S10" s="27"/>
      <c r="T10" s="28"/>
      <c r="U10" s="28"/>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row>
    <row r="11" spans="1:63" s="2" customFormat="1" ht="30" customHeight="1" thickBot="1" x14ac:dyDescent="0.25">
      <c r="A11" s="30"/>
      <c r="B11" s="38" t="s">
        <v>21</v>
      </c>
      <c r="C11" s="18">
        <v>1</v>
      </c>
      <c r="D11" s="35">
        <f>E10</f>
        <v>44022</v>
      </c>
      <c r="E11" s="35">
        <f>D11+2</f>
        <v>44024</v>
      </c>
      <c r="F11" s="13"/>
      <c r="G11" s="13">
        <f t="shared" si="6"/>
        <v>3</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row>
    <row r="12" spans="1:63" s="2" customFormat="1" ht="30" customHeight="1" thickBot="1" x14ac:dyDescent="0.25">
      <c r="A12" s="30"/>
      <c r="B12" s="38" t="s">
        <v>22</v>
      </c>
      <c r="C12" s="18">
        <v>1</v>
      </c>
      <c r="D12" s="35">
        <f>E10</f>
        <v>44022</v>
      </c>
      <c r="E12" s="35">
        <f>D11+2</f>
        <v>44024</v>
      </c>
      <c r="F12" s="13"/>
      <c r="G12" s="13">
        <f t="shared" si="6"/>
        <v>3</v>
      </c>
      <c r="H12" s="27"/>
      <c r="I12" s="27"/>
      <c r="J12" s="27"/>
      <c r="K12" s="27"/>
      <c r="L12" s="27"/>
      <c r="M12" s="27"/>
      <c r="N12" s="27"/>
      <c r="O12" s="27"/>
      <c r="P12" s="27"/>
      <c r="Q12" s="27"/>
      <c r="R12" s="27"/>
      <c r="S12" s="27"/>
      <c r="T12" s="27"/>
      <c r="U12" s="27"/>
      <c r="V12" s="27"/>
      <c r="W12" s="27"/>
      <c r="X12" s="28"/>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3" s="2" customFormat="1" ht="30" customHeight="1" thickBot="1" x14ac:dyDescent="0.25">
      <c r="A13" s="30"/>
      <c r="B13" s="38" t="s">
        <v>23</v>
      </c>
      <c r="C13" s="18">
        <v>1</v>
      </c>
      <c r="D13" s="35">
        <f>E10</f>
        <v>44022</v>
      </c>
      <c r="E13" s="35">
        <f>D13+2</f>
        <v>44024</v>
      </c>
      <c r="F13" s="13"/>
      <c r="G13" s="13">
        <f t="shared" si="6"/>
        <v>3</v>
      </c>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 customFormat="1" ht="30" customHeight="1" thickBot="1" x14ac:dyDescent="0.25">
      <c r="A14" s="31" t="s">
        <v>16</v>
      </c>
      <c r="B14" s="19" t="s">
        <v>26</v>
      </c>
      <c r="C14" s="20"/>
      <c r="D14" s="21"/>
      <c r="E14" s="22"/>
      <c r="F14" s="13"/>
      <c r="G14" s="13" t="str">
        <f t="shared" si="6"/>
        <v/>
      </c>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 customFormat="1" ht="30" customHeight="1" thickBot="1" x14ac:dyDescent="0.25">
      <c r="A15" s="31"/>
      <c r="B15" s="39" t="s">
        <v>27</v>
      </c>
      <c r="C15" s="18">
        <v>1</v>
      </c>
      <c r="D15" s="36">
        <f>D13+3</f>
        <v>44025</v>
      </c>
      <c r="E15" s="36">
        <f>D15+6</f>
        <v>44031</v>
      </c>
      <c r="F15" s="13"/>
      <c r="G15" s="13">
        <f t="shared" si="6"/>
        <v>7</v>
      </c>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row>
    <row r="16" spans="1:63" s="2" customFormat="1" ht="30" customHeight="1" thickBot="1" x14ac:dyDescent="0.25">
      <c r="A16" s="30"/>
      <c r="B16" s="39" t="s">
        <v>28</v>
      </c>
      <c r="C16" s="18">
        <v>1</v>
      </c>
      <c r="D16" s="36">
        <v>44025</v>
      </c>
      <c r="E16" s="36">
        <v>44031</v>
      </c>
      <c r="F16" s="13"/>
      <c r="G16" s="13">
        <f t="shared" si="6"/>
        <v>7</v>
      </c>
      <c r="H16" s="27"/>
      <c r="I16" s="27"/>
      <c r="J16" s="27"/>
      <c r="K16" s="27"/>
      <c r="L16" s="27"/>
      <c r="M16" s="27"/>
      <c r="N16" s="27"/>
      <c r="O16" s="27"/>
      <c r="P16" s="27"/>
      <c r="Q16" s="27"/>
      <c r="R16" s="27"/>
      <c r="S16" s="27"/>
      <c r="T16" s="28"/>
      <c r="U16" s="28"/>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row>
    <row r="17" spans="1:63" s="2" customFormat="1" ht="30" customHeight="1" thickBot="1" x14ac:dyDescent="0.25">
      <c r="A17" s="30"/>
      <c r="B17" s="39" t="s">
        <v>33</v>
      </c>
      <c r="C17" s="18">
        <v>1</v>
      </c>
      <c r="D17" s="36">
        <v>44025</v>
      </c>
      <c r="E17" s="36">
        <v>44031</v>
      </c>
      <c r="F17" s="13"/>
      <c r="G17" s="13">
        <f t="shared" si="6"/>
        <v>7</v>
      </c>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row>
    <row r="18" spans="1:63" s="2" customFormat="1" ht="30" customHeight="1" thickBot="1" x14ac:dyDescent="0.25">
      <c r="A18" s="30"/>
      <c r="B18" s="39" t="s">
        <v>29</v>
      </c>
      <c r="C18" s="18">
        <v>1</v>
      </c>
      <c r="D18" s="36">
        <v>44025</v>
      </c>
      <c r="E18" s="36">
        <v>44031</v>
      </c>
      <c r="F18" s="13"/>
      <c r="G18" s="13">
        <f t="shared" si="6"/>
        <v>7</v>
      </c>
      <c r="H18" s="27"/>
      <c r="I18" s="27"/>
      <c r="J18" s="27"/>
      <c r="K18" s="27"/>
      <c r="L18" s="27"/>
      <c r="M18" s="27"/>
      <c r="N18" s="27"/>
      <c r="O18" s="27"/>
      <c r="P18" s="27"/>
      <c r="Q18" s="27"/>
      <c r="R18" s="27"/>
      <c r="S18" s="27"/>
      <c r="T18" s="27"/>
      <c r="U18" s="27"/>
      <c r="V18" s="27"/>
      <c r="W18" s="27"/>
      <c r="X18" s="28"/>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row>
    <row r="19" spans="1:63" s="2" customFormat="1" ht="30" customHeight="1" thickBot="1" x14ac:dyDescent="0.25">
      <c r="A19" s="30"/>
      <c r="B19" s="39" t="s">
        <v>30</v>
      </c>
      <c r="C19" s="18">
        <v>0.5</v>
      </c>
      <c r="D19" s="36">
        <f>E17</f>
        <v>44031</v>
      </c>
      <c r="E19" s="36">
        <f>D19+4</f>
        <v>44035</v>
      </c>
      <c r="F19" s="13"/>
      <c r="G19" s="13">
        <f t="shared" si="6"/>
        <v>5</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thickBot="1" x14ac:dyDescent="0.25">
      <c r="A20" s="30"/>
      <c r="B20" s="39" t="s">
        <v>31</v>
      </c>
      <c r="C20" s="18">
        <v>0.5</v>
      </c>
      <c r="D20" s="36">
        <v>44031</v>
      </c>
      <c r="E20" s="36">
        <v>44035</v>
      </c>
      <c r="F20" s="13"/>
      <c r="G20" s="13"/>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thickBot="1" x14ac:dyDescent="0.25">
      <c r="A21" s="30"/>
      <c r="B21" s="39" t="s">
        <v>32</v>
      </c>
      <c r="C21" s="18">
        <v>0.5</v>
      </c>
      <c r="D21" s="36">
        <v>44031</v>
      </c>
      <c r="E21" s="36">
        <v>44035</v>
      </c>
      <c r="F21" s="13"/>
      <c r="G21" s="13"/>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thickBot="1" x14ac:dyDescent="0.25">
      <c r="A22" s="30" t="s">
        <v>6</v>
      </c>
      <c r="B22" s="23" t="s">
        <v>34</v>
      </c>
      <c r="C22" s="24"/>
      <c r="D22" s="25"/>
      <c r="E22" s="26"/>
      <c r="F22" s="13"/>
      <c r="G22" s="13" t="str">
        <f t="shared" si="6"/>
        <v/>
      </c>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thickBot="1" x14ac:dyDescent="0.25">
      <c r="A23" s="30"/>
      <c r="B23" s="40" t="s">
        <v>35</v>
      </c>
      <c r="C23" s="18">
        <v>0.2</v>
      </c>
      <c r="D23" s="37">
        <f>E21</f>
        <v>44035</v>
      </c>
      <c r="E23" s="37">
        <f>D23+5</f>
        <v>44040</v>
      </c>
      <c r="F23" s="13"/>
      <c r="G23" s="13">
        <f t="shared" si="6"/>
        <v>6</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thickBot="1" x14ac:dyDescent="0.25">
      <c r="A24" s="30"/>
      <c r="B24" s="40" t="s">
        <v>36</v>
      </c>
      <c r="C24" s="18">
        <v>0.2</v>
      </c>
      <c r="D24" s="37">
        <v>44035</v>
      </c>
      <c r="E24" s="37">
        <v>44040</v>
      </c>
      <c r="F24" s="13"/>
      <c r="G24" s="13">
        <f t="shared" si="6"/>
        <v>6</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thickBot="1" x14ac:dyDescent="0.25">
      <c r="A25" s="30"/>
      <c r="B25" s="40" t="s">
        <v>37</v>
      </c>
      <c r="C25" s="18">
        <v>0.2</v>
      </c>
      <c r="D25" s="37">
        <v>44035</v>
      </c>
      <c r="E25" s="37">
        <v>44040</v>
      </c>
      <c r="F25" s="13"/>
      <c r="G25" s="13">
        <f t="shared" si="6"/>
        <v>6</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thickBot="1" x14ac:dyDescent="0.25">
      <c r="A26" s="30"/>
      <c r="B26" s="40" t="s">
        <v>38</v>
      </c>
      <c r="C26" s="18">
        <v>0.2</v>
      </c>
      <c r="D26" s="37">
        <v>44035</v>
      </c>
      <c r="E26" s="37">
        <f>E23+7</f>
        <v>44047</v>
      </c>
      <c r="F26" s="13"/>
      <c r="G26" s="13">
        <f t="shared" si="6"/>
        <v>13</v>
      </c>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thickBot="1" x14ac:dyDescent="0.25">
      <c r="A27" s="30"/>
      <c r="B27" s="40" t="s">
        <v>39</v>
      </c>
      <c r="C27" s="18">
        <v>0.2</v>
      </c>
      <c r="D27" s="37">
        <v>44035</v>
      </c>
      <c r="E27" s="37">
        <f>E24+7</f>
        <v>44047</v>
      </c>
      <c r="F27" s="13"/>
      <c r="G27" s="13">
        <f t="shared" si="6"/>
        <v>13</v>
      </c>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sheetData>
  <mergeCells count="10">
    <mergeCell ref="AX4:BD4"/>
    <mergeCell ref="BE4:BK4"/>
    <mergeCell ref="D3:E3"/>
    <mergeCell ref="H4:N4"/>
    <mergeCell ref="O4:U4"/>
    <mergeCell ref="V4:AB4"/>
    <mergeCell ref="AC4:AI4"/>
    <mergeCell ref="B5:F5"/>
    <mergeCell ref="AJ4:AP4"/>
    <mergeCell ref="AQ4:AW4"/>
  </mergeCells>
  <conditionalFormatting sqref="C7:C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7">
    <cfRule type="expression" dxfId="2" priority="33">
      <formula>AND(TODAY()&gt;=H$5,TODAY()&lt;I$5)</formula>
    </cfRule>
  </conditionalFormatting>
  <conditionalFormatting sqref="H7:BK27">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2020-07-21T01:33:09Z</dcterms:modified>
</cp:coreProperties>
</file>