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2015-R\Zad6\"/>
    </mc:Choice>
  </mc:AlternateContent>
  <xr:revisionPtr revIDLastSave="0" documentId="13_ncr:1_{C04BED2B-8E17-4D5A-8972-0F4614D600D4}" xr6:coauthVersionLast="45" xr6:coauthVersionMax="45" xr10:uidLastSave="{00000000-0000-0000-0000-000000000000}"/>
  <bookViews>
    <workbookView xWindow="20355" yWindow="6180" windowWidth="16440" windowHeight="11790" xr2:uid="{00000000-000D-0000-FFFF-FFFF00000000}"/>
  </bookViews>
  <sheets>
    <sheet name="Sheet1" sheetId="1" r:id="rId1"/>
    <sheet name="Arkusz1" sheetId="2" r:id="rId2"/>
  </sheets>
  <definedNames>
    <definedName name="deszcz" localSheetId="0">Sheet1!$A$3:$C$156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7" i="1" l="1"/>
  <c r="G162" i="1"/>
  <c r="I5" i="1"/>
  <c r="I7" i="1"/>
  <c r="I8" i="1"/>
  <c r="I9" i="1"/>
  <c r="I10" i="1"/>
  <c r="I11" i="1"/>
  <c r="I12" i="1"/>
  <c r="I14" i="1"/>
  <c r="I15" i="1"/>
  <c r="I16" i="1"/>
  <c r="I17" i="1"/>
  <c r="I18" i="1"/>
  <c r="I19" i="1"/>
  <c r="I21" i="1"/>
  <c r="I22" i="1"/>
  <c r="I23" i="1"/>
  <c r="I24" i="1"/>
  <c r="I25" i="1"/>
  <c r="I26" i="1"/>
  <c r="I28" i="1"/>
  <c r="I29" i="1"/>
  <c r="I30" i="1"/>
  <c r="I31" i="1"/>
  <c r="I32" i="1"/>
  <c r="I33" i="1"/>
  <c r="I35" i="1"/>
  <c r="I36" i="1"/>
  <c r="I37" i="1"/>
  <c r="I38" i="1"/>
  <c r="I39" i="1"/>
  <c r="I40" i="1"/>
  <c r="I42" i="1"/>
  <c r="I43" i="1"/>
  <c r="I44" i="1"/>
  <c r="I45" i="1"/>
  <c r="I46" i="1"/>
  <c r="I47" i="1"/>
  <c r="I49" i="1"/>
  <c r="I50" i="1"/>
  <c r="I51" i="1"/>
  <c r="I52" i="1"/>
  <c r="I53" i="1"/>
  <c r="I54" i="1"/>
  <c r="I56" i="1"/>
  <c r="I57" i="1"/>
  <c r="I58" i="1"/>
  <c r="I59" i="1"/>
  <c r="I60" i="1"/>
  <c r="I61" i="1"/>
  <c r="I63" i="1"/>
  <c r="I64" i="1"/>
  <c r="I65" i="1"/>
  <c r="I66" i="1"/>
  <c r="I67" i="1"/>
  <c r="I68" i="1"/>
  <c r="I70" i="1"/>
  <c r="I71" i="1"/>
  <c r="I72" i="1"/>
  <c r="I73" i="1"/>
  <c r="I74" i="1"/>
  <c r="I75" i="1"/>
  <c r="I77" i="1"/>
  <c r="I78" i="1"/>
  <c r="I79" i="1"/>
  <c r="I80" i="1"/>
  <c r="I81" i="1"/>
  <c r="I82" i="1"/>
  <c r="I84" i="1"/>
  <c r="I85" i="1"/>
  <c r="I86" i="1"/>
  <c r="I87" i="1"/>
  <c r="I88" i="1"/>
  <c r="I89" i="1"/>
  <c r="I91" i="1"/>
  <c r="I92" i="1"/>
  <c r="I93" i="1"/>
  <c r="I94" i="1"/>
  <c r="I95" i="1"/>
  <c r="I96" i="1"/>
  <c r="I98" i="1"/>
  <c r="I99" i="1"/>
  <c r="I100" i="1"/>
  <c r="I101" i="1"/>
  <c r="I102" i="1"/>
  <c r="I103" i="1"/>
  <c r="I105" i="1"/>
  <c r="I106" i="1"/>
  <c r="I107" i="1"/>
  <c r="I108" i="1"/>
  <c r="I109" i="1"/>
  <c r="I110" i="1"/>
  <c r="I112" i="1"/>
  <c r="I113" i="1"/>
  <c r="I114" i="1"/>
  <c r="I115" i="1"/>
  <c r="I116" i="1"/>
  <c r="I117" i="1"/>
  <c r="I119" i="1"/>
  <c r="I120" i="1"/>
  <c r="I121" i="1"/>
  <c r="I122" i="1"/>
  <c r="I123" i="1"/>
  <c r="I124" i="1"/>
  <c r="I126" i="1"/>
  <c r="I127" i="1"/>
  <c r="I128" i="1"/>
  <c r="I129" i="1"/>
  <c r="I130" i="1"/>
  <c r="I131" i="1"/>
  <c r="I133" i="1"/>
  <c r="I134" i="1"/>
  <c r="I135" i="1"/>
  <c r="I136" i="1"/>
  <c r="I137" i="1"/>
  <c r="I138" i="1"/>
  <c r="I140" i="1"/>
  <c r="I141" i="1"/>
  <c r="I142" i="1"/>
  <c r="I143" i="1"/>
  <c r="I144" i="1"/>
  <c r="I145" i="1"/>
  <c r="I147" i="1"/>
  <c r="I148" i="1"/>
  <c r="I149" i="1"/>
  <c r="I150" i="1"/>
  <c r="I151" i="1"/>
  <c r="I152" i="1"/>
  <c r="I154" i="1"/>
  <c r="I155" i="1"/>
  <c r="I156" i="1"/>
  <c r="I4" i="1"/>
  <c r="H4" i="1"/>
  <c r="G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4" i="1"/>
  <c r="L4" i="1" l="1"/>
  <c r="J4" i="1" l="1"/>
  <c r="E5" i="1" s="1"/>
  <c r="G5" i="1" l="1"/>
  <c r="H5" i="1" s="1"/>
  <c r="J5" i="1" l="1"/>
  <c r="E6" i="1" s="1"/>
  <c r="L5" i="1"/>
  <c r="G6" i="1" l="1"/>
  <c r="H6" i="1" l="1"/>
  <c r="L6" i="1" s="1"/>
  <c r="I6" i="1" l="1"/>
  <c r="J6" i="1" s="1"/>
  <c r="E7" i="1" s="1"/>
  <c r="G7" i="1" l="1"/>
  <c r="H7" i="1" s="1"/>
  <c r="L7" i="1" s="1"/>
  <c r="J7" i="1" l="1"/>
  <c r="E8" i="1" s="1"/>
  <c r="G8" i="1" s="1"/>
  <c r="H8" i="1" l="1"/>
  <c r="J8" i="1" s="1"/>
  <c r="E9" i="1" s="1"/>
  <c r="G9" i="1" s="1"/>
  <c r="H9" i="1" s="1"/>
  <c r="L8" i="1" l="1"/>
  <c r="L9" i="1"/>
  <c r="J9" i="1"/>
  <c r="E10" i="1" s="1"/>
  <c r="G10" i="1" l="1"/>
  <c r="H10" i="1" s="1"/>
  <c r="L10" i="1" l="1"/>
  <c r="J10" i="1" l="1"/>
  <c r="E11" i="1" s="1"/>
  <c r="G11" i="1" l="1"/>
  <c r="H11" i="1" s="1"/>
  <c r="L11" i="1" l="1"/>
  <c r="J11" i="1" l="1"/>
  <c r="E12" i="1" s="1"/>
  <c r="G12" i="1" l="1"/>
  <c r="H12" i="1" s="1"/>
  <c r="L12" i="1" l="1"/>
  <c r="J12" i="1"/>
  <c r="E13" i="1" s="1"/>
  <c r="G13" i="1" l="1"/>
  <c r="H13" i="1" s="1"/>
  <c r="I13" i="1" l="1"/>
  <c r="J13" i="1" s="1"/>
  <c r="E14" i="1" s="1"/>
  <c r="L13" i="1"/>
  <c r="G14" i="1" l="1"/>
  <c r="H14" i="1" l="1"/>
  <c r="L14" i="1" s="1"/>
  <c r="J14" i="1" l="1"/>
  <c r="E15" i="1" s="1"/>
  <c r="G15" i="1" s="1"/>
  <c r="H15" i="1" l="1"/>
  <c r="L15" i="1" s="1"/>
  <c r="J15" i="1" l="1"/>
  <c r="E16" i="1" s="1"/>
  <c r="G16" i="1" s="1"/>
  <c r="H16" i="1" l="1"/>
  <c r="L16" i="1" s="1"/>
  <c r="J16" i="1" l="1"/>
  <c r="E17" i="1" s="1"/>
  <c r="G17" i="1"/>
  <c r="H17" i="1" l="1"/>
  <c r="L17" i="1" s="1"/>
  <c r="J17" i="1" l="1"/>
  <c r="E18" i="1" s="1"/>
  <c r="G18" i="1" s="1"/>
  <c r="H18" i="1" l="1"/>
  <c r="J18" i="1" s="1"/>
  <c r="E19" i="1" s="1"/>
  <c r="L18" i="1" l="1"/>
  <c r="G19" i="1"/>
  <c r="H19" i="1" l="1"/>
  <c r="L19" i="1" s="1"/>
  <c r="J19" i="1" l="1"/>
  <c r="E20" i="1" s="1"/>
  <c r="G20" i="1" l="1"/>
  <c r="H20" i="1"/>
  <c r="L20" i="1" s="1"/>
  <c r="I20" i="1" l="1"/>
  <c r="J20" i="1" s="1"/>
  <c r="E21" i="1" s="1"/>
  <c r="G21" i="1" s="1"/>
  <c r="H21" i="1" l="1"/>
  <c r="L21" i="1" s="1"/>
  <c r="J21" i="1" l="1"/>
  <c r="E22" i="1" s="1"/>
  <c r="G22" i="1" s="1"/>
  <c r="H22" i="1" l="1"/>
  <c r="J22" i="1" s="1"/>
  <c r="E23" i="1" s="1"/>
  <c r="L22" i="1" l="1"/>
  <c r="G23" i="1"/>
  <c r="H23" i="1" l="1"/>
  <c r="L23" i="1" s="1"/>
  <c r="J23" i="1" l="1"/>
  <c r="E24" i="1" s="1"/>
  <c r="G24" i="1" s="1"/>
  <c r="H24" i="1" l="1"/>
  <c r="L24" i="1" s="1"/>
  <c r="J24" i="1" l="1"/>
  <c r="E25" i="1" s="1"/>
  <c r="G25" i="1" s="1"/>
  <c r="H25" i="1" l="1"/>
  <c r="L25" i="1" s="1"/>
  <c r="J25" i="1" l="1"/>
  <c r="E26" i="1" s="1"/>
  <c r="G26" i="1" s="1"/>
  <c r="H26" i="1" l="1"/>
  <c r="L26" i="1" s="1"/>
  <c r="J26" i="1" l="1"/>
  <c r="E27" i="1" s="1"/>
  <c r="G27" i="1" l="1"/>
  <c r="H27" i="1" l="1"/>
  <c r="L27" i="1" s="1"/>
  <c r="I27" i="1" l="1"/>
  <c r="J27" i="1" s="1"/>
  <c r="E28" i="1" s="1"/>
  <c r="G28" i="1" s="1"/>
  <c r="H28" i="1" l="1"/>
  <c r="J28" i="1" s="1"/>
  <c r="E29" i="1" s="1"/>
  <c r="G29" i="1"/>
  <c r="L28" i="1" l="1"/>
  <c r="H29" i="1"/>
  <c r="L29" i="1" s="1"/>
  <c r="J29" i="1" l="1"/>
  <c r="E30" i="1" s="1"/>
  <c r="G30" i="1" s="1"/>
  <c r="H30" i="1" l="1"/>
  <c r="L30" i="1" s="1"/>
  <c r="J30" i="1" l="1"/>
  <c r="E31" i="1" s="1"/>
  <c r="G31" i="1" l="1"/>
  <c r="H31" i="1" s="1"/>
  <c r="L31" i="1" l="1"/>
  <c r="J31" i="1" l="1"/>
  <c r="E32" i="1" s="1"/>
  <c r="G32" i="1" l="1"/>
  <c r="H32" i="1" l="1"/>
  <c r="L32" i="1" s="1"/>
  <c r="J32" i="1" l="1"/>
  <c r="E33" i="1" s="1"/>
  <c r="G33" i="1" s="1"/>
  <c r="H33" i="1" l="1"/>
  <c r="L33" i="1" s="1"/>
  <c r="J33" i="1" l="1"/>
  <c r="E34" i="1" s="1"/>
  <c r="G34" i="1" l="1"/>
  <c r="H34" i="1" l="1"/>
  <c r="L34" i="1" s="1"/>
  <c r="I34" i="1" l="1"/>
  <c r="J34" i="1" s="1"/>
  <c r="E35" i="1" s="1"/>
  <c r="G35" i="1" s="1"/>
  <c r="H35" i="1" l="1"/>
  <c r="L35" i="1" s="1"/>
  <c r="J35" i="1" l="1"/>
  <c r="E36" i="1" s="1"/>
  <c r="G36" i="1" s="1"/>
  <c r="H36" i="1" l="1"/>
  <c r="L36" i="1" s="1"/>
  <c r="J36" i="1"/>
  <c r="E37" i="1" s="1"/>
  <c r="G37" i="1" s="1"/>
  <c r="H37" i="1" l="1"/>
  <c r="L37" i="1" s="1"/>
  <c r="J37" i="1" l="1"/>
  <c r="E38" i="1" s="1"/>
  <c r="G38" i="1" s="1"/>
  <c r="H38" i="1" l="1"/>
  <c r="L38" i="1" s="1"/>
  <c r="J38" i="1" l="1"/>
  <c r="E39" i="1" s="1"/>
  <c r="G39" i="1" s="1"/>
  <c r="H39" i="1" l="1"/>
  <c r="L39" i="1" s="1"/>
  <c r="J39" i="1" l="1"/>
  <c r="E40" i="1" s="1"/>
  <c r="G40" i="1" s="1"/>
  <c r="H40" i="1" l="1"/>
  <c r="L40" i="1" s="1"/>
  <c r="J40" i="1" l="1"/>
  <c r="E41" i="1" s="1"/>
  <c r="G41" i="1" l="1"/>
  <c r="I41" i="1" s="1"/>
  <c r="H41" i="1"/>
  <c r="L41" i="1" s="1"/>
  <c r="J41" i="1" l="1"/>
  <c r="E42" i="1" s="1"/>
  <c r="G42" i="1" l="1"/>
  <c r="H42" i="1" l="1"/>
  <c r="L42" i="1" s="1"/>
  <c r="J42" i="1" l="1"/>
  <c r="E43" i="1" s="1"/>
  <c r="G43" i="1" l="1"/>
  <c r="H43" i="1" l="1"/>
  <c r="L43" i="1" s="1"/>
  <c r="J43" i="1" l="1"/>
  <c r="E44" i="1" s="1"/>
  <c r="G44" i="1" l="1"/>
  <c r="H44" i="1" s="1"/>
  <c r="L44" i="1" s="1"/>
  <c r="J44" i="1" l="1"/>
  <c r="E45" i="1" s="1"/>
  <c r="G45" i="1" l="1"/>
  <c r="H45" i="1" s="1"/>
  <c r="L45" i="1" s="1"/>
  <c r="J45" i="1" l="1"/>
  <c r="E46" i="1" s="1"/>
  <c r="G46" i="1" l="1"/>
  <c r="H46" i="1" s="1"/>
  <c r="L46" i="1" s="1"/>
  <c r="J46" i="1" l="1"/>
  <c r="E47" i="1" s="1"/>
  <c r="G47" i="1" l="1"/>
  <c r="H47" i="1" l="1"/>
  <c r="J47" i="1" s="1"/>
  <c r="E48" i="1" s="1"/>
  <c r="G48" i="1" l="1"/>
  <c r="H48" i="1" s="1"/>
  <c r="L48" i="1" s="1"/>
  <c r="L47" i="1"/>
  <c r="I48" i="1" l="1"/>
  <c r="J48" i="1"/>
  <c r="E49" i="1" s="1"/>
  <c r="G49" i="1" l="1"/>
  <c r="H49" i="1" s="1"/>
  <c r="J49" i="1" s="1"/>
  <c r="E50" i="1" s="1"/>
  <c r="G50" i="1" l="1"/>
  <c r="L49" i="1"/>
  <c r="H50" i="1" l="1"/>
  <c r="L50" i="1" s="1"/>
  <c r="J50" i="1" l="1"/>
  <c r="E51" i="1" s="1"/>
  <c r="G51" i="1" l="1"/>
  <c r="H51" i="1" l="1"/>
  <c r="J51" i="1" s="1"/>
  <c r="E52" i="1" s="1"/>
  <c r="G52" i="1" l="1"/>
  <c r="L51" i="1"/>
  <c r="H52" i="1" l="1"/>
  <c r="J52" i="1" s="1"/>
  <c r="E53" i="1" s="1"/>
  <c r="G53" i="1" l="1"/>
  <c r="L52" i="1"/>
  <c r="H53" i="1" l="1"/>
  <c r="J53" i="1" s="1"/>
  <c r="E54" i="1" s="1"/>
  <c r="G54" i="1" l="1"/>
  <c r="L53" i="1"/>
  <c r="H54" i="1" l="1"/>
  <c r="L54" i="1" s="1"/>
  <c r="J54" i="1" l="1"/>
  <c r="E55" i="1" s="1"/>
  <c r="G55" i="1" l="1"/>
  <c r="H55" i="1" l="1"/>
  <c r="I55" i="1" s="1"/>
  <c r="J55" i="1" l="1"/>
  <c r="E56" i="1" s="1"/>
  <c r="G56" i="1" s="1"/>
  <c r="L55" i="1"/>
  <c r="H56" i="1" l="1"/>
  <c r="J56" i="1" s="1"/>
  <c r="E57" i="1" s="1"/>
  <c r="G57" i="1" l="1"/>
  <c r="L56" i="1"/>
  <c r="H57" i="1" l="1"/>
  <c r="J57" i="1" s="1"/>
  <c r="E58" i="1" s="1"/>
  <c r="G58" i="1" l="1"/>
  <c r="H58" i="1" s="1"/>
  <c r="L58" i="1" s="1"/>
  <c r="L57" i="1"/>
  <c r="J58" i="1" l="1"/>
  <c r="E59" i="1" s="1"/>
  <c r="G59" i="1" l="1"/>
  <c r="H59" i="1" l="1"/>
  <c r="J59" i="1" s="1"/>
  <c r="E60" i="1" s="1"/>
  <c r="G60" i="1" l="1"/>
  <c r="L59" i="1"/>
  <c r="H60" i="1" l="1"/>
  <c r="J60" i="1" s="1"/>
  <c r="E61" i="1" s="1"/>
  <c r="G61" i="1" l="1"/>
  <c r="H61" i="1" s="1"/>
  <c r="L61" i="1" s="1"/>
  <c r="L60" i="1"/>
  <c r="J61" i="1" l="1"/>
  <c r="E62" i="1" s="1"/>
  <c r="G62" i="1" l="1"/>
  <c r="H62" i="1" l="1"/>
  <c r="I62" i="1" s="1"/>
  <c r="J62" i="1" l="1"/>
  <c r="E63" i="1" s="1"/>
  <c r="G63" i="1" s="1"/>
  <c r="L62" i="1"/>
  <c r="H63" i="1" l="1"/>
  <c r="J63" i="1" s="1"/>
  <c r="E64" i="1" s="1"/>
  <c r="G64" i="1" l="1"/>
  <c r="H64" i="1" s="1"/>
  <c r="L64" i="1" s="1"/>
  <c r="L63" i="1"/>
  <c r="J64" i="1" l="1"/>
  <c r="E65" i="1" s="1"/>
  <c r="G65" i="1" l="1"/>
  <c r="H65" i="1" s="1"/>
  <c r="L65" i="1" s="1"/>
  <c r="J65" i="1" l="1"/>
  <c r="E66" i="1" s="1"/>
  <c r="G66" i="1" l="1"/>
  <c r="H66" i="1" l="1"/>
  <c r="J66" i="1" s="1"/>
  <c r="E67" i="1" s="1"/>
  <c r="G67" i="1" l="1"/>
  <c r="L66" i="1"/>
  <c r="H67" i="1" l="1"/>
  <c r="J67" i="1" s="1"/>
  <c r="E68" i="1" s="1"/>
  <c r="G68" i="1" l="1"/>
  <c r="L67" i="1"/>
  <c r="H68" i="1" l="1"/>
  <c r="L68" i="1" s="1"/>
  <c r="J68" i="1" l="1"/>
  <c r="E69" i="1" s="1"/>
  <c r="G69" i="1" l="1"/>
  <c r="H69" i="1" l="1"/>
  <c r="I69" i="1" s="1"/>
  <c r="J69" i="1" l="1"/>
  <c r="E70" i="1" s="1"/>
  <c r="G70" i="1" s="1"/>
  <c r="L69" i="1"/>
  <c r="H70" i="1" l="1"/>
  <c r="J70" i="1" s="1"/>
  <c r="E71" i="1" s="1"/>
  <c r="G71" i="1" l="1"/>
  <c r="H71" i="1" s="1"/>
  <c r="L71" i="1" s="1"/>
  <c r="L70" i="1"/>
  <c r="J71" i="1" l="1"/>
  <c r="E72" i="1" s="1"/>
  <c r="G72" i="1" l="1"/>
  <c r="H72" i="1" l="1"/>
  <c r="J72" i="1" s="1"/>
  <c r="E73" i="1" s="1"/>
  <c r="G73" i="1" l="1"/>
  <c r="L72" i="1"/>
  <c r="H73" i="1" l="1"/>
  <c r="L73" i="1" s="1"/>
  <c r="J73" i="1" l="1"/>
  <c r="E74" i="1" s="1"/>
  <c r="G74" i="1" l="1"/>
  <c r="H74" i="1" l="1"/>
  <c r="J74" i="1" s="1"/>
  <c r="E75" i="1" s="1"/>
  <c r="G75" i="1" l="1"/>
  <c r="H75" i="1" s="1"/>
  <c r="L75" i="1" s="1"/>
  <c r="L74" i="1"/>
  <c r="J75" i="1" l="1"/>
  <c r="E76" i="1" s="1"/>
  <c r="G76" i="1" l="1"/>
  <c r="H76" i="1" l="1"/>
  <c r="I76" i="1" s="1"/>
  <c r="J76" i="1" l="1"/>
  <c r="E77" i="1" s="1"/>
  <c r="G77" i="1" s="1"/>
  <c r="H77" i="1" s="1"/>
  <c r="L77" i="1" s="1"/>
  <c r="L76" i="1"/>
  <c r="J77" i="1" l="1"/>
  <c r="E78" i="1" s="1"/>
  <c r="G78" i="1" l="1"/>
  <c r="H78" i="1" l="1"/>
  <c r="J78" i="1" s="1"/>
  <c r="E79" i="1" s="1"/>
  <c r="G79" i="1" l="1"/>
  <c r="L78" i="1"/>
  <c r="H79" i="1" l="1"/>
  <c r="J79" i="1" s="1"/>
  <c r="E80" i="1" s="1"/>
  <c r="G80" i="1" l="1"/>
  <c r="L79" i="1"/>
  <c r="H80" i="1" l="1"/>
  <c r="J80" i="1" s="1"/>
  <c r="E81" i="1" s="1"/>
  <c r="G81" i="1" l="1"/>
  <c r="L80" i="1"/>
  <c r="H81" i="1" l="1"/>
  <c r="J81" i="1" s="1"/>
  <c r="E82" i="1" s="1"/>
  <c r="G82" i="1" l="1"/>
  <c r="L81" i="1"/>
  <c r="H82" i="1" l="1"/>
  <c r="J82" i="1" s="1"/>
  <c r="E83" i="1" s="1"/>
  <c r="G83" i="1" l="1"/>
  <c r="H83" i="1" s="1"/>
  <c r="L82" i="1"/>
  <c r="I83" i="1" l="1"/>
  <c r="J83" i="1"/>
  <c r="E84" i="1" s="1"/>
  <c r="L83" i="1"/>
  <c r="G84" i="1" l="1"/>
  <c r="H84" i="1"/>
  <c r="L84" i="1" s="1"/>
  <c r="J84" i="1" l="1"/>
  <c r="E85" i="1" s="1"/>
  <c r="G85" i="1"/>
  <c r="H85" i="1" s="1"/>
  <c r="L85" i="1" s="1"/>
  <c r="J85" i="1" l="1"/>
  <c r="E86" i="1" s="1"/>
  <c r="G86" i="1" l="1"/>
  <c r="H86" i="1" s="1"/>
  <c r="L86" i="1" s="1"/>
  <c r="J86" i="1" l="1"/>
  <c r="E87" i="1" s="1"/>
  <c r="G87" i="1" l="1"/>
  <c r="H87" i="1" s="1"/>
  <c r="L87" i="1" s="1"/>
  <c r="J87" i="1" l="1"/>
  <c r="E88" i="1" s="1"/>
  <c r="G88" i="1" l="1"/>
  <c r="H88" i="1" l="1"/>
  <c r="J88" i="1" s="1"/>
  <c r="E89" i="1" s="1"/>
  <c r="G89" i="1" l="1"/>
  <c r="L88" i="1"/>
  <c r="H89" i="1" l="1"/>
  <c r="L89" i="1" s="1"/>
  <c r="J89" i="1" l="1"/>
  <c r="E90" i="1" s="1"/>
  <c r="G90" i="1" l="1"/>
  <c r="H90" i="1" l="1"/>
  <c r="I90" i="1" s="1"/>
  <c r="J90" i="1" l="1"/>
  <c r="E91" i="1" s="1"/>
  <c r="G91" i="1" s="1"/>
  <c r="L90" i="1"/>
  <c r="H91" i="1" l="1"/>
  <c r="J91" i="1" s="1"/>
  <c r="E92" i="1" s="1"/>
  <c r="G92" i="1" l="1"/>
  <c r="L91" i="1"/>
  <c r="H92" i="1" l="1"/>
  <c r="J92" i="1" s="1"/>
  <c r="E93" i="1" s="1"/>
  <c r="G93" i="1" l="1"/>
  <c r="L92" i="1"/>
  <c r="H93" i="1" l="1"/>
  <c r="J93" i="1" s="1"/>
  <c r="E94" i="1" s="1"/>
  <c r="G94" i="1" l="1"/>
  <c r="L93" i="1"/>
  <c r="H94" i="1" l="1"/>
  <c r="J94" i="1" s="1"/>
  <c r="E95" i="1" s="1"/>
  <c r="G95" i="1" l="1"/>
  <c r="L94" i="1"/>
  <c r="H95" i="1" l="1"/>
  <c r="J95" i="1" s="1"/>
  <c r="E96" i="1" s="1"/>
  <c r="G96" i="1" l="1"/>
  <c r="L95" i="1"/>
  <c r="H96" i="1" l="1"/>
  <c r="J96" i="1" s="1"/>
  <c r="E97" i="1" s="1"/>
  <c r="G97" i="1" l="1"/>
  <c r="L96" i="1"/>
  <c r="H97" i="1" l="1"/>
  <c r="I97" i="1" s="1"/>
  <c r="J97" i="1" l="1"/>
  <c r="E98" i="1" s="1"/>
  <c r="G98" i="1" s="1"/>
  <c r="L97" i="1"/>
  <c r="H98" i="1" l="1"/>
  <c r="J98" i="1" s="1"/>
  <c r="E99" i="1" s="1"/>
  <c r="G99" i="1" l="1"/>
  <c r="L98" i="1"/>
  <c r="H99" i="1" l="1"/>
  <c r="J99" i="1" s="1"/>
  <c r="E100" i="1" s="1"/>
  <c r="G100" i="1" l="1"/>
  <c r="H100" i="1" s="1"/>
  <c r="L100" i="1" s="1"/>
  <c r="L99" i="1"/>
  <c r="J100" i="1" l="1"/>
  <c r="E101" i="1" s="1"/>
  <c r="G101" i="1" l="1"/>
  <c r="H101" i="1" s="1"/>
  <c r="L101" i="1" s="1"/>
  <c r="J101" i="1" l="1"/>
  <c r="E102" i="1" s="1"/>
  <c r="G102" i="1" l="1"/>
  <c r="H102" i="1" s="1"/>
  <c r="L102" i="1" s="1"/>
  <c r="J102" i="1" l="1"/>
  <c r="E103" i="1" s="1"/>
  <c r="G103" i="1" l="1"/>
  <c r="H103" i="1" l="1"/>
  <c r="J103" i="1" s="1"/>
  <c r="E104" i="1" s="1"/>
  <c r="G104" i="1" l="1"/>
  <c r="L103" i="1"/>
  <c r="H104" i="1" l="1"/>
  <c r="I104" i="1" s="1"/>
  <c r="J104" i="1" l="1"/>
  <c r="E105" i="1" s="1"/>
  <c r="G105" i="1" s="1"/>
  <c r="H105" i="1" s="1"/>
  <c r="L105" i="1" s="1"/>
  <c r="L104" i="1"/>
  <c r="J105" i="1" l="1"/>
  <c r="E106" i="1" s="1"/>
  <c r="G106" i="1" l="1"/>
  <c r="H106" i="1" l="1"/>
  <c r="J106" i="1" s="1"/>
  <c r="E107" i="1" s="1"/>
  <c r="G107" i="1" l="1"/>
  <c r="L106" i="1"/>
  <c r="H107" i="1" l="1"/>
  <c r="J107" i="1" s="1"/>
  <c r="E108" i="1" s="1"/>
  <c r="G108" i="1" l="1"/>
  <c r="H108" i="1" s="1"/>
  <c r="L108" i="1" s="1"/>
  <c r="L107" i="1"/>
  <c r="J108" i="1" l="1"/>
  <c r="E109" i="1" s="1"/>
  <c r="G109" i="1" l="1"/>
  <c r="H109" i="1" l="1"/>
  <c r="J109" i="1" s="1"/>
  <c r="E110" i="1" s="1"/>
  <c r="G110" i="1" l="1"/>
  <c r="L109" i="1"/>
  <c r="H110" i="1" l="1"/>
  <c r="J110" i="1" s="1"/>
  <c r="E111" i="1" s="1"/>
  <c r="G111" i="1" l="1"/>
  <c r="L110" i="1"/>
  <c r="H111" i="1" l="1"/>
  <c r="I111" i="1" s="1"/>
  <c r="J111" i="1" l="1"/>
  <c r="E112" i="1" s="1"/>
  <c r="G112" i="1" s="1"/>
  <c r="L111" i="1"/>
  <c r="H112" i="1" l="1"/>
  <c r="J112" i="1" s="1"/>
  <c r="E113" i="1" s="1"/>
  <c r="G113" i="1" l="1"/>
  <c r="L112" i="1"/>
  <c r="H113" i="1" l="1"/>
  <c r="J113" i="1" s="1"/>
  <c r="E114" i="1" s="1"/>
  <c r="G114" i="1" l="1"/>
  <c r="H114" i="1" s="1"/>
  <c r="L114" i="1" s="1"/>
  <c r="L113" i="1"/>
  <c r="J114" i="1" l="1"/>
  <c r="E115" i="1" s="1"/>
  <c r="G115" i="1" l="1"/>
  <c r="H115" i="1" l="1"/>
  <c r="J115" i="1" s="1"/>
  <c r="E116" i="1" s="1"/>
  <c r="G116" i="1" l="1"/>
  <c r="L115" i="1"/>
  <c r="H116" i="1" l="1"/>
  <c r="L116" i="1" s="1"/>
  <c r="J116" i="1" l="1"/>
  <c r="E117" i="1" s="1"/>
  <c r="G117" i="1" l="1"/>
  <c r="H117" i="1" s="1"/>
  <c r="L117" i="1" s="1"/>
  <c r="J117" i="1" l="1"/>
  <c r="E118" i="1" s="1"/>
  <c r="G118" i="1" l="1"/>
  <c r="H118" i="1" l="1"/>
  <c r="I118" i="1" s="1"/>
  <c r="J118" i="1" l="1"/>
  <c r="E119" i="1" s="1"/>
  <c r="G119" i="1" s="1"/>
  <c r="H119" i="1" s="1"/>
  <c r="L119" i="1" s="1"/>
  <c r="L118" i="1"/>
  <c r="J119" i="1" l="1"/>
  <c r="E120" i="1" s="1"/>
  <c r="G120" i="1" l="1"/>
  <c r="H120" i="1" l="1"/>
  <c r="J120" i="1" s="1"/>
  <c r="E121" i="1" s="1"/>
  <c r="G121" i="1" l="1"/>
  <c r="L120" i="1"/>
  <c r="H121" i="1" l="1"/>
  <c r="J121" i="1" s="1"/>
  <c r="E122" i="1" s="1"/>
  <c r="G122" i="1" l="1"/>
  <c r="L121" i="1"/>
  <c r="H122" i="1" l="1"/>
  <c r="J122" i="1" s="1"/>
  <c r="E123" i="1" s="1"/>
  <c r="G123" i="1" l="1"/>
  <c r="L122" i="1"/>
  <c r="H123" i="1" l="1"/>
  <c r="L123" i="1" s="1"/>
  <c r="J123" i="1" l="1"/>
  <c r="E124" i="1" s="1"/>
  <c r="G124" i="1" l="1"/>
  <c r="H124" i="1" l="1"/>
  <c r="J124" i="1" s="1"/>
  <c r="E125" i="1" s="1"/>
  <c r="G125" i="1" l="1"/>
  <c r="L124" i="1"/>
  <c r="H125" i="1" l="1"/>
  <c r="I125" i="1" s="1"/>
  <c r="J125" i="1" l="1"/>
  <c r="E126" i="1" s="1"/>
  <c r="G126" i="1" s="1"/>
  <c r="L125" i="1"/>
  <c r="H126" i="1" l="1"/>
  <c r="J126" i="1" s="1"/>
  <c r="E127" i="1" s="1"/>
  <c r="G127" i="1" l="1"/>
  <c r="H127" i="1" s="1"/>
  <c r="L127" i="1" s="1"/>
  <c r="L126" i="1"/>
  <c r="J127" i="1" l="1"/>
  <c r="E128" i="1" s="1"/>
  <c r="G128" i="1" l="1"/>
  <c r="H128" i="1" l="1"/>
  <c r="J128" i="1" s="1"/>
  <c r="E129" i="1" s="1"/>
  <c r="G129" i="1" l="1"/>
  <c r="H129" i="1" s="1"/>
  <c r="L129" i="1" s="1"/>
  <c r="L128" i="1"/>
  <c r="J129" i="1" l="1"/>
  <c r="E130" i="1" s="1"/>
  <c r="G130" i="1" l="1"/>
  <c r="H130" i="1" l="1"/>
  <c r="J130" i="1" s="1"/>
  <c r="E131" i="1" s="1"/>
  <c r="G131" i="1" l="1"/>
  <c r="L130" i="1"/>
  <c r="H131" i="1" l="1"/>
  <c r="J131" i="1" s="1"/>
  <c r="E132" i="1" s="1"/>
  <c r="G132" i="1" l="1"/>
  <c r="L131" i="1"/>
  <c r="H132" i="1" l="1"/>
  <c r="I132" i="1" s="1"/>
  <c r="J132" i="1" l="1"/>
  <c r="E133" i="1" s="1"/>
  <c r="G133" i="1" s="1"/>
  <c r="H133" i="1" s="1"/>
  <c r="L133" i="1" s="1"/>
  <c r="L132" i="1"/>
  <c r="J133" i="1" l="1"/>
  <c r="E134" i="1" s="1"/>
  <c r="G134" i="1" l="1"/>
  <c r="H134" i="1" s="1"/>
  <c r="L134" i="1" s="1"/>
  <c r="J134" i="1" l="1"/>
  <c r="E135" i="1" s="1"/>
  <c r="G135" i="1" l="1"/>
  <c r="H135" i="1" l="1"/>
  <c r="J135" i="1" s="1"/>
  <c r="E136" i="1" s="1"/>
  <c r="G136" i="1" l="1"/>
  <c r="H136" i="1" s="1"/>
  <c r="L136" i="1" s="1"/>
  <c r="L135" i="1"/>
  <c r="J136" i="1" l="1"/>
  <c r="E137" i="1" s="1"/>
  <c r="G137" i="1" l="1"/>
  <c r="H137" i="1" s="1"/>
  <c r="L137" i="1" s="1"/>
  <c r="J137" i="1" l="1"/>
  <c r="E138" i="1" s="1"/>
  <c r="G138" i="1" l="1"/>
  <c r="H138" i="1" s="1"/>
  <c r="L138" i="1" s="1"/>
  <c r="J138" i="1" l="1"/>
  <c r="E139" i="1" s="1"/>
  <c r="G139" i="1" l="1"/>
  <c r="H139" i="1" l="1"/>
  <c r="I139" i="1" s="1"/>
  <c r="J139" i="1" l="1"/>
  <c r="E140" i="1" s="1"/>
  <c r="G140" i="1" s="1"/>
  <c r="H140" i="1" s="1"/>
  <c r="L139" i="1"/>
  <c r="L140" i="1" l="1"/>
  <c r="J140" i="1"/>
  <c r="E141" i="1" s="1"/>
  <c r="G141" i="1" l="1"/>
  <c r="H141" i="1" s="1"/>
  <c r="L141" i="1" s="1"/>
  <c r="J141" i="1" l="1"/>
  <c r="E142" i="1" s="1"/>
  <c r="G142" i="1" l="1"/>
  <c r="H142" i="1" s="1"/>
  <c r="L142" i="1" s="1"/>
  <c r="J142" i="1" l="1"/>
  <c r="E143" i="1" s="1"/>
  <c r="G143" i="1" l="1"/>
  <c r="H143" i="1" l="1"/>
  <c r="J143" i="1" s="1"/>
  <c r="E144" i="1" s="1"/>
  <c r="G144" i="1" l="1"/>
  <c r="H144" i="1" s="1"/>
  <c r="L144" i="1" s="1"/>
  <c r="L143" i="1"/>
  <c r="J144" i="1" l="1"/>
  <c r="E145" i="1" s="1"/>
  <c r="G145" i="1" l="1"/>
  <c r="H145" i="1" s="1"/>
  <c r="L145" i="1" s="1"/>
  <c r="J145" i="1" l="1"/>
  <c r="E146" i="1" s="1"/>
  <c r="G146" i="1" l="1"/>
  <c r="H146" i="1" l="1"/>
  <c r="I146" i="1" s="1"/>
  <c r="J146" i="1" l="1"/>
  <c r="E147" i="1" s="1"/>
  <c r="G147" i="1" s="1"/>
  <c r="L146" i="1"/>
  <c r="H147" i="1" l="1"/>
  <c r="J147" i="1" s="1"/>
  <c r="E148" i="1" s="1"/>
  <c r="G148" i="1" l="1"/>
  <c r="L147" i="1"/>
  <c r="H148" i="1" l="1"/>
  <c r="J148" i="1" s="1"/>
  <c r="E149" i="1" s="1"/>
  <c r="G149" i="1" l="1"/>
  <c r="L148" i="1"/>
  <c r="H149" i="1" l="1"/>
  <c r="L149" i="1" s="1"/>
  <c r="J149" i="1" l="1"/>
  <c r="E150" i="1" s="1"/>
  <c r="G150" i="1" l="1"/>
  <c r="H150" i="1" l="1"/>
  <c r="J150" i="1" s="1"/>
  <c r="E151" i="1" s="1"/>
  <c r="G151" i="1" l="1"/>
  <c r="H151" i="1" s="1"/>
  <c r="L151" i="1" s="1"/>
  <c r="L150" i="1"/>
  <c r="J151" i="1" l="1"/>
  <c r="E152" i="1" s="1"/>
  <c r="G152" i="1" l="1"/>
  <c r="H152" i="1" l="1"/>
  <c r="J152" i="1" s="1"/>
  <c r="E153" i="1" s="1"/>
  <c r="G153" i="1" l="1"/>
  <c r="L152" i="1"/>
  <c r="H153" i="1" l="1"/>
  <c r="I153" i="1" s="1"/>
  <c r="J153" i="1" l="1"/>
  <c r="E154" i="1" s="1"/>
  <c r="G154" i="1" s="1"/>
  <c r="L153" i="1"/>
  <c r="H154" i="1" l="1"/>
  <c r="J154" i="1" s="1"/>
  <c r="E155" i="1" s="1"/>
  <c r="G155" i="1" l="1"/>
  <c r="L154" i="1"/>
  <c r="H155" i="1" l="1"/>
  <c r="J155" i="1" s="1"/>
  <c r="E156" i="1" s="1"/>
  <c r="G156" i="1" l="1"/>
  <c r="L155" i="1"/>
  <c r="H156" i="1" l="1"/>
  <c r="J156" i="1" s="1"/>
  <c r="L156" i="1" l="1"/>
  <c r="G16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D94B1-EA24-4D0A-BDC8-52BC78662F2A}" name="deszcz" type="6" refreshedVersion="6" background="1" saveData="1">
    <textPr codePage="852" sourceFile="D:\Desktop\2015-R\Zad6\deszcz.txt" decimal="," thousands=" 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<sst xmlns="http://schemas.openxmlformats.org/spreadsheetml/2006/main" count="31" uniqueCount="25">
  <si>
    <t>data</t>
  </si>
  <si>
    <t xml:space="preserve">opady </t>
  </si>
  <si>
    <t>Zb - rano</t>
  </si>
  <si>
    <t>Zb - wieczorem</t>
  </si>
  <si>
    <t>dzień</t>
  </si>
  <si>
    <t>Podlane</t>
  </si>
  <si>
    <t>Wyparowane</t>
  </si>
  <si>
    <t>Wodociągi:</t>
  </si>
  <si>
    <t>Powierzchnia:</t>
  </si>
  <si>
    <t>Wodociągi</t>
  </si>
  <si>
    <t>Pojemnośc:</t>
  </si>
  <si>
    <t>Odprowadzanie</t>
  </si>
  <si>
    <t>1.</t>
  </si>
  <si>
    <t>6.1</t>
  </si>
  <si>
    <t>6.2</t>
  </si>
  <si>
    <t>6.3</t>
  </si>
  <si>
    <t>MIN:</t>
  </si>
  <si>
    <t>6.4</t>
  </si>
  <si>
    <t>6.5</t>
  </si>
  <si>
    <t>Odprow.</t>
  </si>
  <si>
    <t>03.05.2014</t>
  </si>
  <si>
    <t>10.05.2014</t>
  </si>
  <si>
    <t>17.05.2014</t>
  </si>
  <si>
    <t>24.05.2014</t>
  </si>
  <si>
    <t>31.05.2014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</si>
</sst>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14" fontId="0" fillId="0" borderId="0" xfId="0" applyNumberFormat="1" applyAlignment="1">
      <alignment horizontal="left"/>
    </xf>
  </cellXfs>
  <cellStyles count="2">
    <cellStyle name="Dane wyjściowe" xfId="1" builtinId="21"/>
    <cellStyle name="Normalny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Sheet1!$I$164</c:f>
              <c:strCache>
                <c:ptCount val="1"/>
                <c:pt idx="0">
                  <c:v>Wodociągi: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Sheet1!$G$165:$G$169</c:f>
              <c:strCache>
                <c:ptCount val="5"/>
                <c:pt idx="0">
                  <c:v>03.05.2014</c:v>
                </c:pt>
                <c:pt idx="1">
                  <c:v>10.05.2014</c:v>
                </c:pt>
                <c:pt idx="2">
                  <c:v>17.05.2014</c:v>
                </c:pt>
                <c:pt idx="3">
                  <c:v>24.05.2014</c:v>
                </c:pt>
                <c:pt idx="4">
                  <c:v>31.05.2014</c:v>
                </c:pt>
              </c:strCache>
            </c:strRef>
          </c:cat>
          <c:val>
            <c:numRef>
              <c:f>Sheet1!$I$165:$I$169</c:f>
              <c:numCache>
                <c:formatCode>General</c:formatCode>
                <c:ptCount val="5"/>
                <c:pt idx="0">
                  <c:v>176192.8</c:v>
                </c:pt>
                <c:pt idx="1">
                  <c:v>0</c:v>
                </c:pt>
                <c:pt idx="2">
                  <c:v>109537.6839999998</c:v>
                </c:pt>
                <c:pt idx="3">
                  <c:v>354117.88408839988</c:v>
                </c:pt>
                <c:pt idx="4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4-4CFB-8B9D-4F1EFD20E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098160"/>
        <c:axId val="450096520"/>
      </c:barChart>
      <c:catAx>
        <c:axId val="45009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0096520"/>
        <c:crosses val="autoZero"/>
        <c:auto val="1"/>
        <c:lblAlgn val="ctr"/>
        <c:lblOffset val="100"/>
        <c:noMultiLvlLbl val="0"/>
      </c:catAx>
      <c:valAx>
        <c:axId val="45009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009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5196</xdr:colOff>
      <xdr:row>169</xdr:row>
      <xdr:rowOff>3032</xdr:rowOff>
    </xdr:from>
    <xdr:to>
      <xdr:col>11</xdr:col>
      <xdr:colOff>5953</xdr:colOff>
      <xdr:row>183</xdr:row>
      <xdr:rowOff>11906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C7A7165-0C2C-4CCA-963A-B69ED67FE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zcz" connectionId="1" xr16:uid="{4B13E4E5-3872-431C-ABBB-5D8E9B7526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156" zoomScaleNormal="100" workbookViewId="0">
      <selection activeCell="E180" sqref="E180"/>
    </sheetView>
  </sheetViews>
  <sheetFormatPr defaultRowHeight="15" x14ac:dyDescent="0.25"/>
  <cols>
    <col min="1" max="1" width="10.85546875" bestFit="1" customWidth="1"/>
    <col min="2" max="2" width="5.85546875" style="5" bestFit="1" customWidth="1"/>
    <col min="3" max="3" width="10.85546875" style="5" bestFit="1" customWidth="1"/>
    <col min="4" max="4" width="5.42578125" bestFit="1" customWidth="1"/>
    <col min="5" max="5" width="13.5703125" style="5" bestFit="1" customWidth="1"/>
    <col min="6" max="6" width="8.28515625" style="5" bestFit="1" customWidth="1"/>
    <col min="7" max="7" width="12.85546875" style="5" bestFit="1" customWidth="1"/>
    <col min="8" max="8" width="15.140625" style="5" bestFit="1" customWidth="1"/>
    <col min="9" max="9" width="12" style="5" bestFit="1" customWidth="1"/>
    <col min="10" max="10" width="14.5703125" style="5" bestFit="1" customWidth="1"/>
    <col min="11" max="11" width="11.85546875" customWidth="1"/>
    <col min="12" max="12" width="2.5703125" style="5" customWidth="1"/>
  </cols>
  <sheetData>
    <row r="1" spans="1:12" x14ac:dyDescent="0.25">
      <c r="E1" s="3" t="s">
        <v>8</v>
      </c>
      <c r="F1" s="6">
        <v>50000</v>
      </c>
      <c r="G1" s="3" t="s">
        <v>10</v>
      </c>
      <c r="H1" s="6">
        <v>2500000</v>
      </c>
      <c r="I1" s="5" t="s">
        <v>9</v>
      </c>
      <c r="J1" s="6">
        <v>500000</v>
      </c>
    </row>
    <row r="3" spans="1:12" x14ac:dyDescent="0.25">
      <c r="A3" s="3" t="s">
        <v>0</v>
      </c>
      <c r="B3" s="3" t="s">
        <v>4</v>
      </c>
      <c r="C3" s="3" t="s">
        <v>1</v>
      </c>
      <c r="D3" s="5"/>
      <c r="E3" s="3" t="s">
        <v>2</v>
      </c>
      <c r="F3" s="3" t="s">
        <v>5</v>
      </c>
      <c r="G3" s="3" t="s">
        <v>6</v>
      </c>
      <c r="H3" s="7" t="s">
        <v>11</v>
      </c>
      <c r="I3" s="3" t="s">
        <v>7</v>
      </c>
      <c r="J3" s="3" t="s">
        <v>3</v>
      </c>
      <c r="L3" s="3" t="s">
        <v>12</v>
      </c>
    </row>
    <row r="4" spans="1:12" x14ac:dyDescent="0.25">
      <c r="A4" s="1">
        <v>41760</v>
      </c>
      <c r="B4" s="4">
        <f>WEEKDAY(A4,2)</f>
        <v>4</v>
      </c>
      <c r="C4" s="5">
        <v>0</v>
      </c>
      <c r="E4" s="5">
        <v>2500000</v>
      </c>
      <c r="F4" s="5">
        <f>IF(C4=0,2*$F$1,0)</f>
        <v>100000</v>
      </c>
      <c r="G4" s="5">
        <f>IF(C4=0,(E4-F4)*(-0.01),E4*0.03)</f>
        <v>-24000</v>
      </c>
      <c r="H4" s="5">
        <f>IF(E4-F4+G4&gt;$H$1,E4-F4+G4-$H$1,0)</f>
        <v>0</v>
      </c>
      <c r="I4" s="5">
        <f>IF(B4=6,IF($H$1-E4+F4-G4+H4&gt;$J$1,$J$1,$H$1-E4+F4-G4+H4),0)</f>
        <v>0</v>
      </c>
      <c r="J4" s="5">
        <f>E4-F4+G4+I4-H4</f>
        <v>2376000</v>
      </c>
      <c r="L4" s="5">
        <f>IF(H4=0,0,1)</f>
        <v>0</v>
      </c>
    </row>
    <row r="5" spans="1:12" x14ac:dyDescent="0.25">
      <c r="A5" s="1">
        <v>41761</v>
      </c>
      <c r="B5" s="4">
        <f t="shared" ref="B5:B68" si="0">WEEKDAY(A5,2)</f>
        <v>5</v>
      </c>
      <c r="C5" s="5">
        <v>1</v>
      </c>
      <c r="E5" s="5">
        <f>J4</f>
        <v>2376000</v>
      </c>
      <c r="F5" s="5">
        <f t="shared" ref="F5:F68" si="1">IF(C5=0,2*$F$1,0)</f>
        <v>0</v>
      </c>
      <c r="G5" s="5">
        <f t="shared" ref="G5:G68" si="2">IF(C5=0,(E5-F5)*(-0.01),E5*0.03)</f>
        <v>71280</v>
      </c>
      <c r="H5" s="5">
        <f t="shared" ref="H5:H68" si="3">IF(E5-F5+G5&gt;$H$1,E5-F5+G5-$H$1,0)</f>
        <v>0</v>
      </c>
      <c r="I5" s="5">
        <f t="shared" ref="I5:I68" si="4">IF(B5=6,IF($H$1-E5+F5-G5+H5&gt;$J$1,$J$1,$H$1-E5+F5-G5+H5),0)</f>
        <v>0</v>
      </c>
      <c r="J5" s="5">
        <f>E5-F5+G5+I5-H5</f>
        <v>2447280</v>
      </c>
      <c r="L5" s="5">
        <f>IF(H5=0,0,1)</f>
        <v>0</v>
      </c>
    </row>
    <row r="6" spans="1:12" x14ac:dyDescent="0.25">
      <c r="A6" s="1">
        <v>41762</v>
      </c>
      <c r="B6" s="4">
        <f t="shared" si="0"/>
        <v>6</v>
      </c>
      <c r="C6" s="5">
        <v>0</v>
      </c>
      <c r="E6" s="5">
        <f t="shared" ref="E6:E69" si="5">J5</f>
        <v>2447280</v>
      </c>
      <c r="F6" s="5">
        <f t="shared" si="1"/>
        <v>100000</v>
      </c>
      <c r="G6" s="5">
        <f t="shared" si="2"/>
        <v>-23472.799999999999</v>
      </c>
      <c r="H6" s="5">
        <f t="shared" si="3"/>
        <v>0</v>
      </c>
      <c r="I6" s="5">
        <f t="shared" si="4"/>
        <v>176192.8</v>
      </c>
      <c r="J6" s="5">
        <f>E6-F6+G6+I6-H6</f>
        <v>2500000</v>
      </c>
      <c r="L6" s="5">
        <f>IF(H6=0,0,1)</f>
        <v>0</v>
      </c>
    </row>
    <row r="7" spans="1:12" x14ac:dyDescent="0.25">
      <c r="A7" s="1">
        <v>41763</v>
      </c>
      <c r="B7" s="4">
        <f t="shared" si="0"/>
        <v>7</v>
      </c>
      <c r="C7" s="5">
        <v>0</v>
      </c>
      <c r="E7" s="5">
        <f t="shared" si="5"/>
        <v>2500000</v>
      </c>
      <c r="F7" s="5">
        <f t="shared" si="1"/>
        <v>100000</v>
      </c>
      <c r="G7" s="5">
        <f t="shared" si="2"/>
        <v>-24000</v>
      </c>
      <c r="H7" s="5">
        <f t="shared" si="3"/>
        <v>0</v>
      </c>
      <c r="I7" s="5">
        <f t="shared" si="4"/>
        <v>0</v>
      </c>
      <c r="J7" s="5">
        <f>E7-F7+G7+I7-H7</f>
        <v>2376000</v>
      </c>
      <c r="L7" s="5">
        <f>IF(H7=0,0,1)</f>
        <v>0</v>
      </c>
    </row>
    <row r="8" spans="1:12" x14ac:dyDescent="0.25">
      <c r="A8" s="1">
        <v>41764</v>
      </c>
      <c r="B8" s="4">
        <f t="shared" si="0"/>
        <v>1</v>
      </c>
      <c r="C8" s="5">
        <v>0</v>
      </c>
      <c r="E8" s="5">
        <f t="shared" si="5"/>
        <v>2376000</v>
      </c>
      <c r="F8" s="5">
        <f t="shared" si="1"/>
        <v>100000</v>
      </c>
      <c r="G8" s="5">
        <f t="shared" si="2"/>
        <v>-22760</v>
      </c>
      <c r="H8" s="5">
        <f t="shared" si="3"/>
        <v>0</v>
      </c>
      <c r="I8" s="5">
        <f t="shared" si="4"/>
        <v>0</v>
      </c>
      <c r="J8" s="5">
        <f>E8-F8+G8+I8-H8</f>
        <v>2253240</v>
      </c>
      <c r="L8" s="5">
        <f>IF(H8=0,0,1)</f>
        <v>0</v>
      </c>
    </row>
    <row r="9" spans="1:12" x14ac:dyDescent="0.25">
      <c r="A9" s="1">
        <v>41765</v>
      </c>
      <c r="B9" s="4">
        <f t="shared" si="0"/>
        <v>2</v>
      </c>
      <c r="C9" s="5">
        <v>1</v>
      </c>
      <c r="E9" s="5">
        <f t="shared" si="5"/>
        <v>2253240</v>
      </c>
      <c r="F9" s="5">
        <f t="shared" si="1"/>
        <v>0</v>
      </c>
      <c r="G9" s="5">
        <f t="shared" si="2"/>
        <v>67597.2</v>
      </c>
      <c r="H9" s="5">
        <f t="shared" si="3"/>
        <v>0</v>
      </c>
      <c r="I9" s="5">
        <f t="shared" si="4"/>
        <v>0</v>
      </c>
      <c r="J9" s="5">
        <f>E9-F9+G9+I9-H9</f>
        <v>2320837.2000000002</v>
      </c>
      <c r="L9" s="5">
        <f>IF(H9=0,0,1)</f>
        <v>0</v>
      </c>
    </row>
    <row r="10" spans="1:12" x14ac:dyDescent="0.25">
      <c r="A10" s="1">
        <v>41766</v>
      </c>
      <c r="B10" s="4">
        <f t="shared" si="0"/>
        <v>3</v>
      </c>
      <c r="C10" s="5">
        <v>1</v>
      </c>
      <c r="E10" s="5">
        <f t="shared" si="5"/>
        <v>2320837.2000000002</v>
      </c>
      <c r="F10" s="5">
        <f t="shared" si="1"/>
        <v>0</v>
      </c>
      <c r="G10" s="5">
        <f t="shared" si="2"/>
        <v>69625.116000000009</v>
      </c>
      <c r="H10" s="5">
        <f t="shared" si="3"/>
        <v>0</v>
      </c>
      <c r="I10" s="5">
        <f t="shared" si="4"/>
        <v>0</v>
      </c>
      <c r="J10" s="5">
        <f>E10-F10+G10+I10-H10</f>
        <v>2390462.3160000001</v>
      </c>
      <c r="L10" s="5">
        <f>IF(H10=0,0,1)</f>
        <v>0</v>
      </c>
    </row>
    <row r="11" spans="1:12" x14ac:dyDescent="0.25">
      <c r="A11" s="1">
        <v>41767</v>
      </c>
      <c r="B11" s="4">
        <f t="shared" si="0"/>
        <v>4</v>
      </c>
      <c r="C11" s="5">
        <v>1</v>
      </c>
      <c r="E11" s="5">
        <f t="shared" si="5"/>
        <v>2390462.3160000001</v>
      </c>
      <c r="F11" s="5">
        <f t="shared" si="1"/>
        <v>0</v>
      </c>
      <c r="G11" s="5">
        <f t="shared" si="2"/>
        <v>71713.869479999994</v>
      </c>
      <c r="H11" s="5">
        <f t="shared" si="3"/>
        <v>0</v>
      </c>
      <c r="I11" s="5">
        <f t="shared" si="4"/>
        <v>0</v>
      </c>
      <c r="J11" s="5">
        <f>E11-F11+G11+I11-H11</f>
        <v>2462176.18548</v>
      </c>
      <c r="L11" s="5">
        <f>IF(H11=0,0,1)</f>
        <v>0</v>
      </c>
    </row>
    <row r="12" spans="1:12" x14ac:dyDescent="0.25">
      <c r="A12" s="1">
        <v>41768</v>
      </c>
      <c r="B12" s="4">
        <f t="shared" si="0"/>
        <v>5</v>
      </c>
      <c r="C12" s="5">
        <v>1</v>
      </c>
      <c r="E12" s="5">
        <f t="shared" si="5"/>
        <v>2462176.18548</v>
      </c>
      <c r="F12" s="5">
        <f t="shared" si="1"/>
        <v>0</v>
      </c>
      <c r="G12" s="5">
        <f t="shared" si="2"/>
        <v>73865.285564399994</v>
      </c>
      <c r="H12" s="5">
        <f t="shared" si="3"/>
        <v>36041.471044399776</v>
      </c>
      <c r="I12" s="5">
        <f t="shared" si="4"/>
        <v>0</v>
      </c>
      <c r="J12" s="5">
        <f>E12-F12+G12+I12-H12</f>
        <v>2500000</v>
      </c>
      <c r="L12" s="5">
        <f>IF(H12=0,0,1)</f>
        <v>1</v>
      </c>
    </row>
    <row r="13" spans="1:12" x14ac:dyDescent="0.25">
      <c r="A13" s="1">
        <v>41769</v>
      </c>
      <c r="B13" s="4">
        <f t="shared" si="0"/>
        <v>6</v>
      </c>
      <c r="C13" s="5">
        <v>1</v>
      </c>
      <c r="E13" s="5">
        <f t="shared" si="5"/>
        <v>2500000</v>
      </c>
      <c r="F13" s="5">
        <f t="shared" si="1"/>
        <v>0</v>
      </c>
      <c r="G13" s="5">
        <f t="shared" si="2"/>
        <v>75000</v>
      </c>
      <c r="H13" s="5">
        <f t="shared" si="3"/>
        <v>75000</v>
      </c>
      <c r="I13" s="5">
        <f t="shared" si="4"/>
        <v>0</v>
      </c>
      <c r="J13" s="5">
        <f>E13-F13+G13+I13-H13</f>
        <v>2500000</v>
      </c>
      <c r="L13" s="5">
        <f>IF(H13=0,0,1)</f>
        <v>1</v>
      </c>
    </row>
    <row r="14" spans="1:12" x14ac:dyDescent="0.25">
      <c r="A14" s="1">
        <v>41770</v>
      </c>
      <c r="B14" s="4">
        <f t="shared" si="0"/>
        <v>7</v>
      </c>
      <c r="C14" s="5">
        <v>1</v>
      </c>
      <c r="E14" s="5">
        <f t="shared" si="5"/>
        <v>2500000</v>
      </c>
      <c r="F14" s="5">
        <f t="shared" si="1"/>
        <v>0</v>
      </c>
      <c r="G14" s="5">
        <f t="shared" si="2"/>
        <v>75000</v>
      </c>
      <c r="H14" s="5">
        <f t="shared" si="3"/>
        <v>75000</v>
      </c>
      <c r="I14" s="5">
        <f t="shared" si="4"/>
        <v>0</v>
      </c>
      <c r="J14" s="5">
        <f>E14-F14+G14+I14-H14</f>
        <v>2500000</v>
      </c>
      <c r="L14" s="5">
        <f>IF(H14=0,0,1)</f>
        <v>1</v>
      </c>
    </row>
    <row r="15" spans="1:12" x14ac:dyDescent="0.25">
      <c r="A15" s="1">
        <v>41771</v>
      </c>
      <c r="B15" s="4">
        <f t="shared" si="0"/>
        <v>1</v>
      </c>
      <c r="C15" s="5">
        <v>1</v>
      </c>
      <c r="E15" s="5">
        <f t="shared" si="5"/>
        <v>2500000</v>
      </c>
      <c r="F15" s="5">
        <f t="shared" si="1"/>
        <v>0</v>
      </c>
      <c r="G15" s="5">
        <f t="shared" si="2"/>
        <v>75000</v>
      </c>
      <c r="H15" s="5">
        <f t="shared" si="3"/>
        <v>75000</v>
      </c>
      <c r="I15" s="5">
        <f t="shared" si="4"/>
        <v>0</v>
      </c>
      <c r="J15" s="5">
        <f>E15-F15+G15+I15-H15</f>
        <v>2500000</v>
      </c>
      <c r="L15" s="5">
        <f>IF(H15=0,0,1)</f>
        <v>1</v>
      </c>
    </row>
    <row r="16" spans="1:12" x14ac:dyDescent="0.25">
      <c r="A16" s="1">
        <v>41772</v>
      </c>
      <c r="B16" s="4">
        <f t="shared" si="0"/>
        <v>2</v>
      </c>
      <c r="C16" s="5">
        <v>1</v>
      </c>
      <c r="E16" s="5">
        <f t="shared" si="5"/>
        <v>2500000</v>
      </c>
      <c r="F16" s="5">
        <f t="shared" si="1"/>
        <v>0</v>
      </c>
      <c r="G16" s="5">
        <f t="shared" si="2"/>
        <v>75000</v>
      </c>
      <c r="H16" s="5">
        <f t="shared" si="3"/>
        <v>75000</v>
      </c>
      <c r="I16" s="5">
        <f t="shared" si="4"/>
        <v>0</v>
      </c>
      <c r="J16" s="5">
        <f>E16-F16+G16+I16-H16</f>
        <v>2500000</v>
      </c>
      <c r="L16" s="5">
        <f>IF(H16=0,0,1)</f>
        <v>1</v>
      </c>
    </row>
    <row r="17" spans="1:12" x14ac:dyDescent="0.25">
      <c r="A17" s="1">
        <v>41773</v>
      </c>
      <c r="B17" s="4">
        <f t="shared" si="0"/>
        <v>3</v>
      </c>
      <c r="C17" s="5">
        <v>0</v>
      </c>
      <c r="E17" s="5">
        <f t="shared" si="5"/>
        <v>2500000</v>
      </c>
      <c r="F17" s="5">
        <f t="shared" si="1"/>
        <v>100000</v>
      </c>
      <c r="G17" s="5">
        <f t="shared" si="2"/>
        <v>-24000</v>
      </c>
      <c r="H17" s="5">
        <f t="shared" si="3"/>
        <v>0</v>
      </c>
      <c r="I17" s="5">
        <f t="shared" si="4"/>
        <v>0</v>
      </c>
      <c r="J17" s="5">
        <f>E17-F17+G17+I17-H17</f>
        <v>2376000</v>
      </c>
      <c r="L17" s="5">
        <f>IF(H17=0,0,1)</f>
        <v>0</v>
      </c>
    </row>
    <row r="18" spans="1:12" x14ac:dyDescent="0.25">
      <c r="A18" s="1">
        <v>41774</v>
      </c>
      <c r="B18" s="4">
        <f t="shared" si="0"/>
        <v>4</v>
      </c>
      <c r="C18" s="5">
        <v>0</v>
      </c>
      <c r="E18" s="5">
        <f t="shared" si="5"/>
        <v>2376000</v>
      </c>
      <c r="F18" s="5">
        <f t="shared" si="1"/>
        <v>100000</v>
      </c>
      <c r="G18" s="5">
        <f t="shared" si="2"/>
        <v>-22760</v>
      </c>
      <c r="H18" s="5">
        <f t="shared" si="3"/>
        <v>0</v>
      </c>
      <c r="I18" s="5">
        <f t="shared" si="4"/>
        <v>0</v>
      </c>
      <c r="J18" s="5">
        <f>E18-F18+G18+I18-H18</f>
        <v>2253240</v>
      </c>
      <c r="L18" s="5">
        <f>IF(H18=0,0,1)</f>
        <v>0</v>
      </c>
    </row>
    <row r="19" spans="1:12" x14ac:dyDescent="0.25">
      <c r="A19" s="1">
        <v>41775</v>
      </c>
      <c r="B19" s="4">
        <f t="shared" si="0"/>
        <v>5</v>
      </c>
      <c r="C19" s="5">
        <v>1</v>
      </c>
      <c r="E19" s="5">
        <f t="shared" si="5"/>
        <v>2253240</v>
      </c>
      <c r="F19" s="5">
        <f t="shared" si="1"/>
        <v>0</v>
      </c>
      <c r="G19" s="5">
        <f t="shared" si="2"/>
        <v>67597.2</v>
      </c>
      <c r="H19" s="5">
        <f t="shared" si="3"/>
        <v>0</v>
      </c>
      <c r="I19" s="5">
        <f t="shared" si="4"/>
        <v>0</v>
      </c>
      <c r="J19" s="5">
        <f>E19-F19+G19+I19-H19</f>
        <v>2320837.2000000002</v>
      </c>
      <c r="L19" s="5">
        <f>IF(H19=0,0,1)</f>
        <v>0</v>
      </c>
    </row>
    <row r="20" spans="1:12" x14ac:dyDescent="0.25">
      <c r="A20" s="1">
        <v>41776</v>
      </c>
      <c r="B20" s="4">
        <f t="shared" si="0"/>
        <v>6</v>
      </c>
      <c r="C20" s="5">
        <v>1</v>
      </c>
      <c r="E20" s="5">
        <f t="shared" si="5"/>
        <v>2320837.2000000002</v>
      </c>
      <c r="F20" s="5">
        <f t="shared" si="1"/>
        <v>0</v>
      </c>
      <c r="G20" s="5">
        <f t="shared" si="2"/>
        <v>69625.116000000009</v>
      </c>
      <c r="H20" s="5">
        <f t="shared" si="3"/>
        <v>0</v>
      </c>
      <c r="I20" s="5">
        <f t="shared" si="4"/>
        <v>109537.6839999998</v>
      </c>
      <c r="J20" s="5">
        <f>E20-F20+G20+I20-H20</f>
        <v>2500000</v>
      </c>
      <c r="L20" s="5">
        <f>IF(H20=0,0,1)</f>
        <v>0</v>
      </c>
    </row>
    <row r="21" spans="1:12" x14ac:dyDescent="0.25">
      <c r="A21" s="1">
        <v>41777</v>
      </c>
      <c r="B21" s="4">
        <f t="shared" si="0"/>
        <v>7</v>
      </c>
      <c r="C21" s="5">
        <v>1</v>
      </c>
      <c r="E21" s="5">
        <f t="shared" si="5"/>
        <v>2500000</v>
      </c>
      <c r="F21" s="5">
        <f t="shared" si="1"/>
        <v>0</v>
      </c>
      <c r="G21" s="5">
        <f t="shared" si="2"/>
        <v>75000</v>
      </c>
      <c r="H21" s="5">
        <f t="shared" si="3"/>
        <v>75000</v>
      </c>
      <c r="I21" s="5">
        <f t="shared" si="4"/>
        <v>0</v>
      </c>
      <c r="J21" s="5">
        <f>E21-F21+G21+I21-H21</f>
        <v>2500000</v>
      </c>
      <c r="L21" s="5">
        <f>IF(H21=0,0,1)</f>
        <v>1</v>
      </c>
    </row>
    <row r="22" spans="1:12" x14ac:dyDescent="0.25">
      <c r="A22" s="1">
        <v>41778</v>
      </c>
      <c r="B22" s="4">
        <f t="shared" si="0"/>
        <v>1</v>
      </c>
      <c r="C22" s="5">
        <v>0</v>
      </c>
      <c r="E22" s="5">
        <f t="shared" si="5"/>
        <v>2500000</v>
      </c>
      <c r="F22" s="5">
        <f t="shared" si="1"/>
        <v>100000</v>
      </c>
      <c r="G22" s="5">
        <f t="shared" si="2"/>
        <v>-24000</v>
      </c>
      <c r="H22" s="5">
        <f t="shared" si="3"/>
        <v>0</v>
      </c>
      <c r="I22" s="5">
        <f t="shared" si="4"/>
        <v>0</v>
      </c>
      <c r="J22" s="5">
        <f>E22-F22+G22+I22-H22</f>
        <v>2376000</v>
      </c>
      <c r="L22" s="5">
        <f>IF(H22=0,0,1)</f>
        <v>0</v>
      </c>
    </row>
    <row r="23" spans="1:12" x14ac:dyDescent="0.25">
      <c r="A23" s="1">
        <v>41779</v>
      </c>
      <c r="B23" s="4">
        <f t="shared" si="0"/>
        <v>2</v>
      </c>
      <c r="C23" s="5">
        <v>0</v>
      </c>
      <c r="E23" s="5">
        <f t="shared" si="5"/>
        <v>2376000</v>
      </c>
      <c r="F23" s="5">
        <f t="shared" si="1"/>
        <v>100000</v>
      </c>
      <c r="G23" s="5">
        <f t="shared" si="2"/>
        <v>-22760</v>
      </c>
      <c r="H23" s="5">
        <f t="shared" si="3"/>
        <v>0</v>
      </c>
      <c r="I23" s="5">
        <f t="shared" si="4"/>
        <v>0</v>
      </c>
      <c r="J23" s="5">
        <f>E23-F23+G23+I23-H23</f>
        <v>2253240</v>
      </c>
      <c r="L23" s="5">
        <f>IF(H23=0,0,1)</f>
        <v>0</v>
      </c>
    </row>
    <row r="24" spans="1:12" x14ac:dyDescent="0.25">
      <c r="A24" s="1">
        <v>41780</v>
      </c>
      <c r="B24" s="4">
        <f t="shared" si="0"/>
        <v>3</v>
      </c>
      <c r="C24" s="5">
        <v>1</v>
      </c>
      <c r="E24" s="5">
        <f t="shared" si="5"/>
        <v>2253240</v>
      </c>
      <c r="F24" s="5">
        <f t="shared" si="1"/>
        <v>0</v>
      </c>
      <c r="G24" s="5">
        <f t="shared" si="2"/>
        <v>67597.2</v>
      </c>
      <c r="H24" s="5">
        <f t="shared" si="3"/>
        <v>0</v>
      </c>
      <c r="I24" s="5">
        <f t="shared" si="4"/>
        <v>0</v>
      </c>
      <c r="J24" s="5">
        <f>E24-F24+G24+I24-H24</f>
        <v>2320837.2000000002</v>
      </c>
      <c r="L24" s="5">
        <f>IF(H24=0,0,1)</f>
        <v>0</v>
      </c>
    </row>
    <row r="25" spans="1:12" x14ac:dyDescent="0.25">
      <c r="A25" s="1">
        <v>41781</v>
      </c>
      <c r="B25" s="4">
        <f t="shared" si="0"/>
        <v>4</v>
      </c>
      <c r="C25" s="5">
        <v>1</v>
      </c>
      <c r="E25" s="5">
        <f t="shared" si="5"/>
        <v>2320837.2000000002</v>
      </c>
      <c r="F25" s="5">
        <f t="shared" si="1"/>
        <v>0</v>
      </c>
      <c r="G25" s="5">
        <f t="shared" si="2"/>
        <v>69625.116000000009</v>
      </c>
      <c r="H25" s="5">
        <f t="shared" si="3"/>
        <v>0</v>
      </c>
      <c r="I25" s="5">
        <f t="shared" si="4"/>
        <v>0</v>
      </c>
      <c r="J25" s="5">
        <f>E25-F25+G25+I25-H25</f>
        <v>2390462.3160000001</v>
      </c>
      <c r="L25" s="5">
        <f>IF(H25=0,0,1)</f>
        <v>0</v>
      </c>
    </row>
    <row r="26" spans="1:12" x14ac:dyDescent="0.25">
      <c r="A26" s="1">
        <v>41782</v>
      </c>
      <c r="B26" s="4">
        <f t="shared" si="0"/>
        <v>5</v>
      </c>
      <c r="C26" s="5">
        <v>0</v>
      </c>
      <c r="E26" s="5">
        <f t="shared" si="5"/>
        <v>2390462.3160000001</v>
      </c>
      <c r="F26" s="5">
        <f t="shared" si="1"/>
        <v>100000</v>
      </c>
      <c r="G26" s="5">
        <f t="shared" si="2"/>
        <v>-22904.623160000003</v>
      </c>
      <c r="H26" s="5">
        <f t="shared" si="3"/>
        <v>0</v>
      </c>
      <c r="I26" s="5">
        <f t="shared" si="4"/>
        <v>0</v>
      </c>
      <c r="J26" s="5">
        <f>E26-F26+G26+I26-H26</f>
        <v>2267557.6928400001</v>
      </c>
      <c r="L26" s="5">
        <f>IF(H26=0,0,1)</f>
        <v>0</v>
      </c>
    </row>
    <row r="27" spans="1:12" x14ac:dyDescent="0.25">
      <c r="A27" s="1">
        <v>41783</v>
      </c>
      <c r="B27" s="4">
        <f t="shared" si="0"/>
        <v>6</v>
      </c>
      <c r="C27" s="5">
        <v>0</v>
      </c>
      <c r="E27" s="5">
        <f t="shared" si="5"/>
        <v>2267557.6928400001</v>
      </c>
      <c r="F27" s="5">
        <f t="shared" si="1"/>
        <v>100000</v>
      </c>
      <c r="G27" s="5">
        <f t="shared" si="2"/>
        <v>-21675.576928400002</v>
      </c>
      <c r="H27" s="5">
        <f t="shared" si="3"/>
        <v>0</v>
      </c>
      <c r="I27" s="5">
        <f t="shared" si="4"/>
        <v>354117.88408839988</v>
      </c>
      <c r="J27" s="5">
        <f>E27-F27+G27+I27-H27</f>
        <v>2500000</v>
      </c>
      <c r="L27" s="5">
        <f>IF(H27=0,0,1)</f>
        <v>0</v>
      </c>
    </row>
    <row r="28" spans="1:12" x14ac:dyDescent="0.25">
      <c r="A28" s="1">
        <v>41784</v>
      </c>
      <c r="B28" s="4">
        <f t="shared" si="0"/>
        <v>7</v>
      </c>
      <c r="C28" s="5">
        <v>0</v>
      </c>
      <c r="E28" s="5">
        <f t="shared" si="5"/>
        <v>2500000</v>
      </c>
      <c r="F28" s="5">
        <f t="shared" si="1"/>
        <v>100000</v>
      </c>
      <c r="G28" s="5">
        <f t="shared" si="2"/>
        <v>-24000</v>
      </c>
      <c r="H28" s="5">
        <f t="shared" si="3"/>
        <v>0</v>
      </c>
      <c r="I28" s="5">
        <f t="shared" si="4"/>
        <v>0</v>
      </c>
      <c r="J28" s="5">
        <f>E28-F28+G28+I28-H28</f>
        <v>2376000</v>
      </c>
      <c r="L28" s="5">
        <f>IF(H28=0,0,1)</f>
        <v>0</v>
      </c>
    </row>
    <row r="29" spans="1:12" x14ac:dyDescent="0.25">
      <c r="A29" s="1">
        <v>41785</v>
      </c>
      <c r="B29" s="4">
        <f t="shared" si="0"/>
        <v>1</v>
      </c>
      <c r="C29" s="5">
        <v>0</v>
      </c>
      <c r="E29" s="5">
        <f t="shared" si="5"/>
        <v>2376000</v>
      </c>
      <c r="F29" s="5">
        <f t="shared" si="1"/>
        <v>100000</v>
      </c>
      <c r="G29" s="5">
        <f t="shared" si="2"/>
        <v>-22760</v>
      </c>
      <c r="H29" s="5">
        <f t="shared" si="3"/>
        <v>0</v>
      </c>
      <c r="I29" s="5">
        <f t="shared" si="4"/>
        <v>0</v>
      </c>
      <c r="J29" s="5">
        <f>E29-F29+G29+I29-H29</f>
        <v>2253240</v>
      </c>
      <c r="L29" s="5">
        <f>IF(H29=0,0,1)</f>
        <v>0</v>
      </c>
    </row>
    <row r="30" spans="1:12" x14ac:dyDescent="0.25">
      <c r="A30" s="1">
        <v>41786</v>
      </c>
      <c r="B30" s="4">
        <f t="shared" si="0"/>
        <v>2</v>
      </c>
      <c r="C30" s="5">
        <v>0</v>
      </c>
      <c r="E30" s="5">
        <f t="shared" si="5"/>
        <v>2253240</v>
      </c>
      <c r="F30" s="5">
        <f t="shared" si="1"/>
        <v>100000</v>
      </c>
      <c r="G30" s="5">
        <f t="shared" si="2"/>
        <v>-21532.400000000001</v>
      </c>
      <c r="H30" s="5">
        <f t="shared" si="3"/>
        <v>0</v>
      </c>
      <c r="I30" s="5">
        <f t="shared" si="4"/>
        <v>0</v>
      </c>
      <c r="J30" s="5">
        <f>E30-F30+G30+I30-H30</f>
        <v>2131707.6</v>
      </c>
      <c r="L30" s="5">
        <f>IF(H30=0,0,1)</f>
        <v>0</v>
      </c>
    </row>
    <row r="31" spans="1:12" x14ac:dyDescent="0.25">
      <c r="A31" s="1">
        <v>41787</v>
      </c>
      <c r="B31" s="4">
        <f t="shared" si="0"/>
        <v>3</v>
      </c>
      <c r="C31" s="5">
        <v>1</v>
      </c>
      <c r="E31" s="5">
        <f t="shared" si="5"/>
        <v>2131707.6</v>
      </c>
      <c r="F31" s="5">
        <f t="shared" si="1"/>
        <v>0</v>
      </c>
      <c r="G31" s="5">
        <f t="shared" si="2"/>
        <v>63951.228000000003</v>
      </c>
      <c r="H31" s="5">
        <f t="shared" si="3"/>
        <v>0</v>
      </c>
      <c r="I31" s="5">
        <f t="shared" si="4"/>
        <v>0</v>
      </c>
      <c r="J31" s="5">
        <f>E31-F31+G31+I31-H31</f>
        <v>2195658.8280000002</v>
      </c>
      <c r="L31" s="5">
        <f>IF(H31=0,0,1)</f>
        <v>0</v>
      </c>
    </row>
    <row r="32" spans="1:12" x14ac:dyDescent="0.25">
      <c r="A32" s="1">
        <v>41788</v>
      </c>
      <c r="B32" s="4">
        <f t="shared" si="0"/>
        <v>4</v>
      </c>
      <c r="C32" s="5">
        <v>0</v>
      </c>
      <c r="E32" s="5">
        <f t="shared" si="5"/>
        <v>2195658.8280000002</v>
      </c>
      <c r="F32" s="5">
        <f t="shared" si="1"/>
        <v>100000</v>
      </c>
      <c r="G32" s="5">
        <f t="shared" si="2"/>
        <v>-20956.588280000004</v>
      </c>
      <c r="H32" s="5">
        <f t="shared" si="3"/>
        <v>0</v>
      </c>
      <c r="I32" s="5">
        <f t="shared" si="4"/>
        <v>0</v>
      </c>
      <c r="J32" s="5">
        <f>E32-F32+G32+I32-H32</f>
        <v>2074702.2397200002</v>
      </c>
      <c r="L32" s="5">
        <f>IF(H32=0,0,1)</f>
        <v>0</v>
      </c>
    </row>
    <row r="33" spans="1:12" x14ac:dyDescent="0.25">
      <c r="A33" s="1">
        <v>41789</v>
      </c>
      <c r="B33" s="4">
        <f t="shared" si="0"/>
        <v>5</v>
      </c>
      <c r="C33" s="5">
        <v>0</v>
      </c>
      <c r="E33" s="5">
        <f t="shared" si="5"/>
        <v>2074702.2397200002</v>
      </c>
      <c r="F33" s="5">
        <f t="shared" si="1"/>
        <v>100000</v>
      </c>
      <c r="G33" s="5">
        <f t="shared" si="2"/>
        <v>-19747.022397200002</v>
      </c>
      <c r="H33" s="5">
        <f t="shared" si="3"/>
        <v>0</v>
      </c>
      <c r="I33" s="5">
        <f t="shared" si="4"/>
        <v>0</v>
      </c>
      <c r="J33" s="5">
        <f>E33-F33+G33+I33-H33</f>
        <v>1954955.2173228001</v>
      </c>
      <c r="L33" s="5">
        <f>IF(H33=0,0,1)</f>
        <v>0</v>
      </c>
    </row>
    <row r="34" spans="1:12" x14ac:dyDescent="0.25">
      <c r="A34" s="1">
        <v>41790</v>
      </c>
      <c r="B34" s="4">
        <f t="shared" si="0"/>
        <v>6</v>
      </c>
      <c r="C34" s="5">
        <v>0</v>
      </c>
      <c r="E34" s="5">
        <f t="shared" si="5"/>
        <v>1954955.2173228001</v>
      </c>
      <c r="F34" s="5">
        <f t="shared" si="1"/>
        <v>100000</v>
      </c>
      <c r="G34" s="5">
        <f t="shared" si="2"/>
        <v>-18549.552173227999</v>
      </c>
      <c r="H34" s="5">
        <f t="shared" si="3"/>
        <v>0</v>
      </c>
      <c r="I34" s="5">
        <f t="shared" si="4"/>
        <v>500000</v>
      </c>
      <c r="J34" s="5">
        <f>E34-F34+G34+I34-H34</f>
        <v>2336405.6651495723</v>
      </c>
      <c r="L34" s="5">
        <f>IF(H34=0,0,1)</f>
        <v>0</v>
      </c>
    </row>
    <row r="35" spans="1:12" x14ac:dyDescent="0.25">
      <c r="A35" s="1">
        <v>41791</v>
      </c>
      <c r="B35" s="4">
        <f t="shared" si="0"/>
        <v>7</v>
      </c>
      <c r="C35" s="5">
        <v>0</v>
      </c>
      <c r="E35" s="5">
        <f t="shared" si="5"/>
        <v>2336405.6651495723</v>
      </c>
      <c r="F35" s="5">
        <f t="shared" si="1"/>
        <v>100000</v>
      </c>
      <c r="G35" s="5">
        <f t="shared" si="2"/>
        <v>-22364.056651495725</v>
      </c>
      <c r="H35" s="5">
        <f t="shared" si="3"/>
        <v>0</v>
      </c>
      <c r="I35" s="5">
        <f t="shared" si="4"/>
        <v>0</v>
      </c>
      <c r="J35" s="5">
        <f>E35-F35+G35+I35-H35</f>
        <v>2214041.6084980764</v>
      </c>
      <c r="L35" s="5">
        <f>IF(H35=0,0,1)</f>
        <v>0</v>
      </c>
    </row>
    <row r="36" spans="1:12" x14ac:dyDescent="0.25">
      <c r="A36" s="1">
        <v>41792</v>
      </c>
      <c r="B36" s="4">
        <f t="shared" si="0"/>
        <v>1</v>
      </c>
      <c r="C36" s="5">
        <v>0</v>
      </c>
      <c r="E36" s="5">
        <f t="shared" si="5"/>
        <v>2214041.6084980764</v>
      </c>
      <c r="F36" s="5">
        <f t="shared" si="1"/>
        <v>100000</v>
      </c>
      <c r="G36" s="5">
        <f t="shared" si="2"/>
        <v>-21140.416084980763</v>
      </c>
      <c r="H36" s="5">
        <f t="shared" si="3"/>
        <v>0</v>
      </c>
      <c r="I36" s="5">
        <f t="shared" si="4"/>
        <v>0</v>
      </c>
      <c r="J36" s="5">
        <f>E36-F36+G36+I36-H36</f>
        <v>2092901.1924130956</v>
      </c>
      <c r="L36" s="5">
        <f>IF(H36=0,0,1)</f>
        <v>0</v>
      </c>
    </row>
    <row r="37" spans="1:12" x14ac:dyDescent="0.25">
      <c r="A37" s="1">
        <v>41793</v>
      </c>
      <c r="B37" s="4">
        <f t="shared" si="0"/>
        <v>2</v>
      </c>
      <c r="C37" s="5">
        <v>0</v>
      </c>
      <c r="E37" s="5">
        <f t="shared" si="5"/>
        <v>2092901.1924130956</v>
      </c>
      <c r="F37" s="5">
        <f t="shared" si="1"/>
        <v>100000</v>
      </c>
      <c r="G37" s="5">
        <f t="shared" si="2"/>
        <v>-19929.011924130955</v>
      </c>
      <c r="H37" s="5">
        <f t="shared" si="3"/>
        <v>0</v>
      </c>
      <c r="I37" s="5">
        <f t="shared" si="4"/>
        <v>0</v>
      </c>
      <c r="J37" s="5">
        <f>E37-F37+G37+I37-H37</f>
        <v>1972972.1804889648</v>
      </c>
      <c r="L37" s="5">
        <f>IF(H37=0,0,1)</f>
        <v>0</v>
      </c>
    </row>
    <row r="38" spans="1:12" x14ac:dyDescent="0.25">
      <c r="A38" s="1">
        <v>41794</v>
      </c>
      <c r="B38" s="4">
        <f t="shared" si="0"/>
        <v>3</v>
      </c>
      <c r="C38" s="5">
        <v>1</v>
      </c>
      <c r="E38" s="5">
        <f t="shared" si="5"/>
        <v>1972972.1804889648</v>
      </c>
      <c r="F38" s="5">
        <f t="shared" si="1"/>
        <v>0</v>
      </c>
      <c r="G38" s="5">
        <f t="shared" si="2"/>
        <v>59189.16541466894</v>
      </c>
      <c r="H38" s="5">
        <f t="shared" si="3"/>
        <v>0</v>
      </c>
      <c r="I38" s="5">
        <f t="shared" si="4"/>
        <v>0</v>
      </c>
      <c r="J38" s="5">
        <f>E38-F38+G38+I38-H38</f>
        <v>2032161.3459036336</v>
      </c>
      <c r="L38" s="5">
        <f>IF(H38=0,0,1)</f>
        <v>0</v>
      </c>
    </row>
    <row r="39" spans="1:12" x14ac:dyDescent="0.25">
      <c r="A39" s="1">
        <v>41795</v>
      </c>
      <c r="B39" s="4">
        <f t="shared" si="0"/>
        <v>4</v>
      </c>
      <c r="C39" s="5">
        <v>1</v>
      </c>
      <c r="E39" s="5">
        <f t="shared" si="5"/>
        <v>2032161.3459036336</v>
      </c>
      <c r="F39" s="5">
        <f t="shared" si="1"/>
        <v>0</v>
      </c>
      <c r="G39" s="5">
        <f t="shared" si="2"/>
        <v>60964.840377109009</v>
      </c>
      <c r="H39" s="5">
        <f t="shared" si="3"/>
        <v>0</v>
      </c>
      <c r="I39" s="5">
        <f t="shared" si="4"/>
        <v>0</v>
      </c>
      <c r="J39" s="5">
        <f>E39-F39+G39+I39-H39</f>
        <v>2093126.1862807428</v>
      </c>
      <c r="L39" s="5">
        <f>IF(H39=0,0,1)</f>
        <v>0</v>
      </c>
    </row>
    <row r="40" spans="1:12" x14ac:dyDescent="0.25">
      <c r="A40" s="1">
        <v>41796</v>
      </c>
      <c r="B40" s="4">
        <f t="shared" si="0"/>
        <v>5</v>
      </c>
      <c r="C40" s="5">
        <v>1</v>
      </c>
      <c r="E40" s="5">
        <f t="shared" si="5"/>
        <v>2093126.1862807428</v>
      </c>
      <c r="F40" s="5">
        <f t="shared" si="1"/>
        <v>0</v>
      </c>
      <c r="G40" s="5">
        <f t="shared" si="2"/>
        <v>62793.785588422281</v>
      </c>
      <c r="H40" s="5">
        <f t="shared" si="3"/>
        <v>0</v>
      </c>
      <c r="I40" s="5">
        <f t="shared" si="4"/>
        <v>0</v>
      </c>
      <c r="J40" s="5">
        <f>E40-F40+G40+I40-H40</f>
        <v>2155919.9718691651</v>
      </c>
      <c r="L40" s="5">
        <f>IF(H40=0,0,1)</f>
        <v>0</v>
      </c>
    </row>
    <row r="41" spans="1:12" x14ac:dyDescent="0.25">
      <c r="A41" s="1">
        <v>41797</v>
      </c>
      <c r="B41" s="4">
        <f t="shared" si="0"/>
        <v>6</v>
      </c>
      <c r="C41" s="5">
        <v>1</v>
      </c>
      <c r="E41" s="5">
        <f t="shared" si="5"/>
        <v>2155919.9718691651</v>
      </c>
      <c r="F41" s="5">
        <f t="shared" si="1"/>
        <v>0</v>
      </c>
      <c r="G41" s="5">
        <f t="shared" si="2"/>
        <v>64677.599156074953</v>
      </c>
      <c r="H41" s="5">
        <f t="shared" si="3"/>
        <v>0</v>
      </c>
      <c r="I41" s="5">
        <f t="shared" si="4"/>
        <v>279402.42897476</v>
      </c>
      <c r="J41" s="5">
        <f>E41-F41+G41+I41-H41</f>
        <v>2500000</v>
      </c>
      <c r="L41" s="5">
        <f>IF(H41=0,0,1)</f>
        <v>0</v>
      </c>
    </row>
    <row r="42" spans="1:12" x14ac:dyDescent="0.25">
      <c r="A42" s="1">
        <v>41798</v>
      </c>
      <c r="B42" s="4">
        <f t="shared" si="0"/>
        <v>7</v>
      </c>
      <c r="C42" s="5">
        <v>1</v>
      </c>
      <c r="E42" s="5">
        <f t="shared" si="5"/>
        <v>2500000</v>
      </c>
      <c r="F42" s="5">
        <f t="shared" si="1"/>
        <v>0</v>
      </c>
      <c r="G42" s="5">
        <f t="shared" si="2"/>
        <v>75000</v>
      </c>
      <c r="H42" s="5">
        <f t="shared" si="3"/>
        <v>75000</v>
      </c>
      <c r="I42" s="5">
        <f t="shared" si="4"/>
        <v>0</v>
      </c>
      <c r="J42" s="5">
        <f>E42-F42+G42+I42-H42</f>
        <v>2500000</v>
      </c>
      <c r="L42" s="5">
        <f>IF(H42=0,0,1)</f>
        <v>1</v>
      </c>
    </row>
    <row r="43" spans="1:12" x14ac:dyDescent="0.25">
      <c r="A43" s="1">
        <v>41799</v>
      </c>
      <c r="B43" s="4">
        <f t="shared" si="0"/>
        <v>1</v>
      </c>
      <c r="C43" s="5">
        <v>1</v>
      </c>
      <c r="E43" s="5">
        <f t="shared" si="5"/>
        <v>2500000</v>
      </c>
      <c r="F43" s="5">
        <f t="shared" si="1"/>
        <v>0</v>
      </c>
      <c r="G43" s="5">
        <f t="shared" si="2"/>
        <v>75000</v>
      </c>
      <c r="H43" s="5">
        <f t="shared" si="3"/>
        <v>75000</v>
      </c>
      <c r="I43" s="5">
        <f t="shared" si="4"/>
        <v>0</v>
      </c>
      <c r="J43" s="5">
        <f>E43-F43+G43+I43-H43</f>
        <v>2500000</v>
      </c>
      <c r="L43" s="5">
        <f>IF(H43=0,0,1)</f>
        <v>1</v>
      </c>
    </row>
    <row r="44" spans="1:12" x14ac:dyDescent="0.25">
      <c r="A44" s="1">
        <v>41800</v>
      </c>
      <c r="B44" s="4">
        <f t="shared" si="0"/>
        <v>2</v>
      </c>
      <c r="C44" s="5">
        <v>1</v>
      </c>
      <c r="E44" s="5">
        <f t="shared" si="5"/>
        <v>2500000</v>
      </c>
      <c r="F44" s="5">
        <f t="shared" si="1"/>
        <v>0</v>
      </c>
      <c r="G44" s="5">
        <f t="shared" si="2"/>
        <v>75000</v>
      </c>
      <c r="H44" s="5">
        <f t="shared" si="3"/>
        <v>75000</v>
      </c>
      <c r="I44" s="5">
        <f t="shared" si="4"/>
        <v>0</v>
      </c>
      <c r="J44" s="5">
        <f>E44-F44+G44+I44-H44</f>
        <v>2500000</v>
      </c>
      <c r="L44" s="5">
        <f>IF(H44=0,0,1)</f>
        <v>1</v>
      </c>
    </row>
    <row r="45" spans="1:12" x14ac:dyDescent="0.25">
      <c r="A45" s="1">
        <v>41801</v>
      </c>
      <c r="B45" s="4">
        <f t="shared" si="0"/>
        <v>3</v>
      </c>
      <c r="C45" s="5">
        <v>1</v>
      </c>
      <c r="E45" s="5">
        <f t="shared" si="5"/>
        <v>2500000</v>
      </c>
      <c r="F45" s="5">
        <f t="shared" si="1"/>
        <v>0</v>
      </c>
      <c r="G45" s="5">
        <f t="shared" si="2"/>
        <v>75000</v>
      </c>
      <c r="H45" s="5">
        <f t="shared" si="3"/>
        <v>75000</v>
      </c>
      <c r="I45" s="5">
        <f t="shared" si="4"/>
        <v>0</v>
      </c>
      <c r="J45" s="5">
        <f>E45-F45+G45+I45-H45</f>
        <v>2500000</v>
      </c>
      <c r="L45" s="5">
        <f>IF(H45=0,0,1)</f>
        <v>1</v>
      </c>
    </row>
    <row r="46" spans="1:12" x14ac:dyDescent="0.25">
      <c r="A46" s="1">
        <v>41802</v>
      </c>
      <c r="B46" s="4">
        <f t="shared" si="0"/>
        <v>4</v>
      </c>
      <c r="C46" s="5">
        <v>0</v>
      </c>
      <c r="E46" s="5">
        <f t="shared" si="5"/>
        <v>2500000</v>
      </c>
      <c r="F46" s="5">
        <f t="shared" si="1"/>
        <v>100000</v>
      </c>
      <c r="G46" s="5">
        <f t="shared" si="2"/>
        <v>-24000</v>
      </c>
      <c r="H46" s="5">
        <f t="shared" si="3"/>
        <v>0</v>
      </c>
      <c r="I46" s="5">
        <f t="shared" si="4"/>
        <v>0</v>
      </c>
      <c r="J46" s="5">
        <f>E46-F46+G46+I46-H46</f>
        <v>2376000</v>
      </c>
      <c r="L46" s="5">
        <f>IF(H46=0,0,1)</f>
        <v>0</v>
      </c>
    </row>
    <row r="47" spans="1:12" x14ac:dyDescent="0.25">
      <c r="A47" s="1">
        <v>41803</v>
      </c>
      <c r="B47" s="4">
        <f t="shared" si="0"/>
        <v>5</v>
      </c>
      <c r="C47" s="5">
        <v>0</v>
      </c>
      <c r="E47" s="5">
        <f t="shared" si="5"/>
        <v>2376000</v>
      </c>
      <c r="F47" s="5">
        <f t="shared" si="1"/>
        <v>100000</v>
      </c>
      <c r="G47" s="5">
        <f t="shared" si="2"/>
        <v>-22760</v>
      </c>
      <c r="H47" s="5">
        <f t="shared" si="3"/>
        <v>0</v>
      </c>
      <c r="I47" s="5">
        <f t="shared" si="4"/>
        <v>0</v>
      </c>
      <c r="J47" s="5">
        <f>E47-F47+G47+I47-H47</f>
        <v>2253240</v>
      </c>
      <c r="L47" s="5">
        <f>IF(H47=0,0,1)</f>
        <v>0</v>
      </c>
    </row>
    <row r="48" spans="1:12" x14ac:dyDescent="0.25">
      <c r="A48" s="1">
        <v>41804</v>
      </c>
      <c r="B48" s="4">
        <f t="shared" si="0"/>
        <v>6</v>
      </c>
      <c r="C48" s="5">
        <v>0</v>
      </c>
      <c r="E48" s="5">
        <f t="shared" si="5"/>
        <v>2253240</v>
      </c>
      <c r="F48" s="5">
        <f t="shared" si="1"/>
        <v>100000</v>
      </c>
      <c r="G48" s="5">
        <f t="shared" si="2"/>
        <v>-21532.400000000001</v>
      </c>
      <c r="H48" s="5">
        <f t="shared" si="3"/>
        <v>0</v>
      </c>
      <c r="I48" s="5">
        <f t="shared" si="4"/>
        <v>368292.4</v>
      </c>
      <c r="J48" s="5">
        <f>E48-F48+G48+I48-H48</f>
        <v>2500000</v>
      </c>
      <c r="L48" s="5">
        <f>IF(H48=0,0,1)</f>
        <v>0</v>
      </c>
    </row>
    <row r="49" spans="1:12" x14ac:dyDescent="0.25">
      <c r="A49" s="1">
        <v>41805</v>
      </c>
      <c r="B49" s="4">
        <f t="shared" si="0"/>
        <v>7</v>
      </c>
      <c r="C49" s="5">
        <v>0</v>
      </c>
      <c r="E49" s="5">
        <f t="shared" si="5"/>
        <v>2500000</v>
      </c>
      <c r="F49" s="5">
        <f t="shared" si="1"/>
        <v>100000</v>
      </c>
      <c r="G49" s="5">
        <f t="shared" si="2"/>
        <v>-24000</v>
      </c>
      <c r="H49" s="5">
        <f t="shared" si="3"/>
        <v>0</v>
      </c>
      <c r="I49" s="5">
        <f t="shared" si="4"/>
        <v>0</v>
      </c>
      <c r="J49" s="5">
        <f>E49-F49+G49+I49-H49</f>
        <v>2376000</v>
      </c>
      <c r="L49" s="5">
        <f>IF(H49=0,0,1)</f>
        <v>0</v>
      </c>
    </row>
    <row r="50" spans="1:12" x14ac:dyDescent="0.25">
      <c r="A50" s="1">
        <v>41806</v>
      </c>
      <c r="B50" s="4">
        <f t="shared" si="0"/>
        <v>1</v>
      </c>
      <c r="C50" s="5">
        <v>1</v>
      </c>
      <c r="E50" s="5">
        <f t="shared" si="5"/>
        <v>2376000</v>
      </c>
      <c r="F50" s="5">
        <f t="shared" si="1"/>
        <v>0</v>
      </c>
      <c r="G50" s="5">
        <f t="shared" si="2"/>
        <v>71280</v>
      </c>
      <c r="H50" s="5">
        <f t="shared" si="3"/>
        <v>0</v>
      </c>
      <c r="I50" s="5">
        <f t="shared" si="4"/>
        <v>0</v>
      </c>
      <c r="J50" s="5">
        <f>E50-F50+G50+I50-H50</f>
        <v>2447280</v>
      </c>
      <c r="L50" s="5">
        <f>IF(H50=0,0,1)</f>
        <v>0</v>
      </c>
    </row>
    <row r="51" spans="1:12" x14ac:dyDescent="0.25">
      <c r="A51" s="1">
        <v>41807</v>
      </c>
      <c r="B51" s="4">
        <f t="shared" si="0"/>
        <v>2</v>
      </c>
      <c r="C51" s="5">
        <v>0</v>
      </c>
      <c r="E51" s="5">
        <f t="shared" si="5"/>
        <v>2447280</v>
      </c>
      <c r="F51" s="5">
        <f t="shared" si="1"/>
        <v>100000</v>
      </c>
      <c r="G51" s="5">
        <f t="shared" si="2"/>
        <v>-23472.799999999999</v>
      </c>
      <c r="H51" s="5">
        <f t="shared" si="3"/>
        <v>0</v>
      </c>
      <c r="I51" s="5">
        <f t="shared" si="4"/>
        <v>0</v>
      </c>
      <c r="J51" s="5">
        <f>E51-F51+G51+I51-H51</f>
        <v>2323807.2000000002</v>
      </c>
      <c r="L51" s="5">
        <f>IF(H51=0,0,1)</f>
        <v>0</v>
      </c>
    </row>
    <row r="52" spans="1:12" x14ac:dyDescent="0.25">
      <c r="A52" s="1">
        <v>41808</v>
      </c>
      <c r="B52" s="4">
        <f t="shared" si="0"/>
        <v>3</v>
      </c>
      <c r="C52" s="5">
        <v>0</v>
      </c>
      <c r="E52" s="5">
        <f t="shared" si="5"/>
        <v>2323807.2000000002</v>
      </c>
      <c r="F52" s="5">
        <f t="shared" si="1"/>
        <v>100000</v>
      </c>
      <c r="G52" s="5">
        <f t="shared" si="2"/>
        <v>-22238.072000000004</v>
      </c>
      <c r="H52" s="5">
        <f t="shared" si="3"/>
        <v>0</v>
      </c>
      <c r="I52" s="5">
        <f t="shared" si="4"/>
        <v>0</v>
      </c>
      <c r="J52" s="5">
        <f>E52-F52+G52+I52-H52</f>
        <v>2201569.128</v>
      </c>
      <c r="L52" s="5">
        <f>IF(H52=0,0,1)</f>
        <v>0</v>
      </c>
    </row>
    <row r="53" spans="1:12" x14ac:dyDescent="0.25">
      <c r="A53" s="1">
        <v>41809</v>
      </c>
      <c r="B53" s="4">
        <f t="shared" si="0"/>
        <v>4</v>
      </c>
      <c r="C53" s="5">
        <v>0</v>
      </c>
      <c r="E53" s="5">
        <f t="shared" si="5"/>
        <v>2201569.128</v>
      </c>
      <c r="F53" s="5">
        <f t="shared" si="1"/>
        <v>100000</v>
      </c>
      <c r="G53" s="5">
        <f t="shared" si="2"/>
        <v>-21015.691279999999</v>
      </c>
      <c r="H53" s="5">
        <f t="shared" si="3"/>
        <v>0</v>
      </c>
      <c r="I53" s="5">
        <f t="shared" si="4"/>
        <v>0</v>
      </c>
      <c r="J53" s="5">
        <f>E53-F53+G53+I53-H53</f>
        <v>2080553.4367200001</v>
      </c>
      <c r="L53" s="5">
        <f>IF(H53=0,0,1)</f>
        <v>0</v>
      </c>
    </row>
    <row r="54" spans="1:12" x14ac:dyDescent="0.25">
      <c r="A54" s="1">
        <v>41810</v>
      </c>
      <c r="B54" s="4">
        <f t="shared" si="0"/>
        <v>5</v>
      </c>
      <c r="C54" s="5">
        <v>0</v>
      </c>
      <c r="E54" s="5">
        <f t="shared" si="5"/>
        <v>2080553.4367200001</v>
      </c>
      <c r="F54" s="5">
        <f t="shared" si="1"/>
        <v>100000</v>
      </c>
      <c r="G54" s="5">
        <f t="shared" si="2"/>
        <v>-19805.534367200002</v>
      </c>
      <c r="H54" s="5">
        <f t="shared" si="3"/>
        <v>0</v>
      </c>
      <c r="I54" s="5">
        <f t="shared" si="4"/>
        <v>0</v>
      </c>
      <c r="J54" s="5">
        <f>E54-F54+G54+I54-H54</f>
        <v>1960747.9023528001</v>
      </c>
      <c r="L54" s="5">
        <f>IF(H54=0,0,1)</f>
        <v>0</v>
      </c>
    </row>
    <row r="55" spans="1:12" x14ac:dyDescent="0.25">
      <c r="A55" s="1">
        <v>41811</v>
      </c>
      <c r="B55" s="4">
        <f t="shared" si="0"/>
        <v>6</v>
      </c>
      <c r="C55" s="5">
        <v>0</v>
      </c>
      <c r="E55" s="5">
        <f t="shared" si="5"/>
        <v>1960747.9023528001</v>
      </c>
      <c r="F55" s="5">
        <f t="shared" si="1"/>
        <v>100000</v>
      </c>
      <c r="G55" s="5">
        <f t="shared" si="2"/>
        <v>-18607.479023528002</v>
      </c>
      <c r="H55" s="5">
        <f t="shared" si="3"/>
        <v>0</v>
      </c>
      <c r="I55" s="5">
        <f t="shared" si="4"/>
        <v>500000</v>
      </c>
      <c r="J55" s="5">
        <f>E55-F55+G55+I55-H55</f>
        <v>2342140.4233292723</v>
      </c>
      <c r="L55" s="5">
        <f>IF(H55=0,0,1)</f>
        <v>0</v>
      </c>
    </row>
    <row r="56" spans="1:12" x14ac:dyDescent="0.25">
      <c r="A56" s="1">
        <v>41812</v>
      </c>
      <c r="B56" s="4">
        <f t="shared" si="0"/>
        <v>7</v>
      </c>
      <c r="C56" s="5">
        <v>0</v>
      </c>
      <c r="E56" s="5">
        <f t="shared" si="5"/>
        <v>2342140.4233292723</v>
      </c>
      <c r="F56" s="5">
        <f t="shared" si="1"/>
        <v>100000</v>
      </c>
      <c r="G56" s="5">
        <f t="shared" si="2"/>
        <v>-22421.404233292724</v>
      </c>
      <c r="H56" s="5">
        <f t="shared" si="3"/>
        <v>0</v>
      </c>
      <c r="I56" s="5">
        <f t="shared" si="4"/>
        <v>0</v>
      </c>
      <c r="J56" s="5">
        <f>E56-F56+G56+I56-H56</f>
        <v>2219719.0190959796</v>
      </c>
      <c r="L56" s="5">
        <f>IF(H56=0,0,1)</f>
        <v>0</v>
      </c>
    </row>
    <row r="57" spans="1:12" x14ac:dyDescent="0.25">
      <c r="A57" s="1">
        <v>41813</v>
      </c>
      <c r="B57" s="4">
        <f t="shared" si="0"/>
        <v>1</v>
      </c>
      <c r="C57" s="5">
        <v>0</v>
      </c>
      <c r="E57" s="5">
        <f t="shared" si="5"/>
        <v>2219719.0190959796</v>
      </c>
      <c r="F57" s="5">
        <f t="shared" si="1"/>
        <v>100000</v>
      </c>
      <c r="G57" s="5">
        <f t="shared" si="2"/>
        <v>-21197.190190959798</v>
      </c>
      <c r="H57" s="5">
        <f t="shared" si="3"/>
        <v>0</v>
      </c>
      <c r="I57" s="5">
        <f t="shared" si="4"/>
        <v>0</v>
      </c>
      <c r="J57" s="5">
        <f>E57-F57+G57+I57-H57</f>
        <v>2098521.8289050199</v>
      </c>
      <c r="L57" s="5">
        <f>IF(H57=0,0,1)</f>
        <v>0</v>
      </c>
    </row>
    <row r="58" spans="1:12" x14ac:dyDescent="0.25">
      <c r="A58" s="1">
        <v>41814</v>
      </c>
      <c r="B58" s="4">
        <f t="shared" si="0"/>
        <v>2</v>
      </c>
      <c r="C58" s="5">
        <v>0</v>
      </c>
      <c r="E58" s="5">
        <f t="shared" si="5"/>
        <v>2098521.8289050199</v>
      </c>
      <c r="F58" s="5">
        <f t="shared" si="1"/>
        <v>100000</v>
      </c>
      <c r="G58" s="5">
        <f t="shared" si="2"/>
        <v>-19985.218289050201</v>
      </c>
      <c r="H58" s="5">
        <f t="shared" si="3"/>
        <v>0</v>
      </c>
      <c r="I58" s="5">
        <f t="shared" si="4"/>
        <v>0</v>
      </c>
      <c r="J58" s="5">
        <f>E58-F58+G58+I58-H58</f>
        <v>1978536.6106159696</v>
      </c>
      <c r="L58" s="5">
        <f>IF(H58=0,0,1)</f>
        <v>0</v>
      </c>
    </row>
    <row r="59" spans="1:12" x14ac:dyDescent="0.25">
      <c r="A59" s="1">
        <v>41815</v>
      </c>
      <c r="B59" s="4">
        <f t="shared" si="0"/>
        <v>3</v>
      </c>
      <c r="C59" s="5">
        <v>0</v>
      </c>
      <c r="E59" s="5">
        <f t="shared" si="5"/>
        <v>1978536.6106159696</v>
      </c>
      <c r="F59" s="5">
        <f t="shared" si="1"/>
        <v>100000</v>
      </c>
      <c r="G59" s="5">
        <f t="shared" si="2"/>
        <v>-18785.366106159698</v>
      </c>
      <c r="H59" s="5">
        <f t="shared" si="3"/>
        <v>0</v>
      </c>
      <c r="I59" s="5">
        <f t="shared" si="4"/>
        <v>0</v>
      </c>
      <c r="J59" s="5">
        <f>E59-F59+G59+I59-H59</f>
        <v>1859751.2445098099</v>
      </c>
      <c r="L59" s="5">
        <f>IF(H59=0,0,1)</f>
        <v>0</v>
      </c>
    </row>
    <row r="60" spans="1:12" x14ac:dyDescent="0.25">
      <c r="A60" s="1">
        <v>41816</v>
      </c>
      <c r="B60" s="4">
        <f t="shared" si="0"/>
        <v>4</v>
      </c>
      <c r="C60" s="5">
        <v>1</v>
      </c>
      <c r="E60" s="5">
        <f t="shared" si="5"/>
        <v>1859751.2445098099</v>
      </c>
      <c r="F60" s="5">
        <f t="shared" si="1"/>
        <v>0</v>
      </c>
      <c r="G60" s="5">
        <f t="shared" si="2"/>
        <v>55792.537335294292</v>
      </c>
      <c r="H60" s="5">
        <f t="shared" si="3"/>
        <v>0</v>
      </c>
      <c r="I60" s="5">
        <f t="shared" si="4"/>
        <v>0</v>
      </c>
      <c r="J60" s="5">
        <f>E60-F60+G60+I60-H60</f>
        <v>1915543.7818451042</v>
      </c>
      <c r="L60" s="5">
        <f>IF(H60=0,0,1)</f>
        <v>0</v>
      </c>
    </row>
    <row r="61" spans="1:12" x14ac:dyDescent="0.25">
      <c r="A61" s="1">
        <v>41817</v>
      </c>
      <c r="B61" s="4">
        <f t="shared" si="0"/>
        <v>5</v>
      </c>
      <c r="C61" s="5">
        <v>0</v>
      </c>
      <c r="E61" s="5">
        <f t="shared" si="5"/>
        <v>1915543.7818451042</v>
      </c>
      <c r="F61" s="5">
        <f t="shared" si="1"/>
        <v>100000</v>
      </c>
      <c r="G61" s="5">
        <f t="shared" si="2"/>
        <v>-18155.437818451042</v>
      </c>
      <c r="H61" s="5">
        <f t="shared" si="3"/>
        <v>0</v>
      </c>
      <c r="I61" s="5">
        <f t="shared" si="4"/>
        <v>0</v>
      </c>
      <c r="J61" s="5">
        <f>E61-F61+G61+I61-H61</f>
        <v>1797388.3440266531</v>
      </c>
      <c r="L61" s="5">
        <f>IF(H61=0,0,1)</f>
        <v>0</v>
      </c>
    </row>
    <row r="62" spans="1:12" x14ac:dyDescent="0.25">
      <c r="A62" s="1">
        <v>41818</v>
      </c>
      <c r="B62" s="4">
        <f t="shared" si="0"/>
        <v>6</v>
      </c>
      <c r="C62" s="5">
        <v>1</v>
      </c>
      <c r="E62" s="5">
        <f t="shared" si="5"/>
        <v>1797388.3440266531</v>
      </c>
      <c r="F62" s="5">
        <f t="shared" si="1"/>
        <v>0</v>
      </c>
      <c r="G62" s="5">
        <f t="shared" si="2"/>
        <v>53921.650320799592</v>
      </c>
      <c r="H62" s="5">
        <f t="shared" si="3"/>
        <v>0</v>
      </c>
      <c r="I62" s="5">
        <f t="shared" si="4"/>
        <v>500000</v>
      </c>
      <c r="J62" s="5">
        <f>E62-F62+G62+I62-H62</f>
        <v>2351309.9943474527</v>
      </c>
      <c r="L62" s="5">
        <f>IF(H62=0,0,1)</f>
        <v>0</v>
      </c>
    </row>
    <row r="63" spans="1:12" x14ac:dyDescent="0.25">
      <c r="A63" s="1">
        <v>41819</v>
      </c>
      <c r="B63" s="4">
        <f t="shared" si="0"/>
        <v>7</v>
      </c>
      <c r="C63" s="5">
        <v>0</v>
      </c>
      <c r="E63" s="5">
        <f t="shared" si="5"/>
        <v>2351309.9943474527</v>
      </c>
      <c r="F63" s="5">
        <f t="shared" si="1"/>
        <v>100000</v>
      </c>
      <c r="G63" s="5">
        <f t="shared" si="2"/>
        <v>-22513.099943474528</v>
      </c>
      <c r="H63" s="5">
        <f t="shared" si="3"/>
        <v>0</v>
      </c>
      <c r="I63" s="5">
        <f t="shared" si="4"/>
        <v>0</v>
      </c>
      <c r="J63" s="5">
        <f>E63-F63+G63+I63-H63</f>
        <v>2228796.8944039783</v>
      </c>
      <c r="L63" s="5">
        <f>IF(H63=0,0,1)</f>
        <v>0</v>
      </c>
    </row>
    <row r="64" spans="1:12" x14ac:dyDescent="0.25">
      <c r="A64" s="1">
        <v>41820</v>
      </c>
      <c r="B64" s="4">
        <f t="shared" si="0"/>
        <v>1</v>
      </c>
      <c r="C64" s="5">
        <v>1</v>
      </c>
      <c r="E64" s="5">
        <f t="shared" si="5"/>
        <v>2228796.8944039783</v>
      </c>
      <c r="F64" s="5">
        <f t="shared" si="1"/>
        <v>0</v>
      </c>
      <c r="G64" s="5">
        <f t="shared" si="2"/>
        <v>66863.906832119348</v>
      </c>
      <c r="H64" s="5">
        <f t="shared" si="3"/>
        <v>0</v>
      </c>
      <c r="I64" s="5">
        <f t="shared" si="4"/>
        <v>0</v>
      </c>
      <c r="J64" s="5">
        <f>E64-F64+G64+I64-H64</f>
        <v>2295660.8012360977</v>
      </c>
      <c r="L64" s="5">
        <f>IF(H64=0,0,1)</f>
        <v>0</v>
      </c>
    </row>
    <row r="65" spans="1:12" x14ac:dyDescent="0.25">
      <c r="A65" s="1">
        <v>41821</v>
      </c>
      <c r="B65" s="4">
        <f t="shared" si="0"/>
        <v>2</v>
      </c>
      <c r="C65" s="5">
        <v>0</v>
      </c>
      <c r="E65" s="5">
        <f t="shared" si="5"/>
        <v>2295660.8012360977</v>
      </c>
      <c r="F65" s="5">
        <f t="shared" si="1"/>
        <v>100000</v>
      </c>
      <c r="G65" s="5">
        <f t="shared" si="2"/>
        <v>-21956.608012360979</v>
      </c>
      <c r="H65" s="5">
        <f t="shared" si="3"/>
        <v>0</v>
      </c>
      <c r="I65" s="5">
        <f t="shared" si="4"/>
        <v>0</v>
      </c>
      <c r="J65" s="5">
        <f>E65-F65+G65+I65-H65</f>
        <v>2173704.1932237367</v>
      </c>
      <c r="L65" s="5">
        <f>IF(H65=0,0,1)</f>
        <v>0</v>
      </c>
    </row>
    <row r="66" spans="1:12" x14ac:dyDescent="0.25">
      <c r="A66" s="1">
        <v>41822</v>
      </c>
      <c r="B66" s="4">
        <f t="shared" si="0"/>
        <v>3</v>
      </c>
      <c r="C66" s="5">
        <v>0</v>
      </c>
      <c r="E66" s="5">
        <f t="shared" si="5"/>
        <v>2173704.1932237367</v>
      </c>
      <c r="F66" s="5">
        <f t="shared" si="1"/>
        <v>100000</v>
      </c>
      <c r="G66" s="5">
        <f t="shared" si="2"/>
        <v>-20737.041932237367</v>
      </c>
      <c r="H66" s="5">
        <f t="shared" si="3"/>
        <v>0</v>
      </c>
      <c r="I66" s="5">
        <f t="shared" si="4"/>
        <v>0</v>
      </c>
      <c r="J66" s="5">
        <f>E66-F66+G66+I66-H66</f>
        <v>2052967.1512914994</v>
      </c>
      <c r="L66" s="5">
        <f>IF(H66=0,0,1)</f>
        <v>0</v>
      </c>
    </row>
    <row r="67" spans="1:12" x14ac:dyDescent="0.25">
      <c r="A67" s="1">
        <v>41823</v>
      </c>
      <c r="B67" s="4">
        <f t="shared" si="0"/>
        <v>4</v>
      </c>
      <c r="C67" s="5">
        <v>0</v>
      </c>
      <c r="E67" s="5">
        <f t="shared" si="5"/>
        <v>2052967.1512914994</v>
      </c>
      <c r="F67" s="5">
        <f t="shared" si="1"/>
        <v>100000</v>
      </c>
      <c r="G67" s="5">
        <f t="shared" si="2"/>
        <v>-19529.671512914992</v>
      </c>
      <c r="H67" s="5">
        <f t="shared" si="3"/>
        <v>0</v>
      </c>
      <c r="I67" s="5">
        <f t="shared" si="4"/>
        <v>0</v>
      </c>
      <c r="J67" s="5">
        <f>E67-F67+G67+I67-H67</f>
        <v>1933437.4797785843</v>
      </c>
      <c r="L67" s="5">
        <f>IF(H67=0,0,1)</f>
        <v>0</v>
      </c>
    </row>
    <row r="68" spans="1:12" x14ac:dyDescent="0.25">
      <c r="A68" s="1">
        <v>41824</v>
      </c>
      <c r="B68" s="4">
        <f t="shared" si="0"/>
        <v>5</v>
      </c>
      <c r="C68" s="5">
        <v>0</v>
      </c>
      <c r="E68" s="5">
        <f t="shared" si="5"/>
        <v>1933437.4797785843</v>
      </c>
      <c r="F68" s="5">
        <f t="shared" si="1"/>
        <v>100000</v>
      </c>
      <c r="G68" s="5">
        <f t="shared" si="2"/>
        <v>-18334.374797785844</v>
      </c>
      <c r="H68" s="5">
        <f t="shared" si="3"/>
        <v>0</v>
      </c>
      <c r="I68" s="5">
        <f t="shared" si="4"/>
        <v>0</v>
      </c>
      <c r="J68" s="5">
        <f>E68-F68+G68+I68-H68</f>
        <v>1815103.1049807984</v>
      </c>
      <c r="L68" s="5">
        <f>IF(H68=0,0,1)</f>
        <v>0</v>
      </c>
    </row>
    <row r="69" spans="1:12" x14ac:dyDescent="0.25">
      <c r="A69" s="1">
        <v>41825</v>
      </c>
      <c r="B69" s="4">
        <f t="shared" ref="B69:B132" si="6">WEEKDAY(A69,2)</f>
        <v>6</v>
      </c>
      <c r="C69" s="5">
        <v>0</v>
      </c>
      <c r="E69" s="5">
        <f t="shared" si="5"/>
        <v>1815103.1049807984</v>
      </c>
      <c r="F69" s="5">
        <f t="shared" ref="F69:F132" si="7">IF(C69=0,2*$F$1,0)</f>
        <v>100000</v>
      </c>
      <c r="G69" s="5">
        <f t="shared" ref="G69:G132" si="8">IF(C69=0,(E69-F69)*(-0.01),E69*0.03)</f>
        <v>-17151.031049807985</v>
      </c>
      <c r="H69" s="5">
        <f t="shared" ref="H69:H132" si="9">IF(E69-F69+G69&gt;$H$1,E69-F69+G69-$H$1,0)</f>
        <v>0</v>
      </c>
      <c r="I69" s="5">
        <f t="shared" ref="I69:I132" si="10">IF(B69=6,IF($H$1-E69+F69-G69+H69&gt;$J$1,$J$1,$H$1-E69+F69-G69+H69),0)</f>
        <v>500000</v>
      </c>
      <c r="J69" s="5">
        <f>E69-F69+G69+I69-H69</f>
        <v>2197952.0739309904</v>
      </c>
      <c r="L69" s="5">
        <f>IF(H69=0,0,1)</f>
        <v>0</v>
      </c>
    </row>
    <row r="70" spans="1:12" x14ac:dyDescent="0.25">
      <c r="A70" s="1">
        <v>41826</v>
      </c>
      <c r="B70" s="4">
        <f t="shared" si="6"/>
        <v>7</v>
      </c>
      <c r="C70" s="5">
        <v>0</v>
      </c>
      <c r="E70" s="5">
        <f t="shared" ref="E70:E133" si="11">J69</f>
        <v>2197952.0739309904</v>
      </c>
      <c r="F70" s="5">
        <f t="shared" si="7"/>
        <v>100000</v>
      </c>
      <c r="G70" s="5">
        <f t="shared" si="8"/>
        <v>-20979.520739309904</v>
      </c>
      <c r="H70" s="5">
        <f t="shared" si="9"/>
        <v>0</v>
      </c>
      <c r="I70" s="5">
        <f t="shared" si="10"/>
        <v>0</v>
      </c>
      <c r="J70" s="5">
        <f>E70-F70+G70+I70-H70</f>
        <v>2076972.5531916805</v>
      </c>
      <c r="L70" s="5">
        <f>IF(H70=0,0,1)</f>
        <v>0</v>
      </c>
    </row>
    <row r="71" spans="1:12" x14ac:dyDescent="0.25">
      <c r="A71" s="1">
        <v>41827</v>
      </c>
      <c r="B71" s="4">
        <f t="shared" si="6"/>
        <v>1</v>
      </c>
      <c r="C71" s="5">
        <v>0</v>
      </c>
      <c r="E71" s="5">
        <f t="shared" si="11"/>
        <v>2076972.5531916805</v>
      </c>
      <c r="F71" s="5">
        <f t="shared" si="7"/>
        <v>100000</v>
      </c>
      <c r="G71" s="5">
        <f t="shared" si="8"/>
        <v>-19769.725531916803</v>
      </c>
      <c r="H71" s="5">
        <f t="shared" si="9"/>
        <v>0</v>
      </c>
      <c r="I71" s="5">
        <f t="shared" si="10"/>
        <v>0</v>
      </c>
      <c r="J71" s="5">
        <f>E71-F71+G71+I71-H71</f>
        <v>1957202.8276597636</v>
      </c>
      <c r="L71" s="5">
        <f>IF(H71=0,0,1)</f>
        <v>0</v>
      </c>
    </row>
    <row r="72" spans="1:12" x14ac:dyDescent="0.25">
      <c r="A72" s="1">
        <v>41828</v>
      </c>
      <c r="B72" s="4">
        <f t="shared" si="6"/>
        <v>2</v>
      </c>
      <c r="C72" s="5">
        <v>1</v>
      </c>
      <c r="E72" s="5">
        <f t="shared" si="11"/>
        <v>1957202.8276597636</v>
      </c>
      <c r="F72" s="5">
        <f t="shared" si="7"/>
        <v>0</v>
      </c>
      <c r="G72" s="5">
        <f t="shared" si="8"/>
        <v>58716.084829792904</v>
      </c>
      <c r="H72" s="5">
        <f t="shared" si="9"/>
        <v>0</v>
      </c>
      <c r="I72" s="5">
        <f t="shared" si="10"/>
        <v>0</v>
      </c>
      <c r="J72" s="5">
        <f>E72-F72+G72+I72-H72</f>
        <v>2015918.9124895565</v>
      </c>
      <c r="L72" s="5">
        <f>IF(H72=0,0,1)</f>
        <v>0</v>
      </c>
    </row>
    <row r="73" spans="1:12" x14ac:dyDescent="0.25">
      <c r="A73" s="1">
        <v>41829</v>
      </c>
      <c r="B73" s="4">
        <f t="shared" si="6"/>
        <v>3</v>
      </c>
      <c r="C73" s="5">
        <v>1</v>
      </c>
      <c r="E73" s="5">
        <f t="shared" si="11"/>
        <v>2015918.9124895565</v>
      </c>
      <c r="F73" s="5">
        <f t="shared" si="7"/>
        <v>0</v>
      </c>
      <c r="G73" s="5">
        <f t="shared" si="8"/>
        <v>60477.567374686689</v>
      </c>
      <c r="H73" s="5">
        <f t="shared" si="9"/>
        <v>0</v>
      </c>
      <c r="I73" s="5">
        <f t="shared" si="10"/>
        <v>0</v>
      </c>
      <c r="J73" s="5">
        <f>E73-F73+G73+I73-H73</f>
        <v>2076396.4798642432</v>
      </c>
      <c r="L73" s="5">
        <f>IF(H73=0,0,1)</f>
        <v>0</v>
      </c>
    </row>
    <row r="74" spans="1:12" x14ac:dyDescent="0.25">
      <c r="A74" s="1">
        <v>41830</v>
      </c>
      <c r="B74" s="4">
        <f t="shared" si="6"/>
        <v>4</v>
      </c>
      <c r="C74" s="5">
        <v>1</v>
      </c>
      <c r="E74" s="5">
        <f t="shared" si="11"/>
        <v>2076396.4798642432</v>
      </c>
      <c r="F74" s="5">
        <f t="shared" si="7"/>
        <v>0</v>
      </c>
      <c r="G74" s="5">
        <f t="shared" si="8"/>
        <v>62291.894395927295</v>
      </c>
      <c r="H74" s="5">
        <f t="shared" si="9"/>
        <v>0</v>
      </c>
      <c r="I74" s="5">
        <f t="shared" si="10"/>
        <v>0</v>
      </c>
      <c r="J74" s="5">
        <f>E74-F74+G74+I74-H74</f>
        <v>2138688.3742601704</v>
      </c>
      <c r="L74" s="5">
        <f>IF(H74=0,0,1)</f>
        <v>0</v>
      </c>
    </row>
    <row r="75" spans="1:12" x14ac:dyDescent="0.25">
      <c r="A75" s="1">
        <v>41831</v>
      </c>
      <c r="B75" s="4">
        <f t="shared" si="6"/>
        <v>5</v>
      </c>
      <c r="C75" s="5">
        <v>1</v>
      </c>
      <c r="E75" s="5">
        <f t="shared" si="11"/>
        <v>2138688.3742601704</v>
      </c>
      <c r="F75" s="5">
        <f t="shared" si="7"/>
        <v>0</v>
      </c>
      <c r="G75" s="5">
        <f t="shared" si="8"/>
        <v>64160.651227805109</v>
      </c>
      <c r="H75" s="5">
        <f t="shared" si="9"/>
        <v>0</v>
      </c>
      <c r="I75" s="5">
        <f t="shared" si="10"/>
        <v>0</v>
      </c>
      <c r="J75" s="5">
        <f>E75-F75+G75+I75-H75</f>
        <v>2202849.0254879757</v>
      </c>
      <c r="L75" s="5">
        <f>IF(H75=0,0,1)</f>
        <v>0</v>
      </c>
    </row>
    <row r="76" spans="1:12" x14ac:dyDescent="0.25">
      <c r="A76" s="1">
        <v>41832</v>
      </c>
      <c r="B76" s="4">
        <f t="shared" si="6"/>
        <v>6</v>
      </c>
      <c r="C76" s="5">
        <v>1</v>
      </c>
      <c r="E76" s="5">
        <f t="shared" si="11"/>
        <v>2202849.0254879757</v>
      </c>
      <c r="F76" s="5">
        <f t="shared" si="7"/>
        <v>0</v>
      </c>
      <c r="G76" s="5">
        <f t="shared" si="8"/>
        <v>66085.470764639264</v>
      </c>
      <c r="H76" s="5">
        <f t="shared" si="9"/>
        <v>0</v>
      </c>
      <c r="I76" s="5">
        <f t="shared" si="10"/>
        <v>231065.50374738505</v>
      </c>
      <c r="J76" s="5">
        <f>E76-F76+G76+I76-H76</f>
        <v>2500000</v>
      </c>
      <c r="L76" s="5">
        <f>IF(H76=0,0,1)</f>
        <v>0</v>
      </c>
    </row>
    <row r="77" spans="1:12" x14ac:dyDescent="0.25">
      <c r="A77" s="1">
        <v>41833</v>
      </c>
      <c r="B77" s="4">
        <f t="shared" si="6"/>
        <v>7</v>
      </c>
      <c r="C77" s="5">
        <v>0</v>
      </c>
      <c r="E77" s="5">
        <f t="shared" si="11"/>
        <v>2500000</v>
      </c>
      <c r="F77" s="5">
        <f t="shared" si="7"/>
        <v>100000</v>
      </c>
      <c r="G77" s="5">
        <f t="shared" si="8"/>
        <v>-24000</v>
      </c>
      <c r="H77" s="5">
        <f t="shared" si="9"/>
        <v>0</v>
      </c>
      <c r="I77" s="5">
        <f t="shared" si="10"/>
        <v>0</v>
      </c>
      <c r="J77" s="5">
        <f>E77-F77+G77+I77-H77</f>
        <v>2376000</v>
      </c>
      <c r="L77" s="5">
        <f>IF(H77=0,0,1)</f>
        <v>0</v>
      </c>
    </row>
    <row r="78" spans="1:12" x14ac:dyDescent="0.25">
      <c r="A78" s="1">
        <v>41834</v>
      </c>
      <c r="B78" s="4">
        <f t="shared" si="6"/>
        <v>1</v>
      </c>
      <c r="C78" s="5">
        <v>0</v>
      </c>
      <c r="E78" s="5">
        <f t="shared" si="11"/>
        <v>2376000</v>
      </c>
      <c r="F78" s="5">
        <f t="shared" si="7"/>
        <v>100000</v>
      </c>
      <c r="G78" s="5">
        <f t="shared" si="8"/>
        <v>-22760</v>
      </c>
      <c r="H78" s="5">
        <f t="shared" si="9"/>
        <v>0</v>
      </c>
      <c r="I78" s="5">
        <f t="shared" si="10"/>
        <v>0</v>
      </c>
      <c r="J78" s="5">
        <f>E78-F78+G78+I78-H78</f>
        <v>2253240</v>
      </c>
      <c r="L78" s="5">
        <f>IF(H78=0,0,1)</f>
        <v>0</v>
      </c>
    </row>
    <row r="79" spans="1:12" x14ac:dyDescent="0.25">
      <c r="A79" s="1">
        <v>41835</v>
      </c>
      <c r="B79" s="4">
        <f t="shared" si="6"/>
        <v>2</v>
      </c>
      <c r="C79" s="5">
        <v>0</v>
      </c>
      <c r="E79" s="5">
        <f t="shared" si="11"/>
        <v>2253240</v>
      </c>
      <c r="F79" s="5">
        <f t="shared" si="7"/>
        <v>100000</v>
      </c>
      <c r="G79" s="5">
        <f t="shared" si="8"/>
        <v>-21532.400000000001</v>
      </c>
      <c r="H79" s="5">
        <f t="shared" si="9"/>
        <v>0</v>
      </c>
      <c r="I79" s="5">
        <f t="shared" si="10"/>
        <v>0</v>
      </c>
      <c r="J79" s="5">
        <f>E79-F79+G79+I79-H79</f>
        <v>2131707.6</v>
      </c>
      <c r="L79" s="5">
        <f>IF(H79=0,0,1)</f>
        <v>0</v>
      </c>
    </row>
    <row r="80" spans="1:12" x14ac:dyDescent="0.25">
      <c r="A80" s="1">
        <v>41836</v>
      </c>
      <c r="B80" s="4">
        <f t="shared" si="6"/>
        <v>3</v>
      </c>
      <c r="C80" s="5">
        <v>1</v>
      </c>
      <c r="E80" s="5">
        <f t="shared" si="11"/>
        <v>2131707.6</v>
      </c>
      <c r="F80" s="5">
        <f t="shared" si="7"/>
        <v>0</v>
      </c>
      <c r="G80" s="5">
        <f t="shared" si="8"/>
        <v>63951.228000000003</v>
      </c>
      <c r="H80" s="5">
        <f t="shared" si="9"/>
        <v>0</v>
      </c>
      <c r="I80" s="5">
        <f t="shared" si="10"/>
        <v>0</v>
      </c>
      <c r="J80" s="5">
        <f>E80-F80+G80+I80-H80</f>
        <v>2195658.8280000002</v>
      </c>
      <c r="L80" s="5">
        <f>IF(H80=0,0,1)</f>
        <v>0</v>
      </c>
    </row>
    <row r="81" spans="1:12" x14ac:dyDescent="0.25">
      <c r="A81" s="1">
        <v>41837</v>
      </c>
      <c r="B81" s="4">
        <f t="shared" si="6"/>
        <v>4</v>
      </c>
      <c r="C81" s="5">
        <v>1</v>
      </c>
      <c r="E81" s="5">
        <f t="shared" si="11"/>
        <v>2195658.8280000002</v>
      </c>
      <c r="F81" s="5">
        <f t="shared" si="7"/>
        <v>0</v>
      </c>
      <c r="G81" s="5">
        <f t="shared" si="8"/>
        <v>65869.764840000003</v>
      </c>
      <c r="H81" s="5">
        <f t="shared" si="9"/>
        <v>0</v>
      </c>
      <c r="I81" s="5">
        <f t="shared" si="10"/>
        <v>0</v>
      </c>
      <c r="J81" s="5">
        <f>E81-F81+G81+I81-H81</f>
        <v>2261528.5928400001</v>
      </c>
      <c r="L81" s="5">
        <f>IF(H81=0,0,1)</f>
        <v>0</v>
      </c>
    </row>
    <row r="82" spans="1:12" x14ac:dyDescent="0.25">
      <c r="A82" s="1">
        <v>41838</v>
      </c>
      <c r="B82" s="4">
        <f t="shared" si="6"/>
        <v>5</v>
      </c>
      <c r="C82" s="5">
        <v>1</v>
      </c>
      <c r="E82" s="5">
        <f t="shared" si="11"/>
        <v>2261528.5928400001</v>
      </c>
      <c r="F82" s="5">
        <f t="shared" si="7"/>
        <v>0</v>
      </c>
      <c r="G82" s="5">
        <f t="shared" si="8"/>
        <v>67845.857785200002</v>
      </c>
      <c r="H82" s="5">
        <f t="shared" si="9"/>
        <v>0</v>
      </c>
      <c r="I82" s="5">
        <f t="shared" si="10"/>
        <v>0</v>
      </c>
      <c r="J82" s="5">
        <f>E82-F82+G82+I82-H82</f>
        <v>2329374.4506251998</v>
      </c>
      <c r="L82" s="5">
        <f>IF(H82=0,0,1)</f>
        <v>0</v>
      </c>
    </row>
    <row r="83" spans="1:12" x14ac:dyDescent="0.25">
      <c r="A83" s="1">
        <v>41839</v>
      </c>
      <c r="B83" s="4">
        <f t="shared" si="6"/>
        <v>6</v>
      </c>
      <c r="C83" s="5">
        <v>1</v>
      </c>
      <c r="E83" s="5">
        <f t="shared" si="11"/>
        <v>2329374.4506251998</v>
      </c>
      <c r="F83" s="5">
        <f t="shared" si="7"/>
        <v>0</v>
      </c>
      <c r="G83" s="5">
        <f t="shared" si="8"/>
        <v>69881.233518755995</v>
      </c>
      <c r="H83" s="5">
        <f t="shared" si="9"/>
        <v>0</v>
      </c>
      <c r="I83" s="5">
        <f t="shared" si="10"/>
        <v>100744.31585604418</v>
      </c>
      <c r="J83" s="5">
        <f>E83-F83+G83+I83-H83</f>
        <v>2500000</v>
      </c>
      <c r="L83" s="5">
        <f>IF(H83=0,0,1)</f>
        <v>0</v>
      </c>
    </row>
    <row r="84" spans="1:12" x14ac:dyDescent="0.25">
      <c r="A84" s="1">
        <v>41840</v>
      </c>
      <c r="B84" s="4">
        <f t="shared" si="6"/>
        <v>7</v>
      </c>
      <c r="C84" s="5">
        <v>1</v>
      </c>
      <c r="E84" s="5">
        <f t="shared" si="11"/>
        <v>2500000</v>
      </c>
      <c r="F84" s="5">
        <f t="shared" si="7"/>
        <v>0</v>
      </c>
      <c r="G84" s="5">
        <f t="shared" si="8"/>
        <v>75000</v>
      </c>
      <c r="H84" s="5">
        <f t="shared" si="9"/>
        <v>75000</v>
      </c>
      <c r="I84" s="5">
        <f t="shared" si="10"/>
        <v>0</v>
      </c>
      <c r="J84" s="5">
        <f>E84-F84+G84+I84-H84</f>
        <v>2500000</v>
      </c>
      <c r="L84" s="5">
        <f>IF(H84=0,0,1)</f>
        <v>1</v>
      </c>
    </row>
    <row r="85" spans="1:12" x14ac:dyDescent="0.25">
      <c r="A85" s="1">
        <v>41841</v>
      </c>
      <c r="B85" s="4">
        <f t="shared" si="6"/>
        <v>1</v>
      </c>
      <c r="C85" s="5">
        <v>1</v>
      </c>
      <c r="E85" s="5">
        <f t="shared" si="11"/>
        <v>2500000</v>
      </c>
      <c r="F85" s="5">
        <f t="shared" si="7"/>
        <v>0</v>
      </c>
      <c r="G85" s="5">
        <f t="shared" si="8"/>
        <v>75000</v>
      </c>
      <c r="H85" s="5">
        <f t="shared" si="9"/>
        <v>75000</v>
      </c>
      <c r="I85" s="5">
        <f t="shared" si="10"/>
        <v>0</v>
      </c>
      <c r="J85" s="5">
        <f>E85-F85+G85+I85-H85</f>
        <v>2500000</v>
      </c>
      <c r="L85" s="5">
        <f>IF(H85=0,0,1)</f>
        <v>1</v>
      </c>
    </row>
    <row r="86" spans="1:12" x14ac:dyDescent="0.25">
      <c r="A86" s="1">
        <v>41842</v>
      </c>
      <c r="B86" s="4">
        <f t="shared" si="6"/>
        <v>2</v>
      </c>
      <c r="C86" s="5">
        <v>0</v>
      </c>
      <c r="E86" s="5">
        <f t="shared" si="11"/>
        <v>2500000</v>
      </c>
      <c r="F86" s="5">
        <f t="shared" si="7"/>
        <v>100000</v>
      </c>
      <c r="G86" s="5">
        <f t="shared" si="8"/>
        <v>-24000</v>
      </c>
      <c r="H86" s="5">
        <f t="shared" si="9"/>
        <v>0</v>
      </c>
      <c r="I86" s="5">
        <f t="shared" si="10"/>
        <v>0</v>
      </c>
      <c r="J86" s="5">
        <f>E86-F86+G86+I86-H86</f>
        <v>2376000</v>
      </c>
      <c r="L86" s="5">
        <f>IF(H86=0,0,1)</f>
        <v>0</v>
      </c>
    </row>
    <row r="87" spans="1:12" x14ac:dyDescent="0.25">
      <c r="A87" s="1">
        <v>41843</v>
      </c>
      <c r="B87" s="4">
        <f t="shared" si="6"/>
        <v>3</v>
      </c>
      <c r="C87" s="5">
        <v>0</v>
      </c>
      <c r="E87" s="5">
        <f t="shared" si="11"/>
        <v>2376000</v>
      </c>
      <c r="F87" s="5">
        <f t="shared" si="7"/>
        <v>100000</v>
      </c>
      <c r="G87" s="5">
        <f t="shared" si="8"/>
        <v>-22760</v>
      </c>
      <c r="H87" s="5">
        <f t="shared" si="9"/>
        <v>0</v>
      </c>
      <c r="I87" s="5">
        <f t="shared" si="10"/>
        <v>0</v>
      </c>
      <c r="J87" s="5">
        <f>E87-F87+G87+I87-H87</f>
        <v>2253240</v>
      </c>
      <c r="L87" s="5">
        <f>IF(H87=0,0,1)</f>
        <v>0</v>
      </c>
    </row>
    <row r="88" spans="1:12" x14ac:dyDescent="0.25">
      <c r="A88" s="1">
        <v>41844</v>
      </c>
      <c r="B88" s="4">
        <f t="shared" si="6"/>
        <v>4</v>
      </c>
      <c r="C88" s="5">
        <v>0</v>
      </c>
      <c r="E88" s="5">
        <f t="shared" si="11"/>
        <v>2253240</v>
      </c>
      <c r="F88" s="5">
        <f t="shared" si="7"/>
        <v>100000</v>
      </c>
      <c r="G88" s="5">
        <f t="shared" si="8"/>
        <v>-21532.400000000001</v>
      </c>
      <c r="H88" s="5">
        <f t="shared" si="9"/>
        <v>0</v>
      </c>
      <c r="I88" s="5">
        <f t="shared" si="10"/>
        <v>0</v>
      </c>
      <c r="J88" s="5">
        <f>E88-F88+G88+I88-H88</f>
        <v>2131707.6</v>
      </c>
      <c r="L88" s="5">
        <f>IF(H88=0,0,1)</f>
        <v>0</v>
      </c>
    </row>
    <row r="89" spans="1:12" x14ac:dyDescent="0.25">
      <c r="A89" s="1">
        <v>41845</v>
      </c>
      <c r="B89" s="4">
        <f t="shared" si="6"/>
        <v>5</v>
      </c>
      <c r="C89" s="5">
        <v>0</v>
      </c>
      <c r="E89" s="5">
        <f t="shared" si="11"/>
        <v>2131707.6</v>
      </c>
      <c r="F89" s="5">
        <f t="shared" si="7"/>
        <v>100000</v>
      </c>
      <c r="G89" s="5">
        <f t="shared" si="8"/>
        <v>-20317.076000000001</v>
      </c>
      <c r="H89" s="5">
        <f t="shared" si="9"/>
        <v>0</v>
      </c>
      <c r="I89" s="5">
        <f t="shared" si="10"/>
        <v>0</v>
      </c>
      <c r="J89" s="5">
        <f>E89-F89+G89+I89-H89</f>
        <v>2011390.5240000002</v>
      </c>
      <c r="L89" s="5">
        <f>IF(H89=0,0,1)</f>
        <v>0</v>
      </c>
    </row>
    <row r="90" spans="1:12" x14ac:dyDescent="0.25">
      <c r="A90" s="1">
        <v>41846</v>
      </c>
      <c r="B90" s="4">
        <f t="shared" si="6"/>
        <v>6</v>
      </c>
      <c r="C90" s="5">
        <v>0</v>
      </c>
      <c r="E90" s="5">
        <f t="shared" si="11"/>
        <v>2011390.5240000002</v>
      </c>
      <c r="F90" s="5">
        <f t="shared" si="7"/>
        <v>100000</v>
      </c>
      <c r="G90" s="5">
        <f t="shared" si="8"/>
        <v>-19113.905240000004</v>
      </c>
      <c r="H90" s="5">
        <f t="shared" si="9"/>
        <v>0</v>
      </c>
      <c r="I90" s="5">
        <f t="shared" si="10"/>
        <v>500000</v>
      </c>
      <c r="J90" s="5">
        <f>E90-F90+G90+I90-H90</f>
        <v>2392276.61876</v>
      </c>
      <c r="L90" s="5">
        <f>IF(H90=0,0,1)</f>
        <v>0</v>
      </c>
    </row>
    <row r="91" spans="1:12" x14ac:dyDescent="0.25">
      <c r="A91" s="1">
        <v>41847</v>
      </c>
      <c r="B91" s="4">
        <f t="shared" si="6"/>
        <v>7</v>
      </c>
      <c r="C91" s="5">
        <v>0</v>
      </c>
      <c r="E91" s="5">
        <f t="shared" si="11"/>
        <v>2392276.61876</v>
      </c>
      <c r="F91" s="5">
        <f t="shared" si="7"/>
        <v>100000</v>
      </c>
      <c r="G91" s="5">
        <f t="shared" si="8"/>
        <v>-22922.766187600002</v>
      </c>
      <c r="H91" s="5">
        <f t="shared" si="9"/>
        <v>0</v>
      </c>
      <c r="I91" s="5">
        <f t="shared" si="10"/>
        <v>0</v>
      </c>
      <c r="J91" s="5">
        <f>E91-F91+G91+I91-H91</f>
        <v>2269353.8525724001</v>
      </c>
      <c r="L91" s="5">
        <f>IF(H91=0,0,1)</f>
        <v>0</v>
      </c>
    </row>
    <row r="92" spans="1:12" x14ac:dyDescent="0.25">
      <c r="A92" s="1">
        <v>41848</v>
      </c>
      <c r="B92" s="4">
        <f t="shared" si="6"/>
        <v>1</v>
      </c>
      <c r="C92" s="5">
        <v>1</v>
      </c>
      <c r="E92" s="5">
        <f t="shared" si="11"/>
        <v>2269353.8525724001</v>
      </c>
      <c r="F92" s="5">
        <f t="shared" si="7"/>
        <v>0</v>
      </c>
      <c r="G92" s="5">
        <f t="shared" si="8"/>
        <v>68080.615577172008</v>
      </c>
      <c r="H92" s="5">
        <f t="shared" si="9"/>
        <v>0</v>
      </c>
      <c r="I92" s="5">
        <f t="shared" si="10"/>
        <v>0</v>
      </c>
      <c r="J92" s="5">
        <f>E92-F92+G92+I92-H92</f>
        <v>2337434.4681495721</v>
      </c>
      <c r="L92" s="5">
        <f>IF(H92=0,0,1)</f>
        <v>0</v>
      </c>
    </row>
    <row r="93" spans="1:12" x14ac:dyDescent="0.25">
      <c r="A93" s="1">
        <v>41849</v>
      </c>
      <c r="B93" s="4">
        <f t="shared" si="6"/>
        <v>2</v>
      </c>
      <c r="C93" s="5">
        <v>1</v>
      </c>
      <c r="E93" s="5">
        <f t="shared" si="11"/>
        <v>2337434.4681495721</v>
      </c>
      <c r="F93" s="5">
        <f t="shared" si="7"/>
        <v>0</v>
      </c>
      <c r="G93" s="5">
        <f t="shared" si="8"/>
        <v>70123.034044487169</v>
      </c>
      <c r="H93" s="5">
        <f t="shared" si="9"/>
        <v>0</v>
      </c>
      <c r="I93" s="5">
        <f t="shared" si="10"/>
        <v>0</v>
      </c>
      <c r="J93" s="5">
        <f>E93-F93+G93+I93-H93</f>
        <v>2407557.5021940591</v>
      </c>
      <c r="L93" s="5">
        <f>IF(H93=0,0,1)</f>
        <v>0</v>
      </c>
    </row>
    <row r="94" spans="1:12" x14ac:dyDescent="0.25">
      <c r="A94" s="1">
        <v>41850</v>
      </c>
      <c r="B94" s="4">
        <f t="shared" si="6"/>
        <v>3</v>
      </c>
      <c r="C94" s="5">
        <v>0</v>
      </c>
      <c r="E94" s="5">
        <f t="shared" si="11"/>
        <v>2407557.5021940591</v>
      </c>
      <c r="F94" s="5">
        <f t="shared" si="7"/>
        <v>100000</v>
      </c>
      <c r="G94" s="5">
        <f t="shared" si="8"/>
        <v>-23075.575021940593</v>
      </c>
      <c r="H94" s="5">
        <f t="shared" si="9"/>
        <v>0</v>
      </c>
      <c r="I94" s="5">
        <f t="shared" si="10"/>
        <v>0</v>
      </c>
      <c r="J94" s="5">
        <f>E94-F94+G94+I94-H94</f>
        <v>2284481.9271721183</v>
      </c>
      <c r="L94" s="5">
        <f>IF(H94=0,0,1)</f>
        <v>0</v>
      </c>
    </row>
    <row r="95" spans="1:12" x14ac:dyDescent="0.25">
      <c r="A95" s="1">
        <v>41851</v>
      </c>
      <c r="B95" s="4">
        <f t="shared" si="6"/>
        <v>4</v>
      </c>
      <c r="C95" s="5">
        <v>0</v>
      </c>
      <c r="E95" s="5">
        <f t="shared" si="11"/>
        <v>2284481.9271721183</v>
      </c>
      <c r="F95" s="5">
        <f t="shared" si="7"/>
        <v>100000</v>
      </c>
      <c r="G95" s="5">
        <f t="shared" si="8"/>
        <v>-21844.819271721182</v>
      </c>
      <c r="H95" s="5">
        <f t="shared" si="9"/>
        <v>0</v>
      </c>
      <c r="I95" s="5">
        <f t="shared" si="10"/>
        <v>0</v>
      </c>
      <c r="J95" s="5">
        <f>E95-F95+G95+I95-H95</f>
        <v>2162637.1079003969</v>
      </c>
      <c r="L95" s="5">
        <f>IF(H95=0,0,1)</f>
        <v>0</v>
      </c>
    </row>
    <row r="96" spans="1:12" x14ac:dyDescent="0.25">
      <c r="A96" s="1">
        <v>41852</v>
      </c>
      <c r="B96" s="4">
        <f t="shared" si="6"/>
        <v>5</v>
      </c>
      <c r="C96" s="5">
        <v>0</v>
      </c>
      <c r="E96" s="5">
        <f t="shared" si="11"/>
        <v>2162637.1079003969</v>
      </c>
      <c r="F96" s="5">
        <f t="shared" si="7"/>
        <v>100000</v>
      </c>
      <c r="G96" s="5">
        <f t="shared" si="8"/>
        <v>-20626.371079003969</v>
      </c>
      <c r="H96" s="5">
        <f t="shared" si="9"/>
        <v>0</v>
      </c>
      <c r="I96" s="5">
        <f t="shared" si="10"/>
        <v>0</v>
      </c>
      <c r="J96" s="5">
        <f>E96-F96+G96+I96-H96</f>
        <v>2042010.736821393</v>
      </c>
      <c r="L96" s="5">
        <f>IF(H96=0,0,1)</f>
        <v>0</v>
      </c>
    </row>
    <row r="97" spans="1:12" x14ac:dyDescent="0.25">
      <c r="A97" s="1">
        <v>41853</v>
      </c>
      <c r="B97" s="4">
        <f t="shared" si="6"/>
        <v>6</v>
      </c>
      <c r="C97" s="5">
        <v>0</v>
      </c>
      <c r="E97" s="5">
        <f t="shared" si="11"/>
        <v>2042010.736821393</v>
      </c>
      <c r="F97" s="5">
        <f t="shared" si="7"/>
        <v>100000</v>
      </c>
      <c r="G97" s="5">
        <f t="shared" si="8"/>
        <v>-19420.107368213932</v>
      </c>
      <c r="H97" s="5">
        <f t="shared" si="9"/>
        <v>0</v>
      </c>
      <c r="I97" s="5">
        <f t="shared" si="10"/>
        <v>500000</v>
      </c>
      <c r="J97" s="5">
        <f>E97-F97+G97+I97-H97</f>
        <v>2422590.6294531794</v>
      </c>
      <c r="L97" s="5">
        <f>IF(H97=0,0,1)</f>
        <v>0</v>
      </c>
    </row>
    <row r="98" spans="1:12" x14ac:dyDescent="0.25">
      <c r="A98" s="1">
        <v>41854</v>
      </c>
      <c r="B98" s="4">
        <f t="shared" si="6"/>
        <v>7</v>
      </c>
      <c r="C98" s="5">
        <v>0</v>
      </c>
      <c r="E98" s="5">
        <f t="shared" si="11"/>
        <v>2422590.6294531794</v>
      </c>
      <c r="F98" s="5">
        <f t="shared" si="7"/>
        <v>100000</v>
      </c>
      <c r="G98" s="5">
        <f t="shared" si="8"/>
        <v>-23225.906294531796</v>
      </c>
      <c r="H98" s="5">
        <f t="shared" si="9"/>
        <v>0</v>
      </c>
      <c r="I98" s="5">
        <f t="shared" si="10"/>
        <v>0</v>
      </c>
      <c r="J98" s="5">
        <f>E98-F98+G98+I98-H98</f>
        <v>2299364.7231586478</v>
      </c>
      <c r="L98" s="5">
        <f>IF(H98=0,0,1)</f>
        <v>0</v>
      </c>
    </row>
    <row r="99" spans="1:12" x14ac:dyDescent="0.25">
      <c r="A99" s="1">
        <v>41855</v>
      </c>
      <c r="B99" s="4">
        <f t="shared" si="6"/>
        <v>1</v>
      </c>
      <c r="C99" s="5">
        <v>0</v>
      </c>
      <c r="E99" s="5">
        <f t="shared" si="11"/>
        <v>2299364.7231586478</v>
      </c>
      <c r="F99" s="5">
        <f t="shared" si="7"/>
        <v>100000</v>
      </c>
      <c r="G99" s="5">
        <f t="shared" si="8"/>
        <v>-21993.647231586478</v>
      </c>
      <c r="H99" s="5">
        <f t="shared" si="9"/>
        <v>0</v>
      </c>
      <c r="I99" s="5">
        <f t="shared" si="10"/>
        <v>0</v>
      </c>
      <c r="J99" s="5">
        <f>E99-F99+G99+I99-H99</f>
        <v>2177371.0759270615</v>
      </c>
      <c r="L99" s="5">
        <f>IF(H99=0,0,1)</f>
        <v>0</v>
      </c>
    </row>
    <row r="100" spans="1:12" x14ac:dyDescent="0.25">
      <c r="A100" s="1">
        <v>41856</v>
      </c>
      <c r="B100" s="4">
        <f t="shared" si="6"/>
        <v>2</v>
      </c>
      <c r="C100" s="5">
        <v>1</v>
      </c>
      <c r="E100" s="5">
        <f t="shared" si="11"/>
        <v>2177371.0759270615</v>
      </c>
      <c r="F100" s="5">
        <f t="shared" si="7"/>
        <v>0</v>
      </c>
      <c r="G100" s="5">
        <f t="shared" si="8"/>
        <v>65321.132277811841</v>
      </c>
      <c r="H100" s="5">
        <f t="shared" si="9"/>
        <v>0</v>
      </c>
      <c r="I100" s="5">
        <f t="shared" si="10"/>
        <v>0</v>
      </c>
      <c r="J100" s="5">
        <f>E100-F100+G100+I100-H100</f>
        <v>2242692.2082048734</v>
      </c>
      <c r="L100" s="5">
        <f>IF(H100=0,0,1)</f>
        <v>0</v>
      </c>
    </row>
    <row r="101" spans="1:12" x14ac:dyDescent="0.25">
      <c r="A101" s="1">
        <v>41857</v>
      </c>
      <c r="B101" s="4">
        <f t="shared" si="6"/>
        <v>3</v>
      </c>
      <c r="C101" s="5">
        <v>0</v>
      </c>
      <c r="E101" s="5">
        <f t="shared" si="11"/>
        <v>2242692.2082048734</v>
      </c>
      <c r="F101" s="5">
        <f t="shared" si="7"/>
        <v>100000</v>
      </c>
      <c r="G101" s="5">
        <f t="shared" si="8"/>
        <v>-21426.922082048735</v>
      </c>
      <c r="H101" s="5">
        <f t="shared" si="9"/>
        <v>0</v>
      </c>
      <c r="I101" s="5">
        <f t="shared" si="10"/>
        <v>0</v>
      </c>
      <c r="J101" s="5">
        <f>E101-F101+G101+I101-H101</f>
        <v>2121265.2861228245</v>
      </c>
      <c r="L101" s="5">
        <f>IF(H101=0,0,1)</f>
        <v>0</v>
      </c>
    </row>
    <row r="102" spans="1:12" x14ac:dyDescent="0.25">
      <c r="A102" s="1">
        <v>41858</v>
      </c>
      <c r="B102" s="4">
        <f t="shared" si="6"/>
        <v>4</v>
      </c>
      <c r="C102" s="5">
        <v>1</v>
      </c>
      <c r="E102" s="5">
        <f t="shared" si="11"/>
        <v>2121265.2861228245</v>
      </c>
      <c r="F102" s="5">
        <f t="shared" si="7"/>
        <v>0</v>
      </c>
      <c r="G102" s="5">
        <f t="shared" si="8"/>
        <v>63637.958583684733</v>
      </c>
      <c r="H102" s="5">
        <f t="shared" si="9"/>
        <v>0</v>
      </c>
      <c r="I102" s="5">
        <f t="shared" si="10"/>
        <v>0</v>
      </c>
      <c r="J102" s="5">
        <f>E102-F102+G102+I102-H102</f>
        <v>2184903.2447065092</v>
      </c>
      <c r="L102" s="5">
        <f>IF(H102=0,0,1)</f>
        <v>0</v>
      </c>
    </row>
    <row r="103" spans="1:12" x14ac:dyDescent="0.25">
      <c r="A103" s="1">
        <v>41859</v>
      </c>
      <c r="B103" s="4">
        <f t="shared" si="6"/>
        <v>5</v>
      </c>
      <c r="C103" s="5">
        <v>1</v>
      </c>
      <c r="E103" s="5">
        <f t="shared" si="11"/>
        <v>2184903.2447065092</v>
      </c>
      <c r="F103" s="5">
        <f t="shared" si="7"/>
        <v>0</v>
      </c>
      <c r="G103" s="5">
        <f t="shared" si="8"/>
        <v>65547.097341195273</v>
      </c>
      <c r="H103" s="5">
        <f t="shared" si="9"/>
        <v>0</v>
      </c>
      <c r="I103" s="5">
        <f t="shared" si="10"/>
        <v>0</v>
      </c>
      <c r="J103" s="5">
        <f>E103-F103+G103+I103-H103</f>
        <v>2250450.3420477044</v>
      </c>
      <c r="L103" s="5">
        <f>IF(H103=0,0,1)</f>
        <v>0</v>
      </c>
    </row>
    <row r="104" spans="1:12" x14ac:dyDescent="0.25">
      <c r="A104" s="1">
        <v>41860</v>
      </c>
      <c r="B104" s="4">
        <f t="shared" si="6"/>
        <v>6</v>
      </c>
      <c r="C104" s="5">
        <v>0</v>
      </c>
      <c r="E104" s="5">
        <f t="shared" si="11"/>
        <v>2250450.3420477044</v>
      </c>
      <c r="F104" s="5">
        <f t="shared" si="7"/>
        <v>100000</v>
      </c>
      <c r="G104" s="5">
        <f t="shared" si="8"/>
        <v>-21504.503420477045</v>
      </c>
      <c r="H104" s="5">
        <f t="shared" si="9"/>
        <v>0</v>
      </c>
      <c r="I104" s="5">
        <f t="shared" si="10"/>
        <v>371054.16137277265</v>
      </c>
      <c r="J104" s="5">
        <f>E104-F104+G104+I104-H104</f>
        <v>2500000</v>
      </c>
      <c r="L104" s="5">
        <f>IF(H104=0,0,1)</f>
        <v>0</v>
      </c>
    </row>
    <row r="105" spans="1:12" x14ac:dyDescent="0.25">
      <c r="A105" s="1">
        <v>41861</v>
      </c>
      <c r="B105" s="4">
        <f t="shared" si="6"/>
        <v>7</v>
      </c>
      <c r="C105" s="5">
        <v>0</v>
      </c>
      <c r="E105" s="5">
        <f t="shared" si="11"/>
        <v>2500000</v>
      </c>
      <c r="F105" s="5">
        <f t="shared" si="7"/>
        <v>100000</v>
      </c>
      <c r="G105" s="5">
        <f t="shared" si="8"/>
        <v>-24000</v>
      </c>
      <c r="H105" s="5">
        <f t="shared" si="9"/>
        <v>0</v>
      </c>
      <c r="I105" s="5">
        <f t="shared" si="10"/>
        <v>0</v>
      </c>
      <c r="J105" s="5">
        <f>E105-F105+G105+I105-H105</f>
        <v>2376000</v>
      </c>
      <c r="L105" s="5">
        <f>IF(H105=0,0,1)</f>
        <v>0</v>
      </c>
    </row>
    <row r="106" spans="1:12" x14ac:dyDescent="0.25">
      <c r="A106" s="1">
        <v>41862</v>
      </c>
      <c r="B106" s="4">
        <f t="shared" si="6"/>
        <v>1</v>
      </c>
      <c r="C106" s="5">
        <v>0</v>
      </c>
      <c r="E106" s="5">
        <f t="shared" si="11"/>
        <v>2376000</v>
      </c>
      <c r="F106" s="5">
        <f t="shared" si="7"/>
        <v>100000</v>
      </c>
      <c r="G106" s="5">
        <f t="shared" si="8"/>
        <v>-22760</v>
      </c>
      <c r="H106" s="5">
        <f t="shared" si="9"/>
        <v>0</v>
      </c>
      <c r="I106" s="5">
        <f t="shared" si="10"/>
        <v>0</v>
      </c>
      <c r="J106" s="5">
        <f>E106-F106+G106+I106-H106</f>
        <v>2253240</v>
      </c>
      <c r="L106" s="5">
        <f>IF(H106=0,0,1)</f>
        <v>0</v>
      </c>
    </row>
    <row r="107" spans="1:12" x14ac:dyDescent="0.25">
      <c r="A107" s="1">
        <v>41863</v>
      </c>
      <c r="B107" s="4">
        <f t="shared" si="6"/>
        <v>2</v>
      </c>
      <c r="C107" s="5">
        <v>0</v>
      </c>
      <c r="E107" s="5">
        <f t="shared" si="11"/>
        <v>2253240</v>
      </c>
      <c r="F107" s="5">
        <f t="shared" si="7"/>
        <v>100000</v>
      </c>
      <c r="G107" s="5">
        <f t="shared" si="8"/>
        <v>-21532.400000000001</v>
      </c>
      <c r="H107" s="5">
        <f t="shared" si="9"/>
        <v>0</v>
      </c>
      <c r="I107" s="5">
        <f t="shared" si="10"/>
        <v>0</v>
      </c>
      <c r="J107" s="5">
        <f>E107-F107+G107+I107-H107</f>
        <v>2131707.6</v>
      </c>
      <c r="L107" s="5">
        <f>IF(H107=0,0,1)</f>
        <v>0</v>
      </c>
    </row>
    <row r="108" spans="1:12" x14ac:dyDescent="0.25">
      <c r="A108" s="1">
        <v>41864</v>
      </c>
      <c r="B108" s="4">
        <f t="shared" si="6"/>
        <v>3</v>
      </c>
      <c r="C108" s="5">
        <v>1</v>
      </c>
      <c r="E108" s="5">
        <f t="shared" si="11"/>
        <v>2131707.6</v>
      </c>
      <c r="F108" s="5">
        <f t="shared" si="7"/>
        <v>0</v>
      </c>
      <c r="G108" s="5">
        <f t="shared" si="8"/>
        <v>63951.228000000003</v>
      </c>
      <c r="H108" s="5">
        <f t="shared" si="9"/>
        <v>0</v>
      </c>
      <c r="I108" s="5">
        <f t="shared" si="10"/>
        <v>0</v>
      </c>
      <c r="J108" s="5">
        <f>E108-F108+G108+I108-H108</f>
        <v>2195658.8280000002</v>
      </c>
      <c r="L108" s="5">
        <f>IF(H108=0,0,1)</f>
        <v>0</v>
      </c>
    </row>
    <row r="109" spans="1:12" x14ac:dyDescent="0.25">
      <c r="A109" s="1">
        <v>41865</v>
      </c>
      <c r="B109" s="4">
        <f t="shared" si="6"/>
        <v>4</v>
      </c>
      <c r="C109" s="5">
        <v>0</v>
      </c>
      <c r="E109" s="5">
        <f t="shared" si="11"/>
        <v>2195658.8280000002</v>
      </c>
      <c r="F109" s="5">
        <f t="shared" si="7"/>
        <v>100000</v>
      </c>
      <c r="G109" s="5">
        <f t="shared" si="8"/>
        <v>-20956.588280000004</v>
      </c>
      <c r="H109" s="5">
        <f t="shared" si="9"/>
        <v>0</v>
      </c>
      <c r="I109" s="5">
        <f t="shared" si="10"/>
        <v>0</v>
      </c>
      <c r="J109" s="5">
        <f>E109-F109+G109+I109-H109</f>
        <v>2074702.2397200002</v>
      </c>
      <c r="L109" s="5">
        <f>IF(H109=0,0,1)</f>
        <v>0</v>
      </c>
    </row>
    <row r="110" spans="1:12" x14ac:dyDescent="0.25">
      <c r="A110" s="1">
        <v>41866</v>
      </c>
      <c r="B110" s="4">
        <f t="shared" si="6"/>
        <v>5</v>
      </c>
      <c r="C110" s="5">
        <v>1</v>
      </c>
      <c r="E110" s="5">
        <f t="shared" si="11"/>
        <v>2074702.2397200002</v>
      </c>
      <c r="F110" s="5">
        <f t="shared" si="7"/>
        <v>0</v>
      </c>
      <c r="G110" s="5">
        <f t="shared" si="8"/>
        <v>62241.067191600006</v>
      </c>
      <c r="H110" s="5">
        <f t="shared" si="9"/>
        <v>0</v>
      </c>
      <c r="I110" s="5">
        <f t="shared" si="10"/>
        <v>0</v>
      </c>
      <c r="J110" s="5">
        <f>E110-F110+G110+I110-H110</f>
        <v>2136943.3069116003</v>
      </c>
      <c r="L110" s="5">
        <f>IF(H110=0,0,1)</f>
        <v>0</v>
      </c>
    </row>
    <row r="111" spans="1:12" x14ac:dyDescent="0.25">
      <c r="A111" s="1">
        <v>41867</v>
      </c>
      <c r="B111" s="4">
        <f t="shared" si="6"/>
        <v>6</v>
      </c>
      <c r="C111" s="5">
        <v>1</v>
      </c>
      <c r="E111" s="5">
        <f t="shared" si="11"/>
        <v>2136943.3069116003</v>
      </c>
      <c r="F111" s="5">
        <f t="shared" si="7"/>
        <v>0</v>
      </c>
      <c r="G111" s="5">
        <f t="shared" si="8"/>
        <v>64108.299207348005</v>
      </c>
      <c r="H111" s="5">
        <f t="shared" si="9"/>
        <v>0</v>
      </c>
      <c r="I111" s="5">
        <f t="shared" si="10"/>
        <v>298948.39388105168</v>
      </c>
      <c r="J111" s="5">
        <f>E111-F111+G111+I111-H111</f>
        <v>2500000</v>
      </c>
      <c r="L111" s="5">
        <f>IF(H111=0,0,1)</f>
        <v>0</v>
      </c>
    </row>
    <row r="112" spans="1:12" x14ac:dyDescent="0.25">
      <c r="A112" s="1">
        <v>41868</v>
      </c>
      <c r="B112" s="4">
        <f t="shared" si="6"/>
        <v>7</v>
      </c>
      <c r="C112" s="5">
        <v>1</v>
      </c>
      <c r="E112" s="5">
        <f t="shared" si="11"/>
        <v>2500000</v>
      </c>
      <c r="F112" s="5">
        <f t="shared" si="7"/>
        <v>0</v>
      </c>
      <c r="G112" s="5">
        <f t="shared" si="8"/>
        <v>75000</v>
      </c>
      <c r="H112" s="5">
        <f t="shared" si="9"/>
        <v>75000</v>
      </c>
      <c r="I112" s="5">
        <f t="shared" si="10"/>
        <v>0</v>
      </c>
      <c r="J112" s="5">
        <f>E112-F112+G112+I112-H112</f>
        <v>2500000</v>
      </c>
      <c r="L112" s="5">
        <f>IF(H112=0,0,1)</f>
        <v>1</v>
      </c>
    </row>
    <row r="113" spans="1:12" x14ac:dyDescent="0.25">
      <c r="A113" s="1">
        <v>41869</v>
      </c>
      <c r="B113" s="4">
        <f t="shared" si="6"/>
        <v>1</v>
      </c>
      <c r="C113" s="5">
        <v>0</v>
      </c>
      <c r="E113" s="5">
        <f t="shared" si="11"/>
        <v>2500000</v>
      </c>
      <c r="F113" s="5">
        <f t="shared" si="7"/>
        <v>100000</v>
      </c>
      <c r="G113" s="5">
        <f t="shared" si="8"/>
        <v>-24000</v>
      </c>
      <c r="H113" s="5">
        <f t="shared" si="9"/>
        <v>0</v>
      </c>
      <c r="I113" s="5">
        <f t="shared" si="10"/>
        <v>0</v>
      </c>
      <c r="J113" s="5">
        <f>E113-F113+G113+I113-H113</f>
        <v>2376000</v>
      </c>
      <c r="L113" s="5">
        <f>IF(H113=0,0,1)</f>
        <v>0</v>
      </c>
    </row>
    <row r="114" spans="1:12" x14ac:dyDescent="0.25">
      <c r="A114" s="1">
        <v>41870</v>
      </c>
      <c r="B114" s="4">
        <f t="shared" si="6"/>
        <v>2</v>
      </c>
      <c r="C114" s="5">
        <v>0</v>
      </c>
      <c r="E114" s="5">
        <f t="shared" si="11"/>
        <v>2376000</v>
      </c>
      <c r="F114" s="5">
        <f t="shared" si="7"/>
        <v>100000</v>
      </c>
      <c r="G114" s="5">
        <f t="shared" si="8"/>
        <v>-22760</v>
      </c>
      <c r="H114" s="5">
        <f t="shared" si="9"/>
        <v>0</v>
      </c>
      <c r="I114" s="5">
        <f t="shared" si="10"/>
        <v>0</v>
      </c>
      <c r="J114" s="5">
        <f>E114-F114+G114+I114-H114</f>
        <v>2253240</v>
      </c>
      <c r="L114" s="5">
        <f>IF(H114=0,0,1)</f>
        <v>0</v>
      </c>
    </row>
    <row r="115" spans="1:12" x14ac:dyDescent="0.25">
      <c r="A115" s="1">
        <v>41871</v>
      </c>
      <c r="B115" s="4">
        <f t="shared" si="6"/>
        <v>3</v>
      </c>
      <c r="C115" s="5">
        <v>0</v>
      </c>
      <c r="E115" s="5">
        <f t="shared" si="11"/>
        <v>2253240</v>
      </c>
      <c r="F115" s="5">
        <f t="shared" si="7"/>
        <v>100000</v>
      </c>
      <c r="G115" s="5">
        <f t="shared" si="8"/>
        <v>-21532.400000000001</v>
      </c>
      <c r="H115" s="5">
        <f t="shared" si="9"/>
        <v>0</v>
      </c>
      <c r="I115" s="5">
        <f t="shared" si="10"/>
        <v>0</v>
      </c>
      <c r="J115" s="5">
        <f>E115-F115+G115+I115-H115</f>
        <v>2131707.6</v>
      </c>
      <c r="L115" s="5">
        <f>IF(H115=0,0,1)</f>
        <v>0</v>
      </c>
    </row>
    <row r="116" spans="1:12" x14ac:dyDescent="0.25">
      <c r="A116" s="1">
        <v>41872</v>
      </c>
      <c r="B116" s="4">
        <f t="shared" si="6"/>
        <v>4</v>
      </c>
      <c r="C116" s="5">
        <v>0</v>
      </c>
      <c r="E116" s="5">
        <f t="shared" si="11"/>
        <v>2131707.6</v>
      </c>
      <c r="F116" s="5">
        <f t="shared" si="7"/>
        <v>100000</v>
      </c>
      <c r="G116" s="5">
        <f t="shared" si="8"/>
        <v>-20317.076000000001</v>
      </c>
      <c r="H116" s="5">
        <f t="shared" si="9"/>
        <v>0</v>
      </c>
      <c r="I116" s="5">
        <f t="shared" si="10"/>
        <v>0</v>
      </c>
      <c r="J116" s="5">
        <f>E116-F116+G116+I116-H116</f>
        <v>2011390.5240000002</v>
      </c>
      <c r="L116" s="5">
        <f>IF(H116=0,0,1)</f>
        <v>0</v>
      </c>
    </row>
    <row r="117" spans="1:12" x14ac:dyDescent="0.25">
      <c r="A117" s="1">
        <v>41873</v>
      </c>
      <c r="B117" s="4">
        <f t="shared" si="6"/>
        <v>5</v>
      </c>
      <c r="C117" s="5">
        <v>0</v>
      </c>
      <c r="E117" s="5">
        <f t="shared" si="11"/>
        <v>2011390.5240000002</v>
      </c>
      <c r="F117" s="5">
        <f t="shared" si="7"/>
        <v>100000</v>
      </c>
      <c r="G117" s="5">
        <f t="shared" si="8"/>
        <v>-19113.905240000004</v>
      </c>
      <c r="H117" s="5">
        <f t="shared" si="9"/>
        <v>0</v>
      </c>
      <c r="I117" s="5">
        <f t="shared" si="10"/>
        <v>0</v>
      </c>
      <c r="J117" s="5">
        <f>E117-F117+G117+I117-H117</f>
        <v>1892276.6187600002</v>
      </c>
      <c r="L117" s="5">
        <f>IF(H117=0,0,1)</f>
        <v>0</v>
      </c>
    </row>
    <row r="118" spans="1:12" x14ac:dyDescent="0.25">
      <c r="A118" s="1">
        <v>41874</v>
      </c>
      <c r="B118" s="4">
        <f t="shared" si="6"/>
        <v>6</v>
      </c>
      <c r="C118" s="5">
        <v>0</v>
      </c>
      <c r="E118" s="5">
        <f t="shared" si="11"/>
        <v>1892276.6187600002</v>
      </c>
      <c r="F118" s="5">
        <f t="shared" si="7"/>
        <v>100000</v>
      </c>
      <c r="G118" s="5">
        <f t="shared" si="8"/>
        <v>-17922.766187600002</v>
      </c>
      <c r="H118" s="5">
        <f t="shared" si="9"/>
        <v>0</v>
      </c>
      <c r="I118" s="5">
        <f t="shared" si="10"/>
        <v>500000</v>
      </c>
      <c r="J118" s="5">
        <f>E118-F118+G118+I118-H118</f>
        <v>2274353.8525724001</v>
      </c>
      <c r="L118" s="5">
        <f>IF(H118=0,0,1)</f>
        <v>0</v>
      </c>
    </row>
    <row r="119" spans="1:12" x14ac:dyDescent="0.25">
      <c r="A119" s="1">
        <v>41875</v>
      </c>
      <c r="B119" s="4">
        <f t="shared" si="6"/>
        <v>7</v>
      </c>
      <c r="C119" s="5">
        <v>0</v>
      </c>
      <c r="E119" s="5">
        <f t="shared" si="11"/>
        <v>2274353.8525724001</v>
      </c>
      <c r="F119" s="5">
        <f t="shared" si="7"/>
        <v>100000</v>
      </c>
      <c r="G119" s="5">
        <f t="shared" si="8"/>
        <v>-21743.538525724001</v>
      </c>
      <c r="H119" s="5">
        <f t="shared" si="9"/>
        <v>0</v>
      </c>
      <c r="I119" s="5">
        <f t="shared" si="10"/>
        <v>0</v>
      </c>
      <c r="J119" s="5">
        <f>E119-F119+G119+I119-H119</f>
        <v>2152610.3140466763</v>
      </c>
      <c r="L119" s="5">
        <f>IF(H119=0,0,1)</f>
        <v>0</v>
      </c>
    </row>
    <row r="120" spans="1:12" x14ac:dyDescent="0.25">
      <c r="A120" s="1">
        <v>41876</v>
      </c>
      <c r="B120" s="4">
        <f t="shared" si="6"/>
        <v>1</v>
      </c>
      <c r="C120" s="5">
        <v>0</v>
      </c>
      <c r="E120" s="5">
        <f t="shared" si="11"/>
        <v>2152610.3140466763</v>
      </c>
      <c r="F120" s="5">
        <f t="shared" si="7"/>
        <v>100000</v>
      </c>
      <c r="G120" s="5">
        <f t="shared" si="8"/>
        <v>-20526.103140466763</v>
      </c>
      <c r="H120" s="5">
        <f t="shared" si="9"/>
        <v>0</v>
      </c>
      <c r="I120" s="5">
        <f t="shared" si="10"/>
        <v>0</v>
      </c>
      <c r="J120" s="5">
        <f>E120-F120+G120+I120-H120</f>
        <v>2032084.2109062094</v>
      </c>
      <c r="L120" s="5">
        <f>IF(H120=0,0,1)</f>
        <v>0</v>
      </c>
    </row>
    <row r="121" spans="1:12" x14ac:dyDescent="0.25">
      <c r="A121" s="1">
        <v>41877</v>
      </c>
      <c r="B121" s="4">
        <f t="shared" si="6"/>
        <v>2</v>
      </c>
      <c r="C121" s="5">
        <v>0</v>
      </c>
      <c r="E121" s="5">
        <f t="shared" si="11"/>
        <v>2032084.2109062094</v>
      </c>
      <c r="F121" s="5">
        <f t="shared" si="7"/>
        <v>100000</v>
      </c>
      <c r="G121" s="5">
        <f t="shared" si="8"/>
        <v>-19320.842109062094</v>
      </c>
      <c r="H121" s="5">
        <f t="shared" si="9"/>
        <v>0</v>
      </c>
      <c r="I121" s="5">
        <f t="shared" si="10"/>
        <v>0</v>
      </c>
      <c r="J121" s="5">
        <f>E121-F121+G121+I121-H121</f>
        <v>1912763.3687971474</v>
      </c>
      <c r="L121" s="5">
        <f>IF(H121=0,0,1)</f>
        <v>0</v>
      </c>
    </row>
    <row r="122" spans="1:12" x14ac:dyDescent="0.25">
      <c r="A122" s="1">
        <v>41878</v>
      </c>
      <c r="B122" s="4">
        <f t="shared" si="6"/>
        <v>3</v>
      </c>
      <c r="C122" s="5">
        <v>0</v>
      </c>
      <c r="E122" s="5">
        <f t="shared" si="11"/>
        <v>1912763.3687971474</v>
      </c>
      <c r="F122" s="5">
        <f t="shared" si="7"/>
        <v>100000</v>
      </c>
      <c r="G122" s="5">
        <f t="shared" si="8"/>
        <v>-18127.633687971476</v>
      </c>
      <c r="H122" s="5">
        <f t="shared" si="9"/>
        <v>0</v>
      </c>
      <c r="I122" s="5">
        <f t="shared" si="10"/>
        <v>0</v>
      </c>
      <c r="J122" s="5">
        <f>E122-F122+G122+I122-H122</f>
        <v>1794635.735109176</v>
      </c>
      <c r="L122" s="5">
        <f>IF(H122=0,0,1)</f>
        <v>0</v>
      </c>
    </row>
    <row r="123" spans="1:12" x14ac:dyDescent="0.25">
      <c r="A123" s="1">
        <v>41879</v>
      </c>
      <c r="B123" s="4">
        <f t="shared" si="6"/>
        <v>4</v>
      </c>
      <c r="C123" s="5">
        <v>1</v>
      </c>
      <c r="E123" s="5">
        <f t="shared" si="11"/>
        <v>1794635.735109176</v>
      </c>
      <c r="F123" s="5">
        <f t="shared" si="7"/>
        <v>0</v>
      </c>
      <c r="G123" s="5">
        <f t="shared" si="8"/>
        <v>53839.072053275282</v>
      </c>
      <c r="H123" s="5">
        <f t="shared" si="9"/>
        <v>0</v>
      </c>
      <c r="I123" s="5">
        <f t="shared" si="10"/>
        <v>0</v>
      </c>
      <c r="J123" s="5">
        <f>E123-F123+G123+I123-H123</f>
        <v>1848474.8071624513</v>
      </c>
      <c r="L123" s="5">
        <f>IF(H123=0,0,1)</f>
        <v>0</v>
      </c>
    </row>
    <row r="124" spans="1:12" x14ac:dyDescent="0.25">
      <c r="A124" s="1">
        <v>41880</v>
      </c>
      <c r="B124" s="4">
        <f t="shared" si="6"/>
        <v>5</v>
      </c>
      <c r="C124" s="5">
        <v>0</v>
      </c>
      <c r="E124" s="5">
        <f t="shared" si="11"/>
        <v>1848474.8071624513</v>
      </c>
      <c r="F124" s="5">
        <f t="shared" si="7"/>
        <v>100000</v>
      </c>
      <c r="G124" s="5">
        <f t="shared" si="8"/>
        <v>-17484.748071624512</v>
      </c>
      <c r="H124" s="5">
        <f t="shared" si="9"/>
        <v>0</v>
      </c>
      <c r="I124" s="5">
        <f t="shared" si="10"/>
        <v>0</v>
      </c>
      <c r="J124" s="5">
        <f>E124-F124+G124+I124-H124</f>
        <v>1730990.0590908269</v>
      </c>
      <c r="L124" s="5">
        <f>IF(H124=0,0,1)</f>
        <v>0</v>
      </c>
    </row>
    <row r="125" spans="1:12" x14ac:dyDescent="0.25">
      <c r="A125" s="1">
        <v>41881</v>
      </c>
      <c r="B125" s="4">
        <f t="shared" si="6"/>
        <v>6</v>
      </c>
      <c r="C125" s="5">
        <v>0</v>
      </c>
      <c r="E125" s="5">
        <f t="shared" si="11"/>
        <v>1730990.0590908269</v>
      </c>
      <c r="F125" s="5">
        <f t="shared" si="7"/>
        <v>100000</v>
      </c>
      <c r="G125" s="5">
        <f t="shared" si="8"/>
        <v>-16309.90059090827</v>
      </c>
      <c r="H125" s="5">
        <f t="shared" si="9"/>
        <v>0</v>
      </c>
      <c r="I125" s="5">
        <f t="shared" si="10"/>
        <v>500000</v>
      </c>
      <c r="J125" s="5">
        <f>E125-F125+G125+I125-H125</f>
        <v>2114680.1584999189</v>
      </c>
      <c r="L125" s="5">
        <f>IF(H125=0,0,1)</f>
        <v>0</v>
      </c>
    </row>
    <row r="126" spans="1:12" x14ac:dyDescent="0.25">
      <c r="A126" s="1">
        <v>41882</v>
      </c>
      <c r="B126" s="4">
        <f t="shared" si="6"/>
        <v>7</v>
      </c>
      <c r="C126" s="5">
        <v>1</v>
      </c>
      <c r="E126" s="5">
        <f t="shared" si="11"/>
        <v>2114680.1584999189</v>
      </c>
      <c r="F126" s="5">
        <f t="shared" si="7"/>
        <v>0</v>
      </c>
      <c r="G126" s="5">
        <f t="shared" si="8"/>
        <v>63440.404754997566</v>
      </c>
      <c r="H126" s="5">
        <f t="shared" si="9"/>
        <v>0</v>
      </c>
      <c r="I126" s="5">
        <f t="shared" si="10"/>
        <v>0</v>
      </c>
      <c r="J126" s="5">
        <f>E126-F126+G126+I126-H126</f>
        <v>2178120.5632549166</v>
      </c>
      <c r="L126" s="5">
        <f>IF(H126=0,0,1)</f>
        <v>0</v>
      </c>
    </row>
    <row r="127" spans="1:12" x14ac:dyDescent="0.25">
      <c r="A127" s="1">
        <v>41883</v>
      </c>
      <c r="B127" s="4">
        <f t="shared" si="6"/>
        <v>1</v>
      </c>
      <c r="C127" s="5">
        <v>0</v>
      </c>
      <c r="E127" s="5">
        <f t="shared" si="11"/>
        <v>2178120.5632549166</v>
      </c>
      <c r="F127" s="5">
        <f t="shared" si="7"/>
        <v>100000</v>
      </c>
      <c r="G127" s="5">
        <f t="shared" si="8"/>
        <v>-20781.205632549165</v>
      </c>
      <c r="H127" s="5">
        <f t="shared" si="9"/>
        <v>0</v>
      </c>
      <c r="I127" s="5">
        <f t="shared" si="10"/>
        <v>0</v>
      </c>
      <c r="J127" s="5">
        <f>E127-F127+G127+I127-H127</f>
        <v>2057339.3576223673</v>
      </c>
      <c r="L127" s="5">
        <f>IF(H127=0,0,1)</f>
        <v>0</v>
      </c>
    </row>
    <row r="128" spans="1:12" x14ac:dyDescent="0.25">
      <c r="A128" s="1">
        <v>41884</v>
      </c>
      <c r="B128" s="4">
        <f t="shared" si="6"/>
        <v>2</v>
      </c>
      <c r="C128" s="5">
        <v>0</v>
      </c>
      <c r="E128" s="5">
        <f t="shared" si="11"/>
        <v>2057339.3576223673</v>
      </c>
      <c r="F128" s="5">
        <f t="shared" si="7"/>
        <v>100000</v>
      </c>
      <c r="G128" s="5">
        <f t="shared" si="8"/>
        <v>-19573.393576223672</v>
      </c>
      <c r="H128" s="5">
        <f t="shared" si="9"/>
        <v>0</v>
      </c>
      <c r="I128" s="5">
        <f t="shared" si="10"/>
        <v>0</v>
      </c>
      <c r="J128" s="5">
        <f>E128-F128+G128+I128-H128</f>
        <v>1937765.9640461437</v>
      </c>
      <c r="L128" s="5">
        <f>IF(H128=0,0,1)</f>
        <v>0</v>
      </c>
    </row>
    <row r="129" spans="1:12" x14ac:dyDescent="0.25">
      <c r="A129" s="1">
        <v>41885</v>
      </c>
      <c r="B129" s="4">
        <f t="shared" si="6"/>
        <v>3</v>
      </c>
      <c r="C129" s="5">
        <v>0</v>
      </c>
      <c r="E129" s="5">
        <f t="shared" si="11"/>
        <v>1937765.9640461437</v>
      </c>
      <c r="F129" s="5">
        <f t="shared" si="7"/>
        <v>100000</v>
      </c>
      <c r="G129" s="5">
        <f t="shared" si="8"/>
        <v>-18377.659640461436</v>
      </c>
      <c r="H129" s="5">
        <f t="shared" si="9"/>
        <v>0</v>
      </c>
      <c r="I129" s="5">
        <f t="shared" si="10"/>
        <v>0</v>
      </c>
      <c r="J129" s="5">
        <f>E129-F129+G129+I129-H129</f>
        <v>1819388.3044056823</v>
      </c>
      <c r="L129" s="5">
        <f>IF(H129=0,0,1)</f>
        <v>0</v>
      </c>
    </row>
    <row r="130" spans="1:12" x14ac:dyDescent="0.25">
      <c r="A130" s="1">
        <v>41886</v>
      </c>
      <c r="B130" s="4">
        <f t="shared" si="6"/>
        <v>4</v>
      </c>
      <c r="C130" s="5">
        <v>0</v>
      </c>
      <c r="E130" s="5">
        <f t="shared" si="11"/>
        <v>1819388.3044056823</v>
      </c>
      <c r="F130" s="5">
        <f t="shared" si="7"/>
        <v>100000</v>
      </c>
      <c r="G130" s="5">
        <f t="shared" si="8"/>
        <v>-17193.883044056824</v>
      </c>
      <c r="H130" s="5">
        <f t="shared" si="9"/>
        <v>0</v>
      </c>
      <c r="I130" s="5">
        <f t="shared" si="10"/>
        <v>0</v>
      </c>
      <c r="J130" s="5">
        <f>E130-F130+G130+I130-H130</f>
        <v>1702194.4213616254</v>
      </c>
      <c r="L130" s="5">
        <f>IF(H130=0,0,1)</f>
        <v>0</v>
      </c>
    </row>
    <row r="131" spans="1:12" x14ac:dyDescent="0.25">
      <c r="A131" s="1">
        <v>41887</v>
      </c>
      <c r="B131" s="4">
        <f t="shared" si="6"/>
        <v>5</v>
      </c>
      <c r="C131" s="5">
        <v>0</v>
      </c>
      <c r="E131" s="5">
        <f t="shared" si="11"/>
        <v>1702194.4213616254</v>
      </c>
      <c r="F131" s="5">
        <f t="shared" si="7"/>
        <v>100000</v>
      </c>
      <c r="G131" s="5">
        <f t="shared" si="8"/>
        <v>-16021.944213616254</v>
      </c>
      <c r="H131" s="5">
        <f t="shared" si="9"/>
        <v>0</v>
      </c>
      <c r="I131" s="5">
        <f t="shared" si="10"/>
        <v>0</v>
      </c>
      <c r="J131" s="5">
        <f>E131-F131+G131+I131-H131</f>
        <v>1586172.4771480092</v>
      </c>
      <c r="L131" s="5">
        <f>IF(H131=0,0,1)</f>
        <v>0</v>
      </c>
    </row>
    <row r="132" spans="1:12" x14ac:dyDescent="0.25">
      <c r="A132" s="1">
        <v>41888</v>
      </c>
      <c r="B132" s="4">
        <f t="shared" si="6"/>
        <v>6</v>
      </c>
      <c r="C132" s="5">
        <v>0</v>
      </c>
      <c r="E132" s="5">
        <f t="shared" si="11"/>
        <v>1586172.4771480092</v>
      </c>
      <c r="F132" s="5">
        <f t="shared" si="7"/>
        <v>100000</v>
      </c>
      <c r="G132" s="5">
        <f t="shared" si="8"/>
        <v>-14861.724771480092</v>
      </c>
      <c r="H132" s="5">
        <f t="shared" si="9"/>
        <v>0</v>
      </c>
      <c r="I132" s="5">
        <f t="shared" si="10"/>
        <v>500000</v>
      </c>
      <c r="J132" s="5">
        <f>E132-F132+G132+I132-H132</f>
        <v>1971310.7523765292</v>
      </c>
      <c r="L132" s="5">
        <f>IF(H132=0,0,1)</f>
        <v>0</v>
      </c>
    </row>
    <row r="133" spans="1:12" x14ac:dyDescent="0.25">
      <c r="A133" s="1">
        <v>41889</v>
      </c>
      <c r="B133" s="4">
        <f t="shared" ref="B133:B156" si="12">WEEKDAY(A133,2)</f>
        <v>7</v>
      </c>
      <c r="C133" s="5">
        <v>0</v>
      </c>
      <c r="E133" s="5">
        <f t="shared" si="11"/>
        <v>1971310.7523765292</v>
      </c>
      <c r="F133" s="5">
        <f t="shared" ref="F133:F156" si="13">IF(C133=0,2*$F$1,0)</f>
        <v>100000</v>
      </c>
      <c r="G133" s="5">
        <f t="shared" ref="G133:G156" si="14">IF(C133=0,(E133-F133)*(-0.01),E133*0.03)</f>
        <v>-18713.107523765291</v>
      </c>
      <c r="H133" s="5">
        <f t="shared" ref="H133:H156" si="15">IF(E133-F133+G133&gt;$H$1,E133-F133+G133-$H$1,0)</f>
        <v>0</v>
      </c>
      <c r="I133" s="5">
        <f t="shared" ref="I133:I156" si="16">IF(B133=6,IF($H$1-E133+F133-G133+H133&gt;$J$1,$J$1,$H$1-E133+F133-G133+H133),0)</f>
        <v>0</v>
      </c>
      <c r="J133" s="5">
        <f>E133-F133+G133+I133-H133</f>
        <v>1852597.644852764</v>
      </c>
      <c r="L133" s="5">
        <f>IF(H133=0,0,1)</f>
        <v>0</v>
      </c>
    </row>
    <row r="134" spans="1:12" x14ac:dyDescent="0.25">
      <c r="A134" s="1">
        <v>41890</v>
      </c>
      <c r="B134" s="4">
        <f t="shared" si="12"/>
        <v>1</v>
      </c>
      <c r="C134" s="5">
        <v>1</v>
      </c>
      <c r="E134" s="5">
        <f t="shared" ref="E134:E156" si="17">J133</f>
        <v>1852597.644852764</v>
      </c>
      <c r="F134" s="5">
        <f t="shared" si="13"/>
        <v>0</v>
      </c>
      <c r="G134" s="5">
        <f t="shared" si="14"/>
        <v>55577.929345582917</v>
      </c>
      <c r="H134" s="5">
        <f t="shared" si="15"/>
        <v>0</v>
      </c>
      <c r="I134" s="5">
        <f t="shared" si="16"/>
        <v>0</v>
      </c>
      <c r="J134" s="5">
        <f>E134-F134+G134+I134-H134</f>
        <v>1908175.5741983468</v>
      </c>
      <c r="L134" s="5">
        <f>IF(H134=0,0,1)</f>
        <v>0</v>
      </c>
    </row>
    <row r="135" spans="1:12" x14ac:dyDescent="0.25">
      <c r="A135" s="1">
        <v>41891</v>
      </c>
      <c r="B135" s="4">
        <f t="shared" si="12"/>
        <v>2</v>
      </c>
      <c r="C135" s="5">
        <v>0</v>
      </c>
      <c r="E135" s="5">
        <f t="shared" si="17"/>
        <v>1908175.5741983468</v>
      </c>
      <c r="F135" s="5">
        <f t="shared" si="13"/>
        <v>100000</v>
      </c>
      <c r="G135" s="5">
        <f t="shared" si="14"/>
        <v>-18081.75574198347</v>
      </c>
      <c r="H135" s="5">
        <f t="shared" si="15"/>
        <v>0</v>
      </c>
      <c r="I135" s="5">
        <f t="shared" si="16"/>
        <v>0</v>
      </c>
      <c r="J135" s="5">
        <f>E135-F135+G135+I135-H135</f>
        <v>1790093.8184563634</v>
      </c>
      <c r="L135" s="5">
        <f>IF(H135=0,0,1)</f>
        <v>0</v>
      </c>
    </row>
    <row r="136" spans="1:12" x14ac:dyDescent="0.25">
      <c r="A136" s="1">
        <v>41892</v>
      </c>
      <c r="B136" s="4">
        <f t="shared" si="12"/>
        <v>3</v>
      </c>
      <c r="C136" s="5">
        <v>0</v>
      </c>
      <c r="E136" s="5">
        <f t="shared" si="17"/>
        <v>1790093.8184563634</v>
      </c>
      <c r="F136" s="5">
        <f t="shared" si="13"/>
        <v>100000</v>
      </c>
      <c r="G136" s="5">
        <f t="shared" si="14"/>
        <v>-16900.938184563634</v>
      </c>
      <c r="H136" s="5">
        <f t="shared" si="15"/>
        <v>0</v>
      </c>
      <c r="I136" s="5">
        <f t="shared" si="16"/>
        <v>0</v>
      </c>
      <c r="J136" s="5">
        <f>E136-F136+G136+I136-H136</f>
        <v>1673192.8802717999</v>
      </c>
      <c r="L136" s="5">
        <f>IF(H136=0,0,1)</f>
        <v>0</v>
      </c>
    </row>
    <row r="137" spans="1:12" x14ac:dyDescent="0.25">
      <c r="A137" s="1">
        <v>41893</v>
      </c>
      <c r="B137" s="4">
        <f t="shared" si="12"/>
        <v>4</v>
      </c>
      <c r="C137" s="5">
        <v>0</v>
      </c>
      <c r="E137" s="5">
        <f t="shared" si="17"/>
        <v>1673192.8802717999</v>
      </c>
      <c r="F137" s="5">
        <f t="shared" si="13"/>
        <v>100000</v>
      </c>
      <c r="G137" s="5">
        <f t="shared" si="14"/>
        <v>-15731.928802717999</v>
      </c>
      <c r="H137" s="5">
        <f t="shared" si="15"/>
        <v>0</v>
      </c>
      <c r="I137" s="5">
        <f t="shared" si="16"/>
        <v>0</v>
      </c>
      <c r="J137" s="5">
        <f>E137-F137+G137+I137-H137</f>
        <v>1557460.9514690819</v>
      </c>
      <c r="L137" s="5">
        <f>IF(H137=0,0,1)</f>
        <v>0</v>
      </c>
    </row>
    <row r="138" spans="1:12" x14ac:dyDescent="0.25">
      <c r="A138" s="1">
        <v>41894</v>
      </c>
      <c r="B138" s="4">
        <f t="shared" si="12"/>
        <v>5</v>
      </c>
      <c r="C138" s="5">
        <v>0</v>
      </c>
      <c r="E138" s="5">
        <f t="shared" si="17"/>
        <v>1557460.9514690819</v>
      </c>
      <c r="F138" s="5">
        <f t="shared" si="13"/>
        <v>100000</v>
      </c>
      <c r="G138" s="5">
        <f t="shared" si="14"/>
        <v>-14574.609514690819</v>
      </c>
      <c r="H138" s="5">
        <f t="shared" si="15"/>
        <v>0</v>
      </c>
      <c r="I138" s="5">
        <f t="shared" si="16"/>
        <v>0</v>
      </c>
      <c r="J138" s="5">
        <f>E138-F138+G138+I138-H138</f>
        <v>1442886.341954391</v>
      </c>
      <c r="L138" s="5">
        <f>IF(H138=0,0,1)</f>
        <v>0</v>
      </c>
    </row>
    <row r="139" spans="1:12" x14ac:dyDescent="0.25">
      <c r="A139" s="1">
        <v>41895</v>
      </c>
      <c r="B139" s="4">
        <f t="shared" si="12"/>
        <v>6</v>
      </c>
      <c r="C139" s="5">
        <v>0</v>
      </c>
      <c r="E139" s="5">
        <f t="shared" si="17"/>
        <v>1442886.341954391</v>
      </c>
      <c r="F139" s="5">
        <f t="shared" si="13"/>
        <v>100000</v>
      </c>
      <c r="G139" s="5">
        <f t="shared" si="14"/>
        <v>-13428.86341954391</v>
      </c>
      <c r="H139" s="5">
        <f t="shared" si="15"/>
        <v>0</v>
      </c>
      <c r="I139" s="5">
        <f t="shared" si="16"/>
        <v>500000</v>
      </c>
      <c r="J139" s="5">
        <f>E139-F139+G139+I139-H139</f>
        <v>1829457.478534847</v>
      </c>
      <c r="L139" s="5">
        <f>IF(H139=0,0,1)</f>
        <v>0</v>
      </c>
    </row>
    <row r="140" spans="1:12" x14ac:dyDescent="0.25">
      <c r="A140" s="1">
        <v>41896</v>
      </c>
      <c r="B140" s="4">
        <f t="shared" si="12"/>
        <v>7</v>
      </c>
      <c r="C140" s="5">
        <v>0</v>
      </c>
      <c r="E140" s="5">
        <f t="shared" si="17"/>
        <v>1829457.478534847</v>
      </c>
      <c r="F140" s="5">
        <f t="shared" si="13"/>
        <v>100000</v>
      </c>
      <c r="G140" s="5">
        <f t="shared" si="14"/>
        <v>-17294.574785348472</v>
      </c>
      <c r="H140" s="5">
        <f t="shared" si="15"/>
        <v>0</v>
      </c>
      <c r="I140" s="5">
        <f t="shared" si="16"/>
        <v>0</v>
      </c>
      <c r="J140" s="5">
        <f>E140-F140+G140+I140-H140</f>
        <v>1712162.9037494985</v>
      </c>
      <c r="L140" s="5">
        <f>IF(H140=0,0,1)</f>
        <v>0</v>
      </c>
    </row>
    <row r="141" spans="1:12" x14ac:dyDescent="0.25">
      <c r="A141" s="1">
        <v>41897</v>
      </c>
      <c r="B141" s="4">
        <f t="shared" si="12"/>
        <v>1</v>
      </c>
      <c r="C141" s="5">
        <v>1</v>
      </c>
      <c r="E141" s="5">
        <f t="shared" si="17"/>
        <v>1712162.9037494985</v>
      </c>
      <c r="F141" s="5">
        <f t="shared" si="13"/>
        <v>0</v>
      </c>
      <c r="G141" s="5">
        <f t="shared" si="14"/>
        <v>51364.887112484954</v>
      </c>
      <c r="H141" s="5">
        <f t="shared" si="15"/>
        <v>0</v>
      </c>
      <c r="I141" s="5">
        <f t="shared" si="16"/>
        <v>0</v>
      </c>
      <c r="J141" s="5">
        <f>E141-F141+G141+I141-H141</f>
        <v>1763527.7908619836</v>
      </c>
      <c r="L141" s="5">
        <f>IF(H141=0,0,1)</f>
        <v>0</v>
      </c>
    </row>
    <row r="142" spans="1:12" x14ac:dyDescent="0.25">
      <c r="A142" s="1">
        <v>41898</v>
      </c>
      <c r="B142" s="4">
        <f t="shared" si="12"/>
        <v>2</v>
      </c>
      <c r="C142" s="5">
        <v>0</v>
      </c>
      <c r="E142" s="5">
        <f t="shared" si="17"/>
        <v>1763527.7908619836</v>
      </c>
      <c r="F142" s="5">
        <f t="shared" si="13"/>
        <v>100000</v>
      </c>
      <c r="G142" s="5">
        <f t="shared" si="14"/>
        <v>-16635.277908619835</v>
      </c>
      <c r="H142" s="5">
        <f t="shared" si="15"/>
        <v>0</v>
      </c>
      <c r="I142" s="5">
        <f t="shared" si="16"/>
        <v>0</v>
      </c>
      <c r="J142" s="5">
        <f>E142-F142+G142+I142-H142</f>
        <v>1646892.5129533638</v>
      </c>
      <c r="L142" s="5">
        <f>IF(H142=0,0,1)</f>
        <v>0</v>
      </c>
    </row>
    <row r="143" spans="1:12" x14ac:dyDescent="0.25">
      <c r="A143" s="1">
        <v>41899</v>
      </c>
      <c r="B143" s="4">
        <f t="shared" si="12"/>
        <v>3</v>
      </c>
      <c r="C143" s="5">
        <v>0</v>
      </c>
      <c r="E143" s="5">
        <f t="shared" si="17"/>
        <v>1646892.5129533638</v>
      </c>
      <c r="F143" s="5">
        <f t="shared" si="13"/>
        <v>100000</v>
      </c>
      <c r="G143" s="5">
        <f t="shared" si="14"/>
        <v>-15468.925129533638</v>
      </c>
      <c r="H143" s="5">
        <f t="shared" si="15"/>
        <v>0</v>
      </c>
      <c r="I143" s="5">
        <f t="shared" si="16"/>
        <v>0</v>
      </c>
      <c r="J143" s="5">
        <f>E143-F143+G143+I143-H143</f>
        <v>1531423.5878238301</v>
      </c>
      <c r="L143" s="5">
        <f>IF(H143=0,0,1)</f>
        <v>0</v>
      </c>
    </row>
    <row r="144" spans="1:12" x14ac:dyDescent="0.25">
      <c r="A144" s="1">
        <v>41900</v>
      </c>
      <c r="B144" s="4">
        <f t="shared" si="12"/>
        <v>4</v>
      </c>
      <c r="C144" s="5">
        <v>0</v>
      </c>
      <c r="E144" s="5">
        <f t="shared" si="17"/>
        <v>1531423.5878238301</v>
      </c>
      <c r="F144" s="5">
        <f t="shared" si="13"/>
        <v>100000</v>
      </c>
      <c r="G144" s="5">
        <f t="shared" si="14"/>
        <v>-14314.235878238302</v>
      </c>
      <c r="H144" s="5">
        <f t="shared" si="15"/>
        <v>0</v>
      </c>
      <c r="I144" s="5">
        <f t="shared" si="16"/>
        <v>0</v>
      </c>
      <c r="J144" s="5">
        <f>E144-F144+G144+I144-H144</f>
        <v>1417109.3519455919</v>
      </c>
      <c r="L144" s="5">
        <f>IF(H144=0,0,1)</f>
        <v>0</v>
      </c>
    </row>
    <row r="145" spans="1:12" x14ac:dyDescent="0.25">
      <c r="A145" s="1">
        <v>41901</v>
      </c>
      <c r="B145" s="4">
        <f t="shared" si="12"/>
        <v>5</v>
      </c>
      <c r="C145" s="5">
        <v>0</v>
      </c>
      <c r="E145" s="5">
        <f t="shared" si="17"/>
        <v>1417109.3519455919</v>
      </c>
      <c r="F145" s="5">
        <f t="shared" si="13"/>
        <v>100000</v>
      </c>
      <c r="G145" s="5">
        <f t="shared" si="14"/>
        <v>-13171.093519455919</v>
      </c>
      <c r="H145" s="5">
        <f t="shared" si="15"/>
        <v>0</v>
      </c>
      <c r="I145" s="5">
        <f t="shared" si="16"/>
        <v>0</v>
      </c>
      <c r="J145" s="5">
        <f>E145-F145+G145+I145-H145</f>
        <v>1303938.2584261359</v>
      </c>
      <c r="L145" s="5">
        <f>IF(H145=0,0,1)</f>
        <v>0</v>
      </c>
    </row>
    <row r="146" spans="1:12" x14ac:dyDescent="0.25">
      <c r="A146" s="1">
        <v>41902</v>
      </c>
      <c r="B146" s="4">
        <f t="shared" si="12"/>
        <v>6</v>
      </c>
      <c r="C146" s="5">
        <v>0</v>
      </c>
      <c r="E146" s="10">
        <f t="shared" si="17"/>
        <v>1303938.2584261359</v>
      </c>
      <c r="F146" s="5">
        <f t="shared" si="13"/>
        <v>100000</v>
      </c>
      <c r="G146" s="5">
        <f t="shared" si="14"/>
        <v>-12039.382584261359</v>
      </c>
      <c r="H146" s="5">
        <f t="shared" si="15"/>
        <v>0</v>
      </c>
      <c r="I146" s="5">
        <f t="shared" si="16"/>
        <v>500000</v>
      </c>
      <c r="J146" s="5">
        <f>E146-F146+G146+I146-H146</f>
        <v>1691898.8758418746</v>
      </c>
      <c r="L146" s="5">
        <f>IF(H146=0,0,1)</f>
        <v>0</v>
      </c>
    </row>
    <row r="147" spans="1:12" x14ac:dyDescent="0.25">
      <c r="A147" s="1">
        <v>41903</v>
      </c>
      <c r="B147" s="4">
        <f t="shared" si="12"/>
        <v>7</v>
      </c>
      <c r="C147" s="5">
        <v>0</v>
      </c>
      <c r="E147" s="5">
        <f t="shared" si="17"/>
        <v>1691898.8758418746</v>
      </c>
      <c r="F147" s="5">
        <f t="shared" si="13"/>
        <v>100000</v>
      </c>
      <c r="G147" s="5">
        <f t="shared" si="14"/>
        <v>-15918.988758418747</v>
      </c>
      <c r="H147" s="5">
        <f t="shared" si="15"/>
        <v>0</v>
      </c>
      <c r="I147" s="5">
        <f t="shared" si="16"/>
        <v>0</v>
      </c>
      <c r="J147" s="5">
        <f>E147-F147+G147+I147-H147</f>
        <v>1575979.8870834559</v>
      </c>
      <c r="L147" s="5">
        <f>IF(H147=0,0,1)</f>
        <v>0</v>
      </c>
    </row>
    <row r="148" spans="1:12" x14ac:dyDescent="0.25">
      <c r="A148" s="1">
        <v>41904</v>
      </c>
      <c r="B148" s="4">
        <f t="shared" si="12"/>
        <v>1</v>
      </c>
      <c r="C148" s="5">
        <v>0</v>
      </c>
      <c r="E148" s="5">
        <f t="shared" si="17"/>
        <v>1575979.8870834559</v>
      </c>
      <c r="F148" s="5">
        <f t="shared" si="13"/>
        <v>100000</v>
      </c>
      <c r="G148" s="5">
        <f t="shared" si="14"/>
        <v>-14759.79887083456</v>
      </c>
      <c r="H148" s="5">
        <f t="shared" si="15"/>
        <v>0</v>
      </c>
      <c r="I148" s="5">
        <f t="shared" si="16"/>
        <v>0</v>
      </c>
      <c r="J148" s="5">
        <f>E148-F148+G148+I148-H148</f>
        <v>1461220.0882126214</v>
      </c>
      <c r="L148" s="5">
        <f>IF(H148=0,0,1)</f>
        <v>0</v>
      </c>
    </row>
    <row r="149" spans="1:12" x14ac:dyDescent="0.25">
      <c r="A149" s="1">
        <v>41905</v>
      </c>
      <c r="B149" s="4">
        <f t="shared" si="12"/>
        <v>2</v>
      </c>
      <c r="C149" s="5">
        <v>1</v>
      </c>
      <c r="E149" s="5">
        <f t="shared" si="17"/>
        <v>1461220.0882126214</v>
      </c>
      <c r="F149" s="5">
        <f t="shared" si="13"/>
        <v>0</v>
      </c>
      <c r="G149" s="5">
        <f t="shared" si="14"/>
        <v>43836.60264637864</v>
      </c>
      <c r="H149" s="5">
        <f t="shared" si="15"/>
        <v>0</v>
      </c>
      <c r="I149" s="5">
        <f t="shared" si="16"/>
        <v>0</v>
      </c>
      <c r="J149" s="5">
        <f>E149-F149+G149+I149-H149</f>
        <v>1505056.690859</v>
      </c>
      <c r="L149" s="5">
        <f>IF(H149=0,0,1)</f>
        <v>0</v>
      </c>
    </row>
    <row r="150" spans="1:12" x14ac:dyDescent="0.25">
      <c r="A150" s="1">
        <v>41906</v>
      </c>
      <c r="B150" s="4">
        <f t="shared" si="12"/>
        <v>3</v>
      </c>
      <c r="C150" s="5">
        <v>0</v>
      </c>
      <c r="E150" s="5">
        <f t="shared" si="17"/>
        <v>1505056.690859</v>
      </c>
      <c r="F150" s="5">
        <f t="shared" si="13"/>
        <v>100000</v>
      </c>
      <c r="G150" s="5">
        <f t="shared" si="14"/>
        <v>-14050.566908590001</v>
      </c>
      <c r="H150" s="5">
        <f t="shared" si="15"/>
        <v>0</v>
      </c>
      <c r="I150" s="5">
        <f t="shared" si="16"/>
        <v>0</v>
      </c>
      <c r="J150" s="5">
        <f>E150-F150+G150+I150-H150</f>
        <v>1391006.1239504099</v>
      </c>
      <c r="L150" s="5">
        <f>IF(H150=0,0,1)</f>
        <v>0</v>
      </c>
    </row>
    <row r="151" spans="1:12" x14ac:dyDescent="0.25">
      <c r="A151" s="1">
        <v>41907</v>
      </c>
      <c r="B151" s="4">
        <f t="shared" si="12"/>
        <v>4</v>
      </c>
      <c r="C151" s="5">
        <v>1</v>
      </c>
      <c r="E151" s="5">
        <f t="shared" si="17"/>
        <v>1391006.1239504099</v>
      </c>
      <c r="F151" s="5">
        <f t="shared" si="13"/>
        <v>0</v>
      </c>
      <c r="G151" s="5">
        <f t="shared" si="14"/>
        <v>41730.183718512293</v>
      </c>
      <c r="H151" s="5">
        <f t="shared" si="15"/>
        <v>0</v>
      </c>
      <c r="I151" s="5">
        <f t="shared" si="16"/>
        <v>0</v>
      </c>
      <c r="J151" s="5">
        <f>E151-F151+G151+I151-H151</f>
        <v>1432736.3076689222</v>
      </c>
      <c r="L151" s="5">
        <f>IF(H151=0,0,1)</f>
        <v>0</v>
      </c>
    </row>
    <row r="152" spans="1:12" x14ac:dyDescent="0.25">
      <c r="A152" s="1">
        <v>41908</v>
      </c>
      <c r="B152" s="4">
        <f t="shared" si="12"/>
        <v>5</v>
      </c>
      <c r="C152" s="5">
        <v>0</v>
      </c>
      <c r="E152" s="5">
        <f t="shared" si="17"/>
        <v>1432736.3076689222</v>
      </c>
      <c r="F152" s="5">
        <f t="shared" si="13"/>
        <v>100000</v>
      </c>
      <c r="G152" s="5">
        <f t="shared" si="14"/>
        <v>-13327.363076689222</v>
      </c>
      <c r="H152" s="5">
        <f t="shared" si="15"/>
        <v>0</v>
      </c>
      <c r="I152" s="5">
        <f t="shared" si="16"/>
        <v>0</v>
      </c>
      <c r="J152" s="5">
        <f>E152-F152+G152+I152-H152</f>
        <v>1319408.944592233</v>
      </c>
      <c r="L152" s="5">
        <f>IF(H152=0,0,1)</f>
        <v>0</v>
      </c>
    </row>
    <row r="153" spans="1:12" x14ac:dyDescent="0.25">
      <c r="A153" s="1">
        <v>41909</v>
      </c>
      <c r="B153" s="4">
        <f t="shared" si="12"/>
        <v>6</v>
      </c>
      <c r="C153" s="5">
        <v>0</v>
      </c>
      <c r="E153" s="5">
        <f t="shared" si="17"/>
        <v>1319408.944592233</v>
      </c>
      <c r="F153" s="5">
        <f t="shared" si="13"/>
        <v>100000</v>
      </c>
      <c r="G153" s="5">
        <f t="shared" si="14"/>
        <v>-12194.089445922331</v>
      </c>
      <c r="H153" s="5">
        <f t="shared" si="15"/>
        <v>0</v>
      </c>
      <c r="I153" s="5">
        <f t="shared" si="16"/>
        <v>500000</v>
      </c>
      <c r="J153" s="5">
        <f>E153-F153+G153+I153-H153</f>
        <v>1707214.8551463108</v>
      </c>
      <c r="L153" s="5">
        <f>IF(H153=0,0,1)</f>
        <v>0</v>
      </c>
    </row>
    <row r="154" spans="1:12" x14ac:dyDescent="0.25">
      <c r="A154" s="1">
        <v>41910</v>
      </c>
      <c r="B154" s="4">
        <f t="shared" si="12"/>
        <v>7</v>
      </c>
      <c r="C154" s="5">
        <v>0</v>
      </c>
      <c r="E154" s="5">
        <f t="shared" si="17"/>
        <v>1707214.8551463108</v>
      </c>
      <c r="F154" s="5">
        <f t="shared" si="13"/>
        <v>100000</v>
      </c>
      <c r="G154" s="5">
        <f t="shared" si="14"/>
        <v>-16072.148551463108</v>
      </c>
      <c r="H154" s="5">
        <f t="shared" si="15"/>
        <v>0</v>
      </c>
      <c r="I154" s="5">
        <f t="shared" si="16"/>
        <v>0</v>
      </c>
      <c r="J154" s="5">
        <f>E154-F154+G154+I154-H154</f>
        <v>1591142.7065948476</v>
      </c>
      <c r="L154" s="5">
        <f>IF(H154=0,0,1)</f>
        <v>0</v>
      </c>
    </row>
    <row r="155" spans="1:12" x14ac:dyDescent="0.25">
      <c r="A155" s="1">
        <v>41911</v>
      </c>
      <c r="B155" s="4">
        <f t="shared" si="12"/>
        <v>1</v>
      </c>
      <c r="C155" s="5">
        <v>1</v>
      </c>
      <c r="E155" s="5">
        <f t="shared" si="17"/>
        <v>1591142.7065948476</v>
      </c>
      <c r="F155" s="5">
        <f t="shared" si="13"/>
        <v>0</v>
      </c>
      <c r="G155" s="5">
        <f t="shared" si="14"/>
        <v>47734.281197845427</v>
      </c>
      <c r="H155" s="5">
        <f t="shared" si="15"/>
        <v>0</v>
      </c>
      <c r="I155" s="5">
        <f t="shared" si="16"/>
        <v>0</v>
      </c>
      <c r="J155" s="5">
        <f>E155-F155+G155+I155-H155</f>
        <v>1638876.9877926931</v>
      </c>
      <c r="L155" s="5">
        <f>IF(H155=0,0,1)</f>
        <v>0</v>
      </c>
    </row>
    <row r="156" spans="1:12" x14ac:dyDescent="0.25">
      <c r="A156" s="1">
        <v>41912</v>
      </c>
      <c r="B156" s="4">
        <f t="shared" si="12"/>
        <v>2</v>
      </c>
      <c r="C156" s="5">
        <v>1</v>
      </c>
      <c r="E156" s="5">
        <f t="shared" si="17"/>
        <v>1638876.9877926931</v>
      </c>
      <c r="F156" s="5">
        <f t="shared" si="13"/>
        <v>0</v>
      </c>
      <c r="G156" s="5">
        <f t="shared" si="14"/>
        <v>49166.309633780787</v>
      </c>
      <c r="H156" s="5">
        <f t="shared" si="15"/>
        <v>0</v>
      </c>
      <c r="I156" s="5">
        <f t="shared" si="16"/>
        <v>0</v>
      </c>
      <c r="J156" s="5">
        <f>E156-F156+G156+I156-H156</f>
        <v>1688043.2974264738</v>
      </c>
      <c r="L156" s="5">
        <f>IF(H156=0,0,1)</f>
        <v>0</v>
      </c>
    </row>
    <row r="157" spans="1:12" x14ac:dyDescent="0.25">
      <c r="D157" s="2" t="s">
        <v>16</v>
      </c>
      <c r="E157" s="10">
        <f>MIN(E4:E156)</f>
        <v>1303938.2584261359</v>
      </c>
    </row>
    <row r="161" spans="6:9" x14ac:dyDescent="0.25">
      <c r="F161" s="8" t="s">
        <v>13</v>
      </c>
      <c r="G161" s="6">
        <f>SUM(L4:L156)</f>
        <v>13</v>
      </c>
    </row>
    <row r="162" spans="6:9" x14ac:dyDescent="0.25">
      <c r="F162" s="8" t="s">
        <v>14</v>
      </c>
      <c r="G162" s="6">
        <f>ROUND(SUM(I4:I156),0)</f>
        <v>8289356</v>
      </c>
    </row>
    <row r="163" spans="6:9" x14ac:dyDescent="0.25">
      <c r="F163" s="8" t="s">
        <v>15</v>
      </c>
      <c r="G163" s="11">
        <v>41902</v>
      </c>
      <c r="H163" s="6">
        <v>1303938.2584261359</v>
      </c>
    </row>
    <row r="164" spans="6:9" x14ac:dyDescent="0.25">
      <c r="F164" s="8" t="s">
        <v>17</v>
      </c>
      <c r="G164" s="3" t="s">
        <v>0</v>
      </c>
      <c r="H164" s="3" t="s">
        <v>19</v>
      </c>
      <c r="I164" s="3" t="s">
        <v>7</v>
      </c>
    </row>
    <row r="165" spans="6:9" x14ac:dyDescent="0.25">
      <c r="F165" s="8"/>
      <c r="G165" s="9" t="s">
        <v>20</v>
      </c>
      <c r="H165" s="5">
        <v>0</v>
      </c>
      <c r="I165" s="5">
        <v>176192.8</v>
      </c>
    </row>
    <row r="166" spans="6:9" x14ac:dyDescent="0.25">
      <c r="G166" s="9" t="s">
        <v>21</v>
      </c>
      <c r="H166" s="5">
        <v>75000</v>
      </c>
      <c r="I166" s="5">
        <v>0</v>
      </c>
    </row>
    <row r="167" spans="6:9" x14ac:dyDescent="0.25">
      <c r="G167" s="9" t="s">
        <v>22</v>
      </c>
      <c r="H167" s="5">
        <v>0</v>
      </c>
      <c r="I167" s="5">
        <v>109537.6839999998</v>
      </c>
    </row>
    <row r="168" spans="6:9" x14ac:dyDescent="0.25">
      <c r="G168" s="9" t="s">
        <v>23</v>
      </c>
      <c r="H168" s="5">
        <v>0</v>
      </c>
      <c r="I168" s="5">
        <v>354117.88408839988</v>
      </c>
    </row>
    <row r="169" spans="6:9" x14ac:dyDescent="0.25">
      <c r="G169" s="9" t="s">
        <v>24</v>
      </c>
      <c r="H169" s="5">
        <v>0</v>
      </c>
      <c r="I169" s="5">
        <v>500000</v>
      </c>
    </row>
    <row r="170" spans="6:9" x14ac:dyDescent="0.25">
      <c r="F170" s="8" t="s">
        <v>18</v>
      </c>
    </row>
  </sheetData>
  <conditionalFormatting sqref="E4:E156">
    <cfRule type="cellIs" dxfId="1" priority="2" operator="equal">
      <formula>1303938.258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615B-E31D-4C4F-B99C-092BBCEBA198}">
  <dimension ref="A1:D32"/>
  <sheetViews>
    <sheetView workbookViewId="0">
      <selection activeCellId="5" sqref="A32:D32 A25:D25 A18:D18 A11:D11 A4:D4 A1:D1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 s="3" t="s">
        <v>4</v>
      </c>
      <c r="C1" s="7" t="s">
        <v>11</v>
      </c>
      <c r="D1" s="3" t="s">
        <v>7</v>
      </c>
    </row>
    <row r="2" spans="1:4" x14ac:dyDescent="0.25">
      <c r="A2" s="1"/>
      <c r="B2" s="4"/>
      <c r="C2" s="5"/>
      <c r="D2" s="5"/>
    </row>
    <row r="3" spans="1:4" x14ac:dyDescent="0.25">
      <c r="A3" s="1"/>
      <c r="B3" s="4"/>
      <c r="C3" s="5"/>
      <c r="D3" s="5"/>
    </row>
    <row r="4" spans="1:4" x14ac:dyDescent="0.25">
      <c r="A4" s="1">
        <v>41762</v>
      </c>
      <c r="B4" s="4">
        <v>6</v>
      </c>
      <c r="C4" s="5">
        <v>0</v>
      </c>
      <c r="D4" s="5">
        <v>176192.8</v>
      </c>
    </row>
    <row r="5" spans="1:4" x14ac:dyDescent="0.25">
      <c r="A5" s="1"/>
      <c r="B5" s="4"/>
      <c r="C5" s="5"/>
      <c r="D5" s="5"/>
    </row>
    <row r="6" spans="1:4" x14ac:dyDescent="0.25">
      <c r="A6" s="1"/>
      <c r="B6" s="4"/>
      <c r="C6" s="5"/>
      <c r="D6" s="5"/>
    </row>
    <row r="7" spans="1:4" x14ac:dyDescent="0.25">
      <c r="A7" s="1"/>
      <c r="B7" s="4"/>
      <c r="C7" s="5"/>
      <c r="D7" s="5"/>
    </row>
    <row r="8" spans="1:4" x14ac:dyDescent="0.25">
      <c r="A8" s="1"/>
      <c r="B8" s="4"/>
      <c r="C8" s="5"/>
      <c r="D8" s="5"/>
    </row>
    <row r="9" spans="1:4" x14ac:dyDescent="0.25">
      <c r="A9" s="1"/>
      <c r="B9" s="4"/>
      <c r="C9" s="5"/>
      <c r="D9" s="5"/>
    </row>
    <row r="10" spans="1:4" x14ac:dyDescent="0.25">
      <c r="A10" s="1"/>
      <c r="B10" s="4"/>
      <c r="C10" s="5"/>
      <c r="D10" s="5"/>
    </row>
    <row r="11" spans="1:4" x14ac:dyDescent="0.25">
      <c r="A11" s="1">
        <v>41769</v>
      </c>
      <c r="B11" s="4">
        <v>6</v>
      </c>
      <c r="C11" s="5">
        <v>75000</v>
      </c>
      <c r="D11" s="5">
        <v>0</v>
      </c>
    </row>
    <row r="12" spans="1:4" x14ac:dyDescent="0.25">
      <c r="A12" s="1"/>
      <c r="B12" s="4"/>
      <c r="C12" s="5"/>
      <c r="D12" s="5"/>
    </row>
    <row r="13" spans="1:4" x14ac:dyDescent="0.25">
      <c r="A13" s="1"/>
      <c r="B13" s="4"/>
      <c r="C13" s="5"/>
      <c r="D13" s="5"/>
    </row>
    <row r="14" spans="1:4" x14ac:dyDescent="0.25">
      <c r="A14" s="1"/>
      <c r="B14" s="4"/>
      <c r="C14" s="5"/>
      <c r="D14" s="5"/>
    </row>
    <row r="15" spans="1:4" x14ac:dyDescent="0.25">
      <c r="A15" s="1"/>
      <c r="B15" s="4"/>
      <c r="C15" s="5"/>
      <c r="D15" s="5"/>
    </row>
    <row r="16" spans="1:4" x14ac:dyDescent="0.25">
      <c r="A16" s="1"/>
      <c r="B16" s="4"/>
      <c r="C16" s="5"/>
      <c r="D16" s="5"/>
    </row>
    <row r="17" spans="1:4" x14ac:dyDescent="0.25">
      <c r="A17" s="1"/>
      <c r="B17" s="4"/>
      <c r="C17" s="5"/>
      <c r="D17" s="5"/>
    </row>
    <row r="18" spans="1:4" x14ac:dyDescent="0.25">
      <c r="A18" s="1">
        <v>41776</v>
      </c>
      <c r="B18" s="4">
        <v>6</v>
      </c>
      <c r="C18" s="5">
        <v>0</v>
      </c>
      <c r="D18" s="5">
        <v>109537.6839999998</v>
      </c>
    </row>
    <row r="19" spans="1:4" x14ac:dyDescent="0.25">
      <c r="A19" s="1"/>
      <c r="B19" s="4"/>
      <c r="C19" s="5"/>
      <c r="D19" s="5"/>
    </row>
    <row r="20" spans="1:4" x14ac:dyDescent="0.25">
      <c r="A20" s="1"/>
      <c r="B20" s="4"/>
      <c r="C20" s="5"/>
      <c r="D20" s="5"/>
    </row>
    <row r="21" spans="1:4" x14ac:dyDescent="0.25">
      <c r="A21" s="1"/>
      <c r="B21" s="4"/>
      <c r="C21" s="5"/>
      <c r="D21" s="5"/>
    </row>
    <row r="22" spans="1:4" x14ac:dyDescent="0.25">
      <c r="A22" s="1"/>
      <c r="B22" s="4"/>
      <c r="C22" s="5"/>
      <c r="D22" s="5"/>
    </row>
    <row r="23" spans="1:4" x14ac:dyDescent="0.25">
      <c r="A23" s="1"/>
      <c r="B23" s="4"/>
      <c r="C23" s="5"/>
      <c r="D23" s="5"/>
    </row>
    <row r="24" spans="1:4" x14ac:dyDescent="0.25">
      <c r="A24" s="1"/>
      <c r="B24" s="4"/>
      <c r="C24" s="5"/>
      <c r="D24" s="5"/>
    </row>
    <row r="25" spans="1:4" x14ac:dyDescent="0.25">
      <c r="A25" s="1">
        <v>41783</v>
      </c>
      <c r="B25" s="4">
        <v>6</v>
      </c>
      <c r="C25" s="5">
        <v>0</v>
      </c>
      <c r="D25" s="5">
        <v>354117.88408839988</v>
      </c>
    </row>
    <row r="26" spans="1:4" x14ac:dyDescent="0.25">
      <c r="A26" s="1"/>
      <c r="B26" s="4"/>
      <c r="C26" s="5"/>
      <c r="D26" s="5"/>
    </row>
    <row r="27" spans="1:4" x14ac:dyDescent="0.25">
      <c r="A27" s="1"/>
      <c r="B27" s="4"/>
      <c r="C27" s="5"/>
      <c r="D27" s="5"/>
    </row>
    <row r="28" spans="1:4" x14ac:dyDescent="0.25">
      <c r="A28" s="1"/>
      <c r="B28" s="4"/>
      <c r="C28" s="5"/>
      <c r="D28" s="5"/>
    </row>
    <row r="29" spans="1:4" x14ac:dyDescent="0.25">
      <c r="A29" s="1"/>
      <c r="B29" s="4"/>
      <c r="C29" s="5"/>
      <c r="D29" s="5"/>
    </row>
    <row r="30" spans="1:4" x14ac:dyDescent="0.25">
      <c r="A30" s="1"/>
      <c r="B30" s="4"/>
      <c r="C30" s="5"/>
      <c r="D30" s="5"/>
    </row>
    <row r="31" spans="1:4" x14ac:dyDescent="0.25">
      <c r="A31" s="1"/>
      <c r="B31" s="4"/>
      <c r="C31" s="5"/>
      <c r="D31" s="5"/>
    </row>
    <row r="32" spans="1:4" x14ac:dyDescent="0.25">
      <c r="A32" s="1">
        <v>41790</v>
      </c>
      <c r="B32" s="4">
        <v>6</v>
      </c>
      <c r="C32" s="5">
        <v>0</v>
      </c>
      <c r="D32" s="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Sheet1</vt:lpstr>
      <vt:lpstr>Arkusz1</vt:lpstr>
      <vt:lpstr>Sheet1!deszcz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2015-06-05T18:17:20Z</dcterms:created>
  <dcterms:modified xsi:type="dcterms:W3CDTF">2020-03-18T22:06:36Z</dcterms:modified>
</cp:coreProperties>
</file>