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D:\Desktop\M2015\Zad5\"/>
    </mc:Choice>
  </mc:AlternateContent>
  <xr:revisionPtr revIDLastSave="0" documentId="8_{AC1AF52C-7E63-4ACC-8F1C-F09FB8DA2414}" xr6:coauthVersionLast="45" xr6:coauthVersionMax="45" xr10:uidLastSave="{00000000-0000-0000-0000-000000000000}"/>
  <bookViews>
    <workbookView xWindow="660" yWindow="0" windowWidth="16440" windowHeight="11805" activeTab="2" xr2:uid="{20E6F434-8407-4F6A-BC6A-81D25C88748D}"/>
  </bookViews>
  <sheets>
    <sheet name="Zad5.1" sheetId="1" r:id="rId1"/>
    <sheet name="Zad5.2" sheetId="3" r:id="rId2"/>
    <sheet name="Zad5.3" sheetId="5" r:id="rId3"/>
  </sheets>
  <definedNames>
    <definedName name="kraina" localSheetId="0">'Zad5.1'!$A$1:$E$50</definedName>
    <definedName name="kraina" localSheetId="1">'Zad5.2'!$A$1:$E$50</definedName>
    <definedName name="kraina" localSheetId="2">'Zad5.3'!$A$2:$A$51</definedName>
    <definedName name="Zad5.3_ExportZJavy" localSheetId="2">'Zad5.3'!#REF!</definedName>
    <definedName name="Zad5.3_ExportZJavy_1" localSheetId="2">'Zad5.3'!#REF!</definedName>
    <definedName name="Zad5.3_ExportZJavy_2" localSheetId="2">'Zad5.3'!$F$2:$G$51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5" l="1"/>
  <c r="I5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2" i="5"/>
  <c r="L14" i="3"/>
  <c r="L30" i="3"/>
  <c r="L46" i="3"/>
  <c r="J7" i="3"/>
  <c r="J15" i="3"/>
  <c r="J23" i="3"/>
  <c r="J31" i="3"/>
  <c r="J39" i="3"/>
  <c r="J47" i="3"/>
  <c r="I2" i="3"/>
  <c r="I10" i="3"/>
  <c r="I18" i="3"/>
  <c r="I26" i="3"/>
  <c r="I34" i="3"/>
  <c r="I42" i="3"/>
  <c r="I50" i="3"/>
  <c r="G2" i="3"/>
  <c r="K2" i="3" s="1"/>
  <c r="G3" i="3"/>
  <c r="L3" i="3" s="1"/>
  <c r="G4" i="3"/>
  <c r="I4" i="3" s="1"/>
  <c r="G5" i="3"/>
  <c r="J5" i="3" s="1"/>
  <c r="G6" i="3"/>
  <c r="K6" i="3" s="1"/>
  <c r="G7" i="3"/>
  <c r="L7" i="3" s="1"/>
  <c r="G8" i="3"/>
  <c r="I8" i="3" s="1"/>
  <c r="G9" i="3"/>
  <c r="J9" i="3" s="1"/>
  <c r="G10" i="3"/>
  <c r="K10" i="3" s="1"/>
  <c r="G11" i="3"/>
  <c r="L11" i="3" s="1"/>
  <c r="G12" i="3"/>
  <c r="I12" i="3" s="1"/>
  <c r="G13" i="3"/>
  <c r="J13" i="3" s="1"/>
  <c r="G14" i="3"/>
  <c r="K14" i="3" s="1"/>
  <c r="G15" i="3"/>
  <c r="L15" i="3" s="1"/>
  <c r="G16" i="3"/>
  <c r="I16" i="3" s="1"/>
  <c r="G17" i="3"/>
  <c r="J17" i="3" s="1"/>
  <c r="G18" i="3"/>
  <c r="K18" i="3" s="1"/>
  <c r="G19" i="3"/>
  <c r="L19" i="3" s="1"/>
  <c r="G20" i="3"/>
  <c r="I20" i="3" s="1"/>
  <c r="G21" i="3"/>
  <c r="J21" i="3" s="1"/>
  <c r="G22" i="3"/>
  <c r="K22" i="3" s="1"/>
  <c r="G23" i="3"/>
  <c r="L23" i="3" s="1"/>
  <c r="G24" i="3"/>
  <c r="I24" i="3" s="1"/>
  <c r="G25" i="3"/>
  <c r="J25" i="3" s="1"/>
  <c r="G26" i="3"/>
  <c r="K26" i="3" s="1"/>
  <c r="G27" i="3"/>
  <c r="L27" i="3" s="1"/>
  <c r="G28" i="3"/>
  <c r="I28" i="3" s="1"/>
  <c r="G29" i="3"/>
  <c r="J29" i="3" s="1"/>
  <c r="G30" i="3"/>
  <c r="K30" i="3" s="1"/>
  <c r="G31" i="3"/>
  <c r="L31" i="3" s="1"/>
  <c r="G32" i="3"/>
  <c r="I32" i="3" s="1"/>
  <c r="G33" i="3"/>
  <c r="J33" i="3" s="1"/>
  <c r="G34" i="3"/>
  <c r="K34" i="3" s="1"/>
  <c r="G35" i="3"/>
  <c r="L35" i="3" s="1"/>
  <c r="G36" i="3"/>
  <c r="I36" i="3" s="1"/>
  <c r="G37" i="3"/>
  <c r="J37" i="3" s="1"/>
  <c r="G38" i="3"/>
  <c r="K38" i="3" s="1"/>
  <c r="G39" i="3"/>
  <c r="L39" i="3" s="1"/>
  <c r="G40" i="3"/>
  <c r="I40" i="3" s="1"/>
  <c r="G41" i="3"/>
  <c r="J41" i="3" s="1"/>
  <c r="G42" i="3"/>
  <c r="K42" i="3" s="1"/>
  <c r="G43" i="3"/>
  <c r="L43" i="3" s="1"/>
  <c r="G44" i="3"/>
  <c r="I44" i="3" s="1"/>
  <c r="G45" i="3"/>
  <c r="J45" i="3" s="1"/>
  <c r="G46" i="3"/>
  <c r="K46" i="3" s="1"/>
  <c r="G47" i="3"/>
  <c r="L47" i="3" s="1"/>
  <c r="G48" i="3"/>
  <c r="I48" i="3" s="1"/>
  <c r="G49" i="3"/>
  <c r="J49" i="3" s="1"/>
  <c r="G50" i="3"/>
  <c r="K50" i="3" s="1"/>
  <c r="G1" i="3"/>
  <c r="J1" i="3" s="1"/>
  <c r="D4" i="5" l="1"/>
  <c r="D46" i="5"/>
  <c r="D42" i="5"/>
  <c r="D38" i="5"/>
  <c r="D34" i="5"/>
  <c r="D30" i="5"/>
  <c r="D26" i="5"/>
  <c r="D22" i="5"/>
  <c r="D18" i="5"/>
  <c r="D14" i="5"/>
  <c r="D10" i="5"/>
  <c r="D6" i="5"/>
  <c r="D41" i="5"/>
  <c r="D37" i="5"/>
  <c r="D25" i="5"/>
  <c r="D21" i="5"/>
  <c r="D9" i="5"/>
  <c r="D5" i="5"/>
  <c r="D49" i="5"/>
  <c r="D45" i="5"/>
  <c r="D33" i="5"/>
  <c r="D29" i="5"/>
  <c r="D17" i="5"/>
  <c r="D13" i="5"/>
  <c r="D51" i="5"/>
  <c r="D47" i="5"/>
  <c r="D43" i="5"/>
  <c r="D39" i="5"/>
  <c r="D35" i="5"/>
  <c r="D31" i="5"/>
  <c r="D27" i="5"/>
  <c r="D23" i="5"/>
  <c r="D19" i="5"/>
  <c r="D15" i="5"/>
  <c r="D11" i="5"/>
  <c r="D7" i="5"/>
  <c r="D3" i="5"/>
  <c r="D50" i="5"/>
  <c r="D2" i="5"/>
  <c r="D48" i="5"/>
  <c r="D44" i="5"/>
  <c r="D40" i="5"/>
  <c r="D36" i="5"/>
  <c r="D32" i="5"/>
  <c r="D28" i="5"/>
  <c r="D24" i="5"/>
  <c r="D20" i="5"/>
  <c r="D16" i="5"/>
  <c r="D12" i="5"/>
  <c r="D8" i="5"/>
  <c r="I47" i="3"/>
  <c r="I39" i="3"/>
  <c r="I31" i="3"/>
  <c r="I23" i="3"/>
  <c r="I15" i="3"/>
  <c r="I7" i="3"/>
  <c r="K1" i="3"/>
  <c r="J44" i="3"/>
  <c r="J36" i="3"/>
  <c r="J28" i="3"/>
  <c r="J20" i="3"/>
  <c r="J12" i="3"/>
  <c r="J4" i="3"/>
  <c r="L42" i="3"/>
  <c r="L26" i="3"/>
  <c r="L10" i="3"/>
  <c r="I46" i="3"/>
  <c r="I38" i="3"/>
  <c r="I30" i="3"/>
  <c r="I22" i="3"/>
  <c r="I14" i="3"/>
  <c r="I6" i="3"/>
  <c r="L1" i="3"/>
  <c r="J43" i="3"/>
  <c r="J35" i="3"/>
  <c r="J27" i="3"/>
  <c r="J19" i="3"/>
  <c r="J11" i="3"/>
  <c r="J3" i="3"/>
  <c r="L38" i="3"/>
  <c r="L22" i="3"/>
  <c r="L6" i="3"/>
  <c r="I1" i="3"/>
  <c r="I43" i="3"/>
  <c r="I35" i="3"/>
  <c r="I27" i="3"/>
  <c r="I19" i="3"/>
  <c r="I11" i="3"/>
  <c r="I3" i="3"/>
  <c r="J48" i="3"/>
  <c r="J40" i="3"/>
  <c r="J32" i="3"/>
  <c r="J24" i="3"/>
  <c r="J16" i="3"/>
  <c r="J8" i="3"/>
  <c r="L50" i="3"/>
  <c r="L34" i="3"/>
  <c r="L18" i="3"/>
  <c r="L2" i="3"/>
  <c r="K41" i="3"/>
  <c r="K33" i="3"/>
  <c r="K17" i="3"/>
  <c r="K9" i="3"/>
  <c r="K28" i="3"/>
  <c r="K45" i="3"/>
  <c r="K29" i="3"/>
  <c r="K44" i="3"/>
  <c r="K36" i="3"/>
  <c r="K24" i="3"/>
  <c r="K16" i="3"/>
  <c r="K8" i="3"/>
  <c r="L49" i="3"/>
  <c r="L41" i="3"/>
  <c r="L33" i="3"/>
  <c r="L25" i="3"/>
  <c r="L17" i="3"/>
  <c r="L13" i="3"/>
  <c r="L5" i="3"/>
  <c r="I49" i="3"/>
  <c r="I45" i="3"/>
  <c r="I41" i="3"/>
  <c r="I37" i="3"/>
  <c r="I33" i="3"/>
  <c r="I29" i="3"/>
  <c r="I25" i="3"/>
  <c r="I21" i="3"/>
  <c r="I17" i="3"/>
  <c r="I13" i="3"/>
  <c r="I9" i="3"/>
  <c r="I5" i="3"/>
  <c r="J50" i="3"/>
  <c r="J46" i="3"/>
  <c r="J42" i="3"/>
  <c r="J38" i="3"/>
  <c r="J34" i="3"/>
  <c r="J30" i="3"/>
  <c r="J26" i="3"/>
  <c r="J22" i="3"/>
  <c r="J18" i="3"/>
  <c r="J14" i="3"/>
  <c r="J10" i="3"/>
  <c r="J6" i="3"/>
  <c r="J2" i="3"/>
  <c r="K47" i="3"/>
  <c r="K43" i="3"/>
  <c r="K39" i="3"/>
  <c r="K35" i="3"/>
  <c r="K31" i="3"/>
  <c r="K27" i="3"/>
  <c r="K23" i="3"/>
  <c r="K19" i="3"/>
  <c r="K15" i="3"/>
  <c r="K11" i="3"/>
  <c r="K7" i="3"/>
  <c r="K3" i="3"/>
  <c r="L48" i="3"/>
  <c r="L44" i="3"/>
  <c r="L40" i="3"/>
  <c r="L36" i="3"/>
  <c r="L32" i="3"/>
  <c r="L28" i="3"/>
  <c r="L24" i="3"/>
  <c r="L20" i="3"/>
  <c r="L16" i="3"/>
  <c r="L12" i="3"/>
  <c r="L8" i="3"/>
  <c r="L4" i="3"/>
  <c r="K49" i="3"/>
  <c r="K37" i="3"/>
  <c r="K25" i="3"/>
  <c r="K21" i="3"/>
  <c r="K13" i="3"/>
  <c r="K5" i="3"/>
  <c r="K48" i="3"/>
  <c r="K40" i="3"/>
  <c r="K32" i="3"/>
  <c r="K20" i="3"/>
  <c r="K12" i="3"/>
  <c r="K4" i="3"/>
  <c r="L45" i="3"/>
  <c r="L37" i="3"/>
  <c r="L29" i="3"/>
  <c r="L21" i="3"/>
  <c r="L9" i="3"/>
  <c r="P11" i="3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1" i="1"/>
  <c r="L3" i="1" s="1"/>
  <c r="Q15" i="3" l="1"/>
  <c r="P15" i="3"/>
  <c r="O15" i="3"/>
  <c r="N15" i="3"/>
  <c r="O3" i="1"/>
  <c r="N3" i="1"/>
  <c r="M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D47E10-99EE-4510-A217-1A414B215C29}" name="kraina" type="6" refreshedVersion="6" background="1" saveData="1">
    <textPr codePage="852" sourceFile="D:\Desktop\M2015\kraina.txt" decimal="," thousands=" " tab="0" semicolon="1">
      <textFields count="5">
        <textField/>
        <textField/>
        <textField/>
        <textField/>
        <textField/>
      </textFields>
    </textPr>
  </connection>
  <connection id="2" xr16:uid="{1E1DBE18-6689-4FA3-8CDE-A638B51D1F51}" name="kraina1" type="6" refreshedVersion="6" background="1" saveData="1">
    <textPr codePage="852" sourceFile="D:\Desktop\M2015\kraina.txt" decimal="," thousands=" " tab="0" semicolon="1">
      <textFields count="5">
        <textField/>
        <textField/>
        <textField/>
        <textField/>
        <textField/>
      </textFields>
    </textPr>
  </connection>
  <connection id="3" xr16:uid="{89CDF785-BD9F-4563-86BC-7D3C3B2344F5}" name="kraina13" type="6" refreshedVersion="6" background="1" saveData="1">
    <textPr codePage="852" sourceFile="D:\Desktop\M2015\kraina.txt" decimal="," thousands=" " tab="0" semicolon="1">
      <textFields count="5">
        <textField/>
        <textField/>
        <textField/>
        <textField/>
        <textField/>
      </textFields>
    </textPr>
  </connection>
  <connection id="4" xr16:uid="{0A3AA062-A836-4E54-BABC-6F86A7E50D89}" name="Zad5.3-ExportZJavy2" type="6" refreshedVersion="6" background="1" saveData="1">
    <textPr codePage="1250" sourceFile="D:\Desktop\M2015\Zad5.3-ExportZJavy.txt" decimal="," thousands=" 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<sst xmlns="http://schemas.openxmlformats.org/spreadsheetml/2006/main" count="227" uniqueCount="65">
  <si>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</si>
  <si>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</si>
  <si>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</si>
  <si>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</si>
  <si>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</si>
  <si>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</si>
  <si>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</si>
  <si>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</si>
  <si>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</si>
  <si>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</si>
  <si>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</si>
  <si>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</si>
  <si>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</si>
  <si>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</si>
  <si>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</si>
  <si>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</si>
  <si>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</si>
  <si>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</si>
  <si>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</si>
  <si>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</si>
  <si>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</si>
  <si>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</si>
  <si>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</si>
  <si>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</si>
  <si>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</si>
  <si>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</si>
  <si>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</si>
  <si>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</si>
  <si>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</si>
  <si>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</si>
  <si>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</si>
  <si>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</si>
  <si>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</si>
  <si>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</si>
  <si>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</si>
  <si>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</si>
  <si>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</si>
  <si>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</si>
  <si>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</si>
  <si>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</si>
  <si>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</si>
  <si>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</si>
  <si>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</si>
  <si>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</si>
  <si>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</si>
  <si>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</si>
  <si>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</si>
  <si>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</si>
  <si>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</si>
  <si>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</si>
  <si>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#A</t>
  </si>
  <si>
    <t>#B</t>
  </si>
  <si>
    <t>#C</t>
  </si>
  <si>
    <t>#D</t>
  </si>
  <si>
    <t>WSZYSCY 2013</t>
  </si>
  <si>
    <t>WSZYSCY 2014</t>
  </si>
  <si>
    <t>LICZBA WOJEWÓDZTW</t>
  </si>
  <si>
    <t>LICZBA WOJEWÓDZTW NA STREFĘ</t>
  </si>
  <si>
    <t>Przyrost</t>
  </si>
  <si>
    <t>Suma#13</t>
  </si>
  <si>
    <t>Suma#14</t>
  </si>
  <si>
    <t>#</t>
  </si>
  <si>
    <t>WYNIKI Z JAVY</t>
  </si>
  <si>
    <t>SUMA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</si>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</sst>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1"/>
    <xf numFmtId="0" fontId="2" fillId="2" borderId="0" xfId="1" applyAlignment="1">
      <alignment horizontal="center" vertical="center"/>
    </xf>
    <xf numFmtId="164" fontId="2" fillId="2" borderId="0" xfId="1" applyNumberFormat="1" applyAlignment="1">
      <alignment horizontal="center" vertical="center"/>
    </xf>
    <xf numFmtId="1" fontId="0" fillId="0" borderId="0" xfId="0" applyNumberFormat="1"/>
    <xf numFmtId="1" fontId="2" fillId="2" borderId="0" xfId="1" applyNumberFormat="1" applyAlignment="1">
      <alignment horizontal="center"/>
    </xf>
    <xf numFmtId="1" fontId="2" fillId="2" borderId="0" xfId="1" applyNumberFormat="1"/>
    <xf numFmtId="1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Suma mieszkańców w 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'Zad5.1'!$L$2:$O$2</c:f>
              <c:strCache>
                <c:ptCount val="4"/>
                <c:pt idx="0">
                  <c:v>#A</c:v>
                </c:pt>
                <c:pt idx="1">
                  <c:v>#B</c:v>
                </c:pt>
                <c:pt idx="2">
                  <c:v>#C</c:v>
                </c:pt>
                <c:pt idx="3">
                  <c:v>#D</c:v>
                </c:pt>
              </c:strCache>
            </c:strRef>
          </c:cat>
          <c:val>
            <c:numRef>
              <c:f>'Zad5.1'!$L$3:$O$3</c:f>
              <c:numCache>
                <c:formatCode>General</c:formatCode>
                <c:ptCount val="4"/>
                <c:pt idx="0">
                  <c:v>33929579</c:v>
                </c:pt>
                <c:pt idx="1">
                  <c:v>41736619</c:v>
                </c:pt>
                <c:pt idx="2">
                  <c:v>57649017</c:v>
                </c:pt>
                <c:pt idx="3">
                  <c:v>36530387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0E-4C21-BCEF-130BE9358F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46331944"/>
        <c:axId val="541689264"/>
      </c:barChart>
      <c:catAx>
        <c:axId val="346331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1689264"/>
        <c:crosses val="autoZero"/>
        <c:auto val="1"/>
        <c:lblAlgn val="ctr"/>
        <c:lblOffset val="100"/>
        <c:noMultiLvlLbl val="0"/>
      </c:catAx>
      <c:valAx>
        <c:axId val="54168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6331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18</xdr:col>
      <xdr:colOff>0</xdr:colOff>
      <xdr:row>18</xdr:row>
      <xdr:rowOff>190499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27F100C3-06D5-4BF5-A71D-0B3F70CB1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raina" connectionId="1" xr16:uid="{77D430F6-2216-43C0-A5E7-76E0A57135D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raina" connectionId="2" xr16:uid="{919B0F88-1B1A-4675-9A4F-64176958033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raina" connectionId="3" xr16:uid="{E82DD2D5-97C0-4F7E-8A84-B78E4E65FC0E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ad5.3-ExportZJavy_2" connectionId="4" xr16:uid="{96538358-B879-4CA7-9C87-31C1450AC1A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4C71-D396-4340-8FAB-97E2AFB77029}">
  <sheetPr codeName="Arkusz1"/>
  <dimension ref="A1:O50"/>
  <sheetViews>
    <sheetView zoomScaleNormal="100" workbookViewId="0">
      <selection activeCell="P28" sqref="P28"/>
    </sheetView>
  </sheetViews>
  <sheetFormatPr defaultRowHeight="15" x14ac:dyDescent="0.25"/>
  <cols>
    <col min="1" max="1" width="5.85546875" bestFit="1" customWidth="1"/>
    <col min="2" max="5" width="8" bestFit="1" customWidth="1"/>
    <col min="7" max="10" width="3.28515625" customWidth="1"/>
    <col min="12" max="14" width="10.140625" customWidth="1"/>
    <col min="15" max="15" width="10" customWidth="1"/>
  </cols>
  <sheetData>
    <row r="1" spans="1:15" x14ac:dyDescent="0.25">
      <c r="A1" t="s">
        <v>0</v>
      </c>
      <c r="B1">
        <v>1415007</v>
      </c>
      <c r="C1">
        <v>1397195</v>
      </c>
      <c r="D1">
        <v>1499070</v>
      </c>
      <c r="E1">
        <v>1481105</v>
      </c>
      <c r="G1" t="str">
        <f>IF(RIGHT(A1,1)="A",B1+C1,"")</f>
        <v/>
      </c>
      <c r="H1" t="str">
        <f>IF(RIGHT(A1,1)="B",B1+C1,"")</f>
        <v/>
      </c>
      <c r="I1" t="str">
        <f>IF(RIGHT(A1,1)="C",B1+C1,"")</f>
        <v/>
      </c>
      <c r="J1">
        <f>IF(RIGHT(A1,1)="D",B1+C1,"")</f>
        <v>2812202</v>
      </c>
    </row>
    <row r="2" spans="1:15" x14ac:dyDescent="0.25">
      <c r="A2" t="s">
        <v>1</v>
      </c>
      <c r="B2">
        <v>1711390</v>
      </c>
      <c r="C2">
        <v>1641773</v>
      </c>
      <c r="D2">
        <v>1522030</v>
      </c>
      <c r="E2">
        <v>1618733</v>
      </c>
      <c r="G2" t="str">
        <f t="shared" ref="G2:G50" si="0">IF(RIGHT(A2,1)="A",B2+C2,"")</f>
        <v/>
      </c>
      <c r="H2" t="str">
        <f t="shared" ref="H2:H50" si="1">IF(RIGHT(A2,1)="B",B2+C2,"")</f>
        <v/>
      </c>
      <c r="I2" t="str">
        <f t="shared" ref="I2:I50" si="2">IF(RIGHT(A2,1)="C",B2+C2,"")</f>
        <v/>
      </c>
      <c r="J2">
        <f t="shared" ref="J2:J50" si="3">IF(RIGHT(A2,1)="D",B2+C2,"")</f>
        <v>3353163</v>
      </c>
      <c r="L2" s="10" t="s">
        <v>50</v>
      </c>
      <c r="M2" s="11" t="s">
        <v>51</v>
      </c>
      <c r="N2" s="11" t="s">
        <v>52</v>
      </c>
      <c r="O2" s="12" t="s">
        <v>53</v>
      </c>
    </row>
    <row r="3" spans="1:15" x14ac:dyDescent="0.25">
      <c r="A3" t="s">
        <v>2</v>
      </c>
      <c r="B3">
        <v>1165105</v>
      </c>
      <c r="C3">
        <v>1278732</v>
      </c>
      <c r="D3">
        <v>1299953</v>
      </c>
      <c r="E3">
        <v>1191621</v>
      </c>
      <c r="G3" t="str">
        <f t="shared" si="0"/>
        <v/>
      </c>
      <c r="H3" t="str">
        <f t="shared" si="1"/>
        <v/>
      </c>
      <c r="I3">
        <f t="shared" si="2"/>
        <v>2443837</v>
      </c>
      <c r="J3" t="str">
        <f t="shared" si="3"/>
        <v/>
      </c>
      <c r="L3" s="13">
        <f>SUM(G1:G50)</f>
        <v>33929579</v>
      </c>
      <c r="M3" s="14">
        <f>SUM(H1:H50)</f>
        <v>41736619</v>
      </c>
      <c r="N3" s="14">
        <f>SUM(I1:I50)</f>
        <v>57649017</v>
      </c>
      <c r="O3" s="15">
        <f>SUM(J1:J50)</f>
        <v>36530387</v>
      </c>
    </row>
    <row r="4" spans="1:15" x14ac:dyDescent="0.25">
      <c r="A4" t="s">
        <v>3</v>
      </c>
      <c r="B4">
        <v>949065</v>
      </c>
      <c r="C4">
        <v>1026050</v>
      </c>
      <c r="D4">
        <v>688027</v>
      </c>
      <c r="E4">
        <v>723233</v>
      </c>
      <c r="G4" t="str">
        <f t="shared" si="0"/>
        <v/>
      </c>
      <c r="H4" t="str">
        <f t="shared" si="1"/>
        <v/>
      </c>
      <c r="I4" t="str">
        <f t="shared" si="2"/>
        <v/>
      </c>
      <c r="J4">
        <f t="shared" si="3"/>
        <v>1975115</v>
      </c>
    </row>
    <row r="5" spans="1:15" x14ac:dyDescent="0.25">
      <c r="A5" t="s">
        <v>4</v>
      </c>
      <c r="B5">
        <v>2436107</v>
      </c>
      <c r="C5">
        <v>2228622</v>
      </c>
      <c r="D5">
        <v>1831600</v>
      </c>
      <c r="E5">
        <v>1960624</v>
      </c>
      <c r="G5">
        <f t="shared" si="0"/>
        <v>4664729</v>
      </c>
      <c r="H5" t="str">
        <f t="shared" si="1"/>
        <v/>
      </c>
      <c r="I5" t="str">
        <f t="shared" si="2"/>
        <v/>
      </c>
      <c r="J5" t="str">
        <f t="shared" si="3"/>
        <v/>
      </c>
    </row>
    <row r="6" spans="1:15" x14ac:dyDescent="0.25">
      <c r="A6" t="s">
        <v>5</v>
      </c>
      <c r="B6">
        <v>1846928</v>
      </c>
      <c r="C6">
        <v>1851433</v>
      </c>
      <c r="D6">
        <v>2125113</v>
      </c>
      <c r="E6">
        <v>2028635</v>
      </c>
      <c r="G6" t="str">
        <f t="shared" si="0"/>
        <v/>
      </c>
      <c r="H6" t="str">
        <f t="shared" si="1"/>
        <v/>
      </c>
      <c r="I6" t="str">
        <f t="shared" si="2"/>
        <v/>
      </c>
      <c r="J6">
        <f t="shared" si="3"/>
        <v>3698361</v>
      </c>
    </row>
    <row r="7" spans="1:15" x14ac:dyDescent="0.25">
      <c r="A7" t="s">
        <v>6</v>
      </c>
      <c r="B7">
        <v>3841577</v>
      </c>
      <c r="C7">
        <v>3848394</v>
      </c>
      <c r="D7">
        <v>3595975</v>
      </c>
      <c r="E7">
        <v>3123039</v>
      </c>
      <c r="G7" t="str">
        <f t="shared" si="0"/>
        <v/>
      </c>
      <c r="H7">
        <f t="shared" si="1"/>
        <v>7689971</v>
      </c>
      <c r="I7" t="str">
        <f t="shared" si="2"/>
        <v/>
      </c>
      <c r="J7" t="str">
        <f t="shared" si="3"/>
        <v/>
      </c>
    </row>
    <row r="8" spans="1:15" x14ac:dyDescent="0.25">
      <c r="A8" t="s">
        <v>7</v>
      </c>
      <c r="B8">
        <v>679557</v>
      </c>
      <c r="C8">
        <v>655500</v>
      </c>
      <c r="D8">
        <v>1012012</v>
      </c>
      <c r="E8">
        <v>1067022</v>
      </c>
      <c r="G8">
        <f t="shared" si="0"/>
        <v>1335057</v>
      </c>
      <c r="H8" t="str">
        <f t="shared" si="1"/>
        <v/>
      </c>
      <c r="I8" t="str">
        <f t="shared" si="2"/>
        <v/>
      </c>
      <c r="J8" t="str">
        <f t="shared" si="3"/>
        <v/>
      </c>
    </row>
    <row r="9" spans="1:15" x14ac:dyDescent="0.25">
      <c r="A9" t="s">
        <v>8</v>
      </c>
      <c r="B9">
        <v>1660998</v>
      </c>
      <c r="C9">
        <v>1630345</v>
      </c>
      <c r="D9">
        <v>1130119</v>
      </c>
      <c r="E9">
        <v>1080238</v>
      </c>
      <c r="G9" t="str">
        <f t="shared" si="0"/>
        <v/>
      </c>
      <c r="H9" t="str">
        <f t="shared" si="1"/>
        <v/>
      </c>
      <c r="I9">
        <f t="shared" si="2"/>
        <v>3291343</v>
      </c>
      <c r="J9" t="str">
        <f t="shared" si="3"/>
        <v/>
      </c>
    </row>
    <row r="10" spans="1:15" x14ac:dyDescent="0.25">
      <c r="A10" t="s">
        <v>9</v>
      </c>
      <c r="B10">
        <v>1157622</v>
      </c>
      <c r="C10">
        <v>1182345</v>
      </c>
      <c r="D10">
        <v>830785</v>
      </c>
      <c r="E10">
        <v>833779</v>
      </c>
      <c r="G10" t="str">
        <f t="shared" si="0"/>
        <v/>
      </c>
      <c r="H10" t="str">
        <f t="shared" si="1"/>
        <v/>
      </c>
      <c r="I10">
        <f t="shared" si="2"/>
        <v>2339967</v>
      </c>
      <c r="J10" t="str">
        <f t="shared" si="3"/>
        <v/>
      </c>
    </row>
    <row r="11" spans="1:15" x14ac:dyDescent="0.25">
      <c r="A11" t="s">
        <v>10</v>
      </c>
      <c r="B11">
        <v>1987047</v>
      </c>
      <c r="C11">
        <v>1996208</v>
      </c>
      <c r="D11">
        <v>2053892</v>
      </c>
      <c r="E11">
        <v>1697247</v>
      </c>
      <c r="G11" t="str">
        <f t="shared" si="0"/>
        <v/>
      </c>
      <c r="H11" t="str">
        <f t="shared" si="1"/>
        <v/>
      </c>
      <c r="I11" t="str">
        <f t="shared" si="2"/>
        <v/>
      </c>
      <c r="J11">
        <f t="shared" si="3"/>
        <v>3983255</v>
      </c>
    </row>
    <row r="12" spans="1:15" x14ac:dyDescent="0.25">
      <c r="A12" t="s">
        <v>11</v>
      </c>
      <c r="B12">
        <v>3997724</v>
      </c>
      <c r="C12">
        <v>3690756</v>
      </c>
      <c r="D12">
        <v>4339393</v>
      </c>
      <c r="E12">
        <v>4639643</v>
      </c>
      <c r="G12" t="str">
        <f t="shared" si="0"/>
        <v/>
      </c>
      <c r="H12" t="str">
        <f t="shared" si="1"/>
        <v/>
      </c>
      <c r="I12">
        <f t="shared" si="2"/>
        <v>7688480</v>
      </c>
      <c r="J12" t="str">
        <f t="shared" si="3"/>
        <v/>
      </c>
    </row>
    <row r="13" spans="1:15" x14ac:dyDescent="0.25">
      <c r="A13" t="s">
        <v>12</v>
      </c>
      <c r="B13">
        <v>996113</v>
      </c>
      <c r="C13">
        <v>964279</v>
      </c>
      <c r="D13">
        <v>1012487</v>
      </c>
      <c r="E13">
        <v>1128940</v>
      </c>
      <c r="G13">
        <f t="shared" si="0"/>
        <v>1960392</v>
      </c>
      <c r="H13" t="str">
        <f t="shared" si="1"/>
        <v/>
      </c>
      <c r="I13" t="str">
        <f t="shared" si="2"/>
        <v/>
      </c>
      <c r="J13" t="str">
        <f t="shared" si="3"/>
        <v/>
      </c>
    </row>
    <row r="14" spans="1:15" x14ac:dyDescent="0.25">
      <c r="A14" t="s">
        <v>13</v>
      </c>
      <c r="B14">
        <v>1143634</v>
      </c>
      <c r="C14">
        <v>1033836</v>
      </c>
      <c r="D14">
        <v>909534</v>
      </c>
      <c r="E14">
        <v>856349</v>
      </c>
      <c r="G14">
        <f t="shared" si="0"/>
        <v>2177470</v>
      </c>
      <c r="H14" t="str">
        <f t="shared" si="1"/>
        <v/>
      </c>
      <c r="I14" t="str">
        <f t="shared" si="2"/>
        <v/>
      </c>
      <c r="J14" t="str">
        <f t="shared" si="3"/>
        <v/>
      </c>
    </row>
    <row r="15" spans="1:15" x14ac:dyDescent="0.25">
      <c r="A15" t="s">
        <v>14</v>
      </c>
      <c r="B15">
        <v>2549276</v>
      </c>
      <c r="C15">
        <v>2584751</v>
      </c>
      <c r="D15">
        <v>2033079</v>
      </c>
      <c r="E15">
        <v>2066918</v>
      </c>
      <c r="G15">
        <f t="shared" si="0"/>
        <v>5134027</v>
      </c>
      <c r="H15" t="str">
        <f t="shared" si="1"/>
        <v/>
      </c>
      <c r="I15" t="str">
        <f t="shared" si="2"/>
        <v/>
      </c>
      <c r="J15" t="str">
        <f t="shared" si="3"/>
        <v/>
      </c>
    </row>
    <row r="16" spans="1:15" x14ac:dyDescent="0.25">
      <c r="A16" t="s">
        <v>15</v>
      </c>
      <c r="B16">
        <v>1367212</v>
      </c>
      <c r="C16">
        <v>1361389</v>
      </c>
      <c r="D16">
        <v>1572320</v>
      </c>
      <c r="E16">
        <v>1836258</v>
      </c>
      <c r="G16" t="str">
        <f t="shared" si="0"/>
        <v/>
      </c>
      <c r="H16" t="str">
        <f t="shared" si="1"/>
        <v/>
      </c>
      <c r="I16">
        <f t="shared" si="2"/>
        <v>2728601</v>
      </c>
      <c r="J16" t="str">
        <f t="shared" si="3"/>
        <v/>
      </c>
    </row>
    <row r="17" spans="1:10" x14ac:dyDescent="0.25">
      <c r="A17" t="s">
        <v>16</v>
      </c>
      <c r="B17">
        <v>2567464</v>
      </c>
      <c r="C17">
        <v>2441857</v>
      </c>
      <c r="D17">
        <v>1524132</v>
      </c>
      <c r="E17">
        <v>1496810</v>
      </c>
      <c r="G17">
        <f t="shared" si="0"/>
        <v>5009321</v>
      </c>
      <c r="H17" t="str">
        <f t="shared" si="1"/>
        <v/>
      </c>
      <c r="I17" t="str">
        <f t="shared" si="2"/>
        <v/>
      </c>
      <c r="J17" t="str">
        <f t="shared" si="3"/>
        <v/>
      </c>
    </row>
    <row r="18" spans="1:10" x14ac:dyDescent="0.25">
      <c r="A18" t="s">
        <v>17</v>
      </c>
      <c r="B18">
        <v>1334060</v>
      </c>
      <c r="C18">
        <v>1395231</v>
      </c>
      <c r="D18">
        <v>578655</v>
      </c>
      <c r="E18">
        <v>677663</v>
      </c>
      <c r="G18" t="str">
        <f t="shared" si="0"/>
        <v/>
      </c>
      <c r="H18" t="str">
        <f t="shared" si="1"/>
        <v/>
      </c>
      <c r="I18" t="str">
        <f t="shared" si="2"/>
        <v/>
      </c>
      <c r="J18">
        <f t="shared" si="3"/>
        <v>2729291</v>
      </c>
    </row>
    <row r="19" spans="1:10" x14ac:dyDescent="0.25">
      <c r="A19" t="s">
        <v>18</v>
      </c>
      <c r="B19">
        <v>2976209</v>
      </c>
      <c r="C19">
        <v>3199665</v>
      </c>
      <c r="D19">
        <v>1666477</v>
      </c>
      <c r="E19">
        <v>1759240</v>
      </c>
      <c r="G19" t="str">
        <f t="shared" si="0"/>
        <v/>
      </c>
      <c r="H19" t="str">
        <f t="shared" si="1"/>
        <v/>
      </c>
      <c r="I19">
        <f t="shared" si="2"/>
        <v>6175874</v>
      </c>
      <c r="J19" t="str">
        <f t="shared" si="3"/>
        <v/>
      </c>
    </row>
    <row r="20" spans="1:10" x14ac:dyDescent="0.25">
      <c r="A20" t="s">
        <v>19</v>
      </c>
      <c r="B20">
        <v>1443351</v>
      </c>
      <c r="C20">
        <v>1565539</v>
      </c>
      <c r="D20">
        <v>1355276</v>
      </c>
      <c r="E20">
        <v>1423414</v>
      </c>
      <c r="G20" t="str">
        <f t="shared" si="0"/>
        <v/>
      </c>
      <c r="H20" t="str">
        <f t="shared" si="1"/>
        <v/>
      </c>
      <c r="I20">
        <f t="shared" si="2"/>
        <v>3008890</v>
      </c>
      <c r="J20" t="str">
        <f t="shared" si="3"/>
        <v/>
      </c>
    </row>
    <row r="21" spans="1:10" x14ac:dyDescent="0.25">
      <c r="A21" t="s">
        <v>20</v>
      </c>
      <c r="B21">
        <v>2486640</v>
      </c>
      <c r="C21">
        <v>2265936</v>
      </c>
      <c r="D21">
        <v>297424</v>
      </c>
      <c r="E21">
        <v>274759</v>
      </c>
      <c r="G21">
        <f t="shared" si="0"/>
        <v>4752576</v>
      </c>
      <c r="H21" t="str">
        <f t="shared" si="1"/>
        <v/>
      </c>
      <c r="I21" t="str">
        <f t="shared" si="2"/>
        <v/>
      </c>
      <c r="J21" t="str">
        <f t="shared" si="3"/>
        <v/>
      </c>
    </row>
    <row r="22" spans="1:10" x14ac:dyDescent="0.25">
      <c r="A22" t="s">
        <v>21</v>
      </c>
      <c r="B22">
        <v>685438</v>
      </c>
      <c r="C22">
        <v>749124</v>
      </c>
      <c r="D22">
        <v>2697677</v>
      </c>
      <c r="E22">
        <v>2821550</v>
      </c>
      <c r="G22" t="str">
        <f t="shared" si="0"/>
        <v/>
      </c>
      <c r="H22">
        <f t="shared" si="1"/>
        <v>1434562</v>
      </c>
      <c r="I22" t="str">
        <f t="shared" si="2"/>
        <v/>
      </c>
      <c r="J22" t="str">
        <f t="shared" si="3"/>
        <v/>
      </c>
    </row>
    <row r="23" spans="1:10" x14ac:dyDescent="0.25">
      <c r="A23" t="s">
        <v>22</v>
      </c>
      <c r="B23">
        <v>2166753</v>
      </c>
      <c r="C23">
        <v>2338698</v>
      </c>
      <c r="D23">
        <v>1681433</v>
      </c>
      <c r="E23">
        <v>1592443</v>
      </c>
      <c r="G23" t="str">
        <f t="shared" si="0"/>
        <v/>
      </c>
      <c r="H23">
        <f t="shared" si="1"/>
        <v>4505451</v>
      </c>
      <c r="I23" t="str">
        <f t="shared" si="2"/>
        <v/>
      </c>
      <c r="J23" t="str">
        <f t="shared" si="3"/>
        <v/>
      </c>
    </row>
    <row r="24" spans="1:10" x14ac:dyDescent="0.25">
      <c r="A24" t="s">
        <v>23</v>
      </c>
      <c r="B24">
        <v>643177</v>
      </c>
      <c r="C24">
        <v>684187</v>
      </c>
      <c r="D24">
        <v>796213</v>
      </c>
      <c r="E24">
        <v>867904</v>
      </c>
      <c r="G24" t="str">
        <f t="shared" si="0"/>
        <v/>
      </c>
      <c r="H24" t="str">
        <f t="shared" si="1"/>
        <v/>
      </c>
      <c r="I24">
        <f t="shared" si="2"/>
        <v>1327364</v>
      </c>
      <c r="J24" t="str">
        <f t="shared" si="3"/>
        <v/>
      </c>
    </row>
    <row r="25" spans="1:10" x14ac:dyDescent="0.25">
      <c r="A25" t="s">
        <v>24</v>
      </c>
      <c r="B25">
        <v>450192</v>
      </c>
      <c r="C25">
        <v>434755</v>
      </c>
      <c r="D25">
        <v>1656446</v>
      </c>
      <c r="E25">
        <v>1691000</v>
      </c>
      <c r="G25" t="str">
        <f t="shared" si="0"/>
        <v/>
      </c>
      <c r="H25">
        <f t="shared" si="1"/>
        <v>884947</v>
      </c>
      <c r="I25" t="str">
        <f t="shared" si="2"/>
        <v/>
      </c>
      <c r="J25" t="str">
        <f t="shared" si="3"/>
        <v/>
      </c>
    </row>
    <row r="26" spans="1:10" x14ac:dyDescent="0.25">
      <c r="A26" t="s">
        <v>25</v>
      </c>
      <c r="B26">
        <v>1037774</v>
      </c>
      <c r="C26">
        <v>1113789</v>
      </c>
      <c r="D26">
        <v>877464</v>
      </c>
      <c r="E26">
        <v>990837</v>
      </c>
      <c r="G26" t="str">
        <f t="shared" si="0"/>
        <v/>
      </c>
      <c r="H26" t="str">
        <f t="shared" si="1"/>
        <v/>
      </c>
      <c r="I26">
        <f t="shared" si="2"/>
        <v>2151563</v>
      </c>
      <c r="J26" t="str">
        <f t="shared" si="3"/>
        <v/>
      </c>
    </row>
    <row r="27" spans="1:10" x14ac:dyDescent="0.25">
      <c r="A27" t="s">
        <v>26</v>
      </c>
      <c r="B27">
        <v>2351213</v>
      </c>
      <c r="C27">
        <v>2358482</v>
      </c>
      <c r="D27">
        <v>1098384</v>
      </c>
      <c r="E27">
        <v>1121488</v>
      </c>
      <c r="G27" t="str">
        <f t="shared" si="0"/>
        <v/>
      </c>
      <c r="H27" t="str">
        <f t="shared" si="1"/>
        <v/>
      </c>
      <c r="I27">
        <f t="shared" si="2"/>
        <v>4709695</v>
      </c>
      <c r="J27" t="str">
        <f t="shared" si="3"/>
        <v/>
      </c>
    </row>
    <row r="28" spans="1:10" x14ac:dyDescent="0.25">
      <c r="A28" t="s">
        <v>27</v>
      </c>
      <c r="B28">
        <v>2613354</v>
      </c>
      <c r="C28">
        <v>2837241</v>
      </c>
      <c r="D28">
        <v>431144</v>
      </c>
      <c r="E28">
        <v>434113</v>
      </c>
      <c r="G28" t="str">
        <f t="shared" si="0"/>
        <v/>
      </c>
      <c r="H28" t="str">
        <f t="shared" si="1"/>
        <v/>
      </c>
      <c r="I28" t="str">
        <f t="shared" si="2"/>
        <v/>
      </c>
      <c r="J28">
        <f t="shared" si="3"/>
        <v>5450595</v>
      </c>
    </row>
    <row r="29" spans="1:10" x14ac:dyDescent="0.25">
      <c r="A29" t="s">
        <v>28</v>
      </c>
      <c r="B29">
        <v>1859691</v>
      </c>
      <c r="C29">
        <v>1844250</v>
      </c>
      <c r="D29">
        <v>1460134</v>
      </c>
      <c r="E29">
        <v>1585258</v>
      </c>
      <c r="G29">
        <f t="shared" si="0"/>
        <v>3703941</v>
      </c>
      <c r="H29" t="str">
        <f t="shared" si="1"/>
        <v/>
      </c>
      <c r="I29" t="str">
        <f t="shared" si="2"/>
        <v/>
      </c>
      <c r="J29" t="str">
        <f t="shared" si="3"/>
        <v/>
      </c>
    </row>
    <row r="30" spans="1:10" x14ac:dyDescent="0.25">
      <c r="A30" t="s">
        <v>29</v>
      </c>
      <c r="B30">
        <v>2478386</v>
      </c>
      <c r="C30">
        <v>2562144</v>
      </c>
      <c r="D30">
        <v>30035</v>
      </c>
      <c r="E30">
        <v>29396</v>
      </c>
      <c r="G30" t="str">
        <f t="shared" si="0"/>
        <v/>
      </c>
      <c r="H30" t="str">
        <f t="shared" si="1"/>
        <v/>
      </c>
      <c r="I30">
        <f t="shared" si="2"/>
        <v>5040530</v>
      </c>
      <c r="J30" t="str">
        <f t="shared" si="3"/>
        <v/>
      </c>
    </row>
    <row r="31" spans="1:10" x14ac:dyDescent="0.25">
      <c r="A31" t="s">
        <v>30</v>
      </c>
      <c r="B31">
        <v>1938122</v>
      </c>
      <c r="C31">
        <v>1816647</v>
      </c>
      <c r="D31">
        <v>1602356</v>
      </c>
      <c r="E31">
        <v>1875221</v>
      </c>
      <c r="G31" t="str">
        <f t="shared" si="0"/>
        <v/>
      </c>
      <c r="H31" t="str">
        <f t="shared" si="1"/>
        <v/>
      </c>
      <c r="I31">
        <f t="shared" si="2"/>
        <v>3754769</v>
      </c>
      <c r="J31" t="str">
        <f t="shared" si="3"/>
        <v/>
      </c>
    </row>
    <row r="32" spans="1:10" x14ac:dyDescent="0.25">
      <c r="A32" t="s">
        <v>31</v>
      </c>
      <c r="B32">
        <v>992523</v>
      </c>
      <c r="C32">
        <v>1028501</v>
      </c>
      <c r="D32">
        <v>1995446</v>
      </c>
      <c r="E32">
        <v>1860524</v>
      </c>
      <c r="G32" t="str">
        <f t="shared" si="0"/>
        <v/>
      </c>
      <c r="H32" t="str">
        <f t="shared" si="1"/>
        <v/>
      </c>
      <c r="I32" t="str">
        <f t="shared" si="2"/>
        <v/>
      </c>
      <c r="J32">
        <f t="shared" si="3"/>
        <v>2021024</v>
      </c>
    </row>
    <row r="33" spans="1:10" x14ac:dyDescent="0.25">
      <c r="A33" t="s">
        <v>32</v>
      </c>
      <c r="B33">
        <v>2966291</v>
      </c>
      <c r="C33">
        <v>2889963</v>
      </c>
      <c r="D33">
        <v>462453</v>
      </c>
      <c r="E33">
        <v>486354</v>
      </c>
      <c r="G33" t="str">
        <f t="shared" si="0"/>
        <v/>
      </c>
      <c r="H33">
        <f t="shared" si="1"/>
        <v>5856254</v>
      </c>
      <c r="I33" t="str">
        <f t="shared" si="2"/>
        <v/>
      </c>
      <c r="J33" t="str">
        <f t="shared" si="3"/>
        <v/>
      </c>
    </row>
    <row r="34" spans="1:10" x14ac:dyDescent="0.25">
      <c r="A34" t="s">
        <v>33</v>
      </c>
      <c r="B34">
        <v>76648</v>
      </c>
      <c r="C34">
        <v>81385</v>
      </c>
      <c r="D34">
        <v>1374708</v>
      </c>
      <c r="E34">
        <v>1379567</v>
      </c>
      <c r="G34" t="str">
        <f t="shared" si="0"/>
        <v/>
      </c>
      <c r="H34" t="str">
        <f t="shared" si="1"/>
        <v/>
      </c>
      <c r="I34">
        <f t="shared" si="2"/>
        <v>158033</v>
      </c>
      <c r="J34" t="str">
        <f t="shared" si="3"/>
        <v/>
      </c>
    </row>
    <row r="35" spans="1:10" x14ac:dyDescent="0.25">
      <c r="A35" t="s">
        <v>34</v>
      </c>
      <c r="B35">
        <v>2574432</v>
      </c>
      <c r="C35">
        <v>2409710</v>
      </c>
      <c r="D35">
        <v>987486</v>
      </c>
      <c r="E35">
        <v>999043</v>
      </c>
      <c r="G35" t="str">
        <f t="shared" si="0"/>
        <v/>
      </c>
      <c r="H35" t="str">
        <f t="shared" si="1"/>
        <v/>
      </c>
      <c r="I35">
        <f t="shared" si="2"/>
        <v>4984142</v>
      </c>
      <c r="J35" t="str">
        <f t="shared" si="3"/>
        <v/>
      </c>
    </row>
    <row r="36" spans="1:10" x14ac:dyDescent="0.25">
      <c r="A36" t="s">
        <v>35</v>
      </c>
      <c r="B36">
        <v>1778590</v>
      </c>
      <c r="C36">
        <v>1874844</v>
      </c>
      <c r="D36">
        <v>111191</v>
      </c>
      <c r="E36">
        <v>117846</v>
      </c>
      <c r="G36" t="str">
        <f t="shared" si="0"/>
        <v/>
      </c>
      <c r="H36">
        <f t="shared" si="1"/>
        <v>3653434</v>
      </c>
      <c r="I36" t="str">
        <f t="shared" si="2"/>
        <v/>
      </c>
      <c r="J36" t="str">
        <f t="shared" si="3"/>
        <v/>
      </c>
    </row>
    <row r="37" spans="1:10" x14ac:dyDescent="0.25">
      <c r="A37" t="s">
        <v>36</v>
      </c>
      <c r="B37">
        <v>1506541</v>
      </c>
      <c r="C37">
        <v>1414887</v>
      </c>
      <c r="D37">
        <v>1216612</v>
      </c>
      <c r="E37">
        <v>1166775</v>
      </c>
      <c r="G37">
        <f t="shared" si="0"/>
        <v>2921428</v>
      </c>
      <c r="H37" t="str">
        <f t="shared" si="1"/>
        <v/>
      </c>
      <c r="I37" t="str">
        <f t="shared" si="2"/>
        <v/>
      </c>
      <c r="J37" t="str">
        <f t="shared" si="3"/>
        <v/>
      </c>
    </row>
    <row r="38" spans="1:10" x14ac:dyDescent="0.25">
      <c r="A38" t="s">
        <v>37</v>
      </c>
      <c r="B38">
        <v>1598886</v>
      </c>
      <c r="C38">
        <v>1687917</v>
      </c>
      <c r="D38">
        <v>449788</v>
      </c>
      <c r="E38">
        <v>427615</v>
      </c>
      <c r="G38" t="str">
        <f t="shared" si="0"/>
        <v/>
      </c>
      <c r="H38">
        <f t="shared" si="1"/>
        <v>3286803</v>
      </c>
      <c r="I38" t="str">
        <f t="shared" si="2"/>
        <v/>
      </c>
      <c r="J38" t="str">
        <f t="shared" si="3"/>
        <v/>
      </c>
    </row>
    <row r="39" spans="1:10" x14ac:dyDescent="0.25">
      <c r="A39" t="s">
        <v>38</v>
      </c>
      <c r="B39">
        <v>548989</v>
      </c>
      <c r="C39">
        <v>514636</v>
      </c>
      <c r="D39">
        <v>2770344</v>
      </c>
      <c r="E39">
        <v>3187897</v>
      </c>
      <c r="G39" t="str">
        <f t="shared" si="0"/>
        <v/>
      </c>
      <c r="H39" t="str">
        <f t="shared" si="1"/>
        <v/>
      </c>
      <c r="I39" t="str">
        <f t="shared" si="2"/>
        <v/>
      </c>
      <c r="J39">
        <f t="shared" si="3"/>
        <v>1063625</v>
      </c>
    </row>
    <row r="40" spans="1:10" x14ac:dyDescent="0.25">
      <c r="A40" t="s">
        <v>39</v>
      </c>
      <c r="B40">
        <v>1175198</v>
      </c>
      <c r="C40">
        <v>1095440</v>
      </c>
      <c r="D40">
        <v>2657174</v>
      </c>
      <c r="E40">
        <v>2491947</v>
      </c>
      <c r="G40">
        <f t="shared" si="0"/>
        <v>2270638</v>
      </c>
      <c r="H40" t="str">
        <f t="shared" si="1"/>
        <v/>
      </c>
      <c r="I40" t="str">
        <f t="shared" si="2"/>
        <v/>
      </c>
      <c r="J40" t="str">
        <f t="shared" si="3"/>
        <v/>
      </c>
    </row>
    <row r="41" spans="1:10" x14ac:dyDescent="0.25">
      <c r="A41" t="s">
        <v>40</v>
      </c>
      <c r="B41">
        <v>2115336</v>
      </c>
      <c r="C41">
        <v>2202769</v>
      </c>
      <c r="D41">
        <v>15339</v>
      </c>
      <c r="E41">
        <v>14652</v>
      </c>
      <c r="G41" t="str">
        <f t="shared" si="0"/>
        <v/>
      </c>
      <c r="H41" t="str">
        <f t="shared" si="1"/>
        <v/>
      </c>
      <c r="I41" t="str">
        <f t="shared" si="2"/>
        <v/>
      </c>
      <c r="J41">
        <f t="shared" si="3"/>
        <v>4318105</v>
      </c>
    </row>
    <row r="42" spans="1:10" x14ac:dyDescent="0.25">
      <c r="A42" t="s">
        <v>41</v>
      </c>
      <c r="B42">
        <v>2346640</v>
      </c>
      <c r="C42">
        <v>2197559</v>
      </c>
      <c r="D42">
        <v>373470</v>
      </c>
      <c r="E42">
        <v>353365</v>
      </c>
      <c r="G42" t="str">
        <f t="shared" si="0"/>
        <v/>
      </c>
      <c r="H42">
        <f t="shared" si="1"/>
        <v>4544199</v>
      </c>
      <c r="I42" t="str">
        <f t="shared" si="2"/>
        <v/>
      </c>
      <c r="J42" t="str">
        <f t="shared" si="3"/>
        <v/>
      </c>
    </row>
    <row r="43" spans="1:10" x14ac:dyDescent="0.25">
      <c r="A43" t="s">
        <v>42</v>
      </c>
      <c r="B43">
        <v>2548438</v>
      </c>
      <c r="C43">
        <v>2577213</v>
      </c>
      <c r="D43">
        <v>37986</v>
      </c>
      <c r="E43">
        <v>37766</v>
      </c>
      <c r="G43" t="str">
        <f t="shared" si="0"/>
        <v/>
      </c>
      <c r="H43" t="str">
        <f t="shared" si="1"/>
        <v/>
      </c>
      <c r="I43" t="str">
        <f t="shared" si="2"/>
        <v/>
      </c>
      <c r="J43">
        <f t="shared" si="3"/>
        <v>5125651</v>
      </c>
    </row>
    <row r="44" spans="1:10" x14ac:dyDescent="0.25">
      <c r="A44" t="s">
        <v>43</v>
      </c>
      <c r="B44">
        <v>835495</v>
      </c>
      <c r="C44">
        <v>837746</v>
      </c>
      <c r="D44">
        <v>1106177</v>
      </c>
      <c r="E44">
        <v>917781</v>
      </c>
      <c r="G44" t="str">
        <f t="shared" si="0"/>
        <v/>
      </c>
      <c r="H44" t="str">
        <f t="shared" si="1"/>
        <v/>
      </c>
      <c r="I44">
        <f t="shared" si="2"/>
        <v>1673241</v>
      </c>
      <c r="J44" t="str">
        <f t="shared" si="3"/>
        <v/>
      </c>
    </row>
    <row r="45" spans="1:10" x14ac:dyDescent="0.25">
      <c r="A45" t="s">
        <v>44</v>
      </c>
      <c r="B45">
        <v>1187448</v>
      </c>
      <c r="C45">
        <v>1070426</v>
      </c>
      <c r="D45">
        <v>1504608</v>
      </c>
      <c r="E45">
        <v>1756990</v>
      </c>
      <c r="G45" t="str">
        <f t="shared" si="0"/>
        <v/>
      </c>
      <c r="H45">
        <f t="shared" si="1"/>
        <v>2257874</v>
      </c>
      <c r="I45" t="str">
        <f t="shared" si="2"/>
        <v/>
      </c>
      <c r="J45" t="str">
        <f t="shared" si="3"/>
        <v/>
      </c>
    </row>
    <row r="46" spans="1:10" x14ac:dyDescent="0.25">
      <c r="A46" t="s">
        <v>45</v>
      </c>
      <c r="B46">
        <v>140026</v>
      </c>
      <c r="C46">
        <v>146354</v>
      </c>
      <c r="D46">
        <v>2759991</v>
      </c>
      <c r="E46">
        <v>2742120</v>
      </c>
      <c r="G46" t="str">
        <f t="shared" si="0"/>
        <v/>
      </c>
      <c r="H46" t="str">
        <f t="shared" si="1"/>
        <v/>
      </c>
      <c r="I46">
        <f t="shared" si="2"/>
        <v>286380</v>
      </c>
      <c r="J46" t="str">
        <f t="shared" si="3"/>
        <v/>
      </c>
    </row>
    <row r="47" spans="1:10" x14ac:dyDescent="0.25">
      <c r="A47" t="s">
        <v>46</v>
      </c>
      <c r="B47">
        <v>1198765</v>
      </c>
      <c r="C47">
        <v>1304945</v>
      </c>
      <c r="D47">
        <v>2786493</v>
      </c>
      <c r="E47">
        <v>2602643</v>
      </c>
      <c r="G47" t="str">
        <f t="shared" si="0"/>
        <v/>
      </c>
      <c r="H47">
        <f t="shared" si="1"/>
        <v>2503710</v>
      </c>
      <c r="I47" t="str">
        <f t="shared" si="2"/>
        <v/>
      </c>
      <c r="J47" t="str">
        <f t="shared" si="3"/>
        <v/>
      </c>
    </row>
    <row r="48" spans="1:10" x14ac:dyDescent="0.25">
      <c r="A48" t="s">
        <v>47</v>
      </c>
      <c r="B48">
        <v>2619776</v>
      </c>
      <c r="C48">
        <v>2749623</v>
      </c>
      <c r="D48">
        <v>2888215</v>
      </c>
      <c r="E48">
        <v>2800174</v>
      </c>
      <c r="G48" t="str">
        <f t="shared" si="0"/>
        <v/>
      </c>
      <c r="H48" t="str">
        <f t="shared" si="1"/>
        <v/>
      </c>
      <c r="I48">
        <f t="shared" si="2"/>
        <v>5369399</v>
      </c>
      <c r="J48" t="str">
        <f t="shared" si="3"/>
        <v/>
      </c>
    </row>
    <row r="49" spans="1:10" x14ac:dyDescent="0.25">
      <c r="A49" t="s">
        <v>48</v>
      </c>
      <c r="B49">
        <v>248398</v>
      </c>
      <c r="C49">
        <v>268511</v>
      </c>
      <c r="D49">
        <v>3110853</v>
      </c>
      <c r="E49">
        <v>2986411</v>
      </c>
      <c r="G49" t="str">
        <f t="shared" si="0"/>
        <v/>
      </c>
      <c r="H49" t="str">
        <f t="shared" si="1"/>
        <v/>
      </c>
      <c r="I49">
        <f t="shared" si="2"/>
        <v>516909</v>
      </c>
      <c r="J49" t="str">
        <f t="shared" si="3"/>
        <v/>
      </c>
    </row>
    <row r="50" spans="1:10" x14ac:dyDescent="0.25">
      <c r="A50" t="s">
        <v>49</v>
      </c>
      <c r="B50">
        <v>2494207</v>
      </c>
      <c r="C50">
        <v>2625207</v>
      </c>
      <c r="D50">
        <v>1796293</v>
      </c>
      <c r="E50">
        <v>1853602</v>
      </c>
      <c r="G50" t="str">
        <f t="shared" si="0"/>
        <v/>
      </c>
      <c r="H50">
        <f t="shared" si="1"/>
        <v>5119414</v>
      </c>
      <c r="I50" t="str">
        <f t="shared" si="2"/>
        <v/>
      </c>
      <c r="J50" t="str">
        <f t="shared" si="3"/>
        <v/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DD75-2491-4EF5-8AC7-496AF245D0C0}">
  <sheetPr codeName="Arkusz3"/>
  <dimension ref="A1:Q50"/>
  <sheetViews>
    <sheetView zoomScaleNormal="100" workbookViewId="0">
      <selection activeCell="P28" sqref="P28"/>
    </sheetView>
  </sheetViews>
  <sheetFormatPr defaultRowHeight="15" x14ac:dyDescent="0.25"/>
  <cols>
    <col min="1" max="1" width="5.85546875" bestFit="1" customWidth="1"/>
    <col min="2" max="5" width="8" bestFit="1" customWidth="1"/>
    <col min="7" max="7" width="4.140625" style="2" customWidth="1"/>
    <col min="8" max="8" width="10.140625" customWidth="1"/>
    <col min="9" max="12" width="3.28515625" style="2" customWidth="1"/>
    <col min="13" max="14" width="10.140625" customWidth="1"/>
    <col min="15" max="15" width="10" customWidth="1"/>
    <col min="17" max="19" width="9.28515625" bestFit="1" customWidth="1"/>
  </cols>
  <sheetData>
    <row r="1" spans="1:17" x14ac:dyDescent="0.25">
      <c r="A1" t="s">
        <v>0</v>
      </c>
      <c r="B1">
        <v>1415007</v>
      </c>
      <c r="C1">
        <v>1397195</v>
      </c>
      <c r="D1">
        <v>1499070</v>
      </c>
      <c r="E1">
        <v>1481105</v>
      </c>
      <c r="G1" s="2" t="str">
        <f t="shared" ref="G1:G32" si="0">IF(AND(D1&gt;B1,E1&gt;C1),"T","N")</f>
        <v>T</v>
      </c>
      <c r="I1" s="2" t="str">
        <f t="shared" ref="I1:I32" si="1">IF(AND(RIGHT(A1,1)="A", G1="T"),"T","N")</f>
        <v>N</v>
      </c>
      <c r="J1" s="2" t="str">
        <f t="shared" ref="J1:J32" si="2">IF(AND(RIGHT(A1,1)="B", G1="T"),"T","N")</f>
        <v>N</v>
      </c>
      <c r="K1" s="2" t="str">
        <f t="shared" ref="K1:K32" si="3">IF(AND(RIGHT(A1,1)="C", G1="T"),"T","N")</f>
        <v>N</v>
      </c>
      <c r="L1" s="2" t="str">
        <f t="shared" ref="L1:L32" si="4">IF(AND(RIGHT(A1,1)="D", G1="T"),"T","N")</f>
        <v>T</v>
      </c>
    </row>
    <row r="2" spans="1:17" x14ac:dyDescent="0.25">
      <c r="A2" t="s">
        <v>1</v>
      </c>
      <c r="B2">
        <v>1711390</v>
      </c>
      <c r="C2">
        <v>1641773</v>
      </c>
      <c r="D2">
        <v>1522030</v>
      </c>
      <c r="E2">
        <v>1618733</v>
      </c>
      <c r="G2" s="2" t="str">
        <f t="shared" si="0"/>
        <v>N</v>
      </c>
      <c r="I2" s="2" t="str">
        <f t="shared" si="1"/>
        <v>N</v>
      </c>
      <c r="J2" s="2" t="str">
        <f t="shared" si="2"/>
        <v>N</v>
      </c>
      <c r="K2" s="2" t="str">
        <f t="shared" si="3"/>
        <v>N</v>
      </c>
      <c r="L2" s="2" t="str">
        <f t="shared" si="4"/>
        <v>N</v>
      </c>
      <c r="N2" s="31" t="s">
        <v>54</v>
      </c>
      <c r="O2" s="31"/>
      <c r="P2" s="31"/>
      <c r="Q2" s="31"/>
    </row>
    <row r="3" spans="1:17" x14ac:dyDescent="0.25">
      <c r="A3" t="s">
        <v>2</v>
      </c>
      <c r="B3">
        <v>1165105</v>
      </c>
      <c r="C3">
        <v>1278732</v>
      </c>
      <c r="D3">
        <v>1299953</v>
      </c>
      <c r="E3">
        <v>1191621</v>
      </c>
      <c r="G3" s="2" t="str">
        <f t="shared" si="0"/>
        <v>N</v>
      </c>
      <c r="I3" s="2" t="str">
        <f t="shared" si="1"/>
        <v>N</v>
      </c>
      <c r="J3" s="2" t="str">
        <f t="shared" si="2"/>
        <v>N</v>
      </c>
      <c r="K3" s="2" t="str">
        <f t="shared" si="3"/>
        <v>N</v>
      </c>
      <c r="L3" s="2" t="str">
        <f t="shared" si="4"/>
        <v>N</v>
      </c>
      <c r="N3" s="1" t="s">
        <v>50</v>
      </c>
      <c r="O3" s="1" t="s">
        <v>51</v>
      </c>
      <c r="P3" s="1" t="s">
        <v>52</v>
      </c>
      <c r="Q3" s="1" t="s">
        <v>53</v>
      </c>
    </row>
    <row r="4" spans="1:17" x14ac:dyDescent="0.25">
      <c r="A4" t="s">
        <v>3</v>
      </c>
      <c r="B4">
        <v>949065</v>
      </c>
      <c r="C4">
        <v>1026050</v>
      </c>
      <c r="D4">
        <v>688027</v>
      </c>
      <c r="E4">
        <v>723233</v>
      </c>
      <c r="G4" s="2" t="str">
        <f t="shared" si="0"/>
        <v>N</v>
      </c>
      <c r="I4" s="2" t="str">
        <f t="shared" si="1"/>
        <v>N</v>
      </c>
      <c r="J4" s="2" t="str">
        <f t="shared" si="2"/>
        <v>N</v>
      </c>
      <c r="K4" s="2" t="str">
        <f t="shared" si="3"/>
        <v>N</v>
      </c>
      <c r="L4" s="2" t="str">
        <f t="shared" si="4"/>
        <v>N</v>
      </c>
      <c r="N4" s="2">
        <v>33929579</v>
      </c>
      <c r="O4" s="2">
        <v>41736619</v>
      </c>
      <c r="P4" s="2">
        <v>57649017</v>
      </c>
      <c r="Q4" s="2">
        <v>36530387</v>
      </c>
    </row>
    <row r="5" spans="1:17" x14ac:dyDescent="0.25">
      <c r="A5" t="s">
        <v>4</v>
      </c>
      <c r="B5">
        <v>2436107</v>
      </c>
      <c r="C5">
        <v>2228622</v>
      </c>
      <c r="D5">
        <v>1831600</v>
      </c>
      <c r="E5">
        <v>1960624</v>
      </c>
      <c r="G5" s="2" t="str">
        <f t="shared" si="0"/>
        <v>N</v>
      </c>
      <c r="I5" s="2" t="str">
        <f t="shared" si="1"/>
        <v>N</v>
      </c>
      <c r="J5" s="2" t="str">
        <f t="shared" si="2"/>
        <v>N</v>
      </c>
      <c r="K5" s="2" t="str">
        <f t="shared" si="3"/>
        <v>N</v>
      </c>
      <c r="L5" s="2" t="str">
        <f t="shared" si="4"/>
        <v>N</v>
      </c>
    </row>
    <row r="6" spans="1:17" x14ac:dyDescent="0.25">
      <c r="A6" t="s">
        <v>5</v>
      </c>
      <c r="B6">
        <v>1846928</v>
      </c>
      <c r="C6">
        <v>1851433</v>
      </c>
      <c r="D6">
        <v>2125113</v>
      </c>
      <c r="E6">
        <v>2028635</v>
      </c>
      <c r="G6" s="2" t="str">
        <f t="shared" si="0"/>
        <v>T</v>
      </c>
      <c r="I6" s="2" t="str">
        <f t="shared" si="1"/>
        <v>N</v>
      </c>
      <c r="J6" s="2" t="str">
        <f t="shared" si="2"/>
        <v>N</v>
      </c>
      <c r="K6" s="2" t="str">
        <f t="shared" si="3"/>
        <v>N</v>
      </c>
      <c r="L6" s="2" t="str">
        <f t="shared" si="4"/>
        <v>T</v>
      </c>
      <c r="N6" s="31" t="s">
        <v>55</v>
      </c>
      <c r="O6" s="31"/>
      <c r="P6" s="31"/>
      <c r="Q6" s="31"/>
    </row>
    <row r="7" spans="1:17" x14ac:dyDescent="0.25">
      <c r="A7" t="s">
        <v>6</v>
      </c>
      <c r="B7">
        <v>3841577</v>
      </c>
      <c r="C7">
        <v>3848394</v>
      </c>
      <c r="D7">
        <v>3595975</v>
      </c>
      <c r="E7">
        <v>3123039</v>
      </c>
      <c r="G7" s="2" t="str">
        <f t="shared" si="0"/>
        <v>N</v>
      </c>
      <c r="I7" s="2" t="str">
        <f t="shared" si="1"/>
        <v>N</v>
      </c>
      <c r="J7" s="2" t="str">
        <f t="shared" si="2"/>
        <v>N</v>
      </c>
      <c r="K7" s="2" t="str">
        <f t="shared" si="3"/>
        <v>N</v>
      </c>
      <c r="L7" s="2" t="str">
        <f t="shared" si="4"/>
        <v>N</v>
      </c>
      <c r="N7" s="1" t="s">
        <v>50</v>
      </c>
      <c r="O7" s="1" t="s">
        <v>51</v>
      </c>
      <c r="P7" s="1" t="s">
        <v>52</v>
      </c>
      <c r="Q7" s="1" t="s">
        <v>53</v>
      </c>
    </row>
    <row r="8" spans="1:17" x14ac:dyDescent="0.25">
      <c r="A8" t="s">
        <v>7</v>
      </c>
      <c r="B8">
        <v>679557</v>
      </c>
      <c r="C8">
        <v>655500</v>
      </c>
      <c r="D8">
        <v>1012012</v>
      </c>
      <c r="E8">
        <v>1067022</v>
      </c>
      <c r="G8" s="2" t="str">
        <f t="shared" si="0"/>
        <v>T</v>
      </c>
      <c r="I8" s="2" t="str">
        <f t="shared" si="1"/>
        <v>T</v>
      </c>
      <c r="J8" s="2" t="str">
        <f t="shared" si="2"/>
        <v>N</v>
      </c>
      <c r="K8" s="2" t="str">
        <f t="shared" si="3"/>
        <v>N</v>
      </c>
      <c r="L8" s="2" t="str">
        <f t="shared" si="4"/>
        <v>N</v>
      </c>
      <c r="N8" s="2">
        <v>28049590</v>
      </c>
      <c r="O8" s="2">
        <v>33942274</v>
      </c>
      <c r="P8" s="2">
        <v>58300340</v>
      </c>
      <c r="Q8" s="2">
        <v>27478614</v>
      </c>
    </row>
    <row r="9" spans="1:17" x14ac:dyDescent="0.25">
      <c r="A9" t="s">
        <v>8</v>
      </c>
      <c r="B9">
        <v>1660998</v>
      </c>
      <c r="C9">
        <v>1630345</v>
      </c>
      <c r="D9">
        <v>1130119</v>
      </c>
      <c r="E9">
        <v>1080238</v>
      </c>
      <c r="G9" s="2" t="str">
        <f t="shared" si="0"/>
        <v>N</v>
      </c>
      <c r="I9" s="2" t="str">
        <f t="shared" si="1"/>
        <v>N</v>
      </c>
      <c r="J9" s="2" t="str">
        <f t="shared" si="2"/>
        <v>N</v>
      </c>
      <c r="K9" s="2" t="str">
        <f t="shared" si="3"/>
        <v>N</v>
      </c>
      <c r="L9" s="2" t="str">
        <f t="shared" si="4"/>
        <v>N</v>
      </c>
    </row>
    <row r="10" spans="1:17" x14ac:dyDescent="0.25">
      <c r="A10" t="s">
        <v>9</v>
      </c>
      <c r="B10">
        <v>1157622</v>
      </c>
      <c r="C10">
        <v>1182345</v>
      </c>
      <c r="D10">
        <v>830785</v>
      </c>
      <c r="E10">
        <v>833779</v>
      </c>
      <c r="G10" s="2" t="str">
        <f t="shared" si="0"/>
        <v>N</v>
      </c>
      <c r="I10" s="2" t="str">
        <f t="shared" si="1"/>
        <v>N</v>
      </c>
      <c r="J10" s="2" t="str">
        <f t="shared" si="2"/>
        <v>N</v>
      </c>
      <c r="K10" s="2" t="str">
        <f t="shared" si="3"/>
        <v>N</v>
      </c>
      <c r="L10" s="2" t="str">
        <f t="shared" si="4"/>
        <v>N</v>
      </c>
    </row>
    <row r="11" spans="1:17" x14ac:dyDescent="0.25">
      <c r="A11" t="s">
        <v>10</v>
      </c>
      <c r="B11">
        <v>1987047</v>
      </c>
      <c r="C11">
        <v>1996208</v>
      </c>
      <c r="D11">
        <v>2053892</v>
      </c>
      <c r="E11">
        <v>1697247</v>
      </c>
      <c r="G11" s="2" t="str">
        <f t="shared" si="0"/>
        <v>N</v>
      </c>
      <c r="I11" s="2" t="str">
        <f t="shared" si="1"/>
        <v>N</v>
      </c>
      <c r="J11" s="2" t="str">
        <f t="shared" si="2"/>
        <v>N</v>
      </c>
      <c r="K11" s="2" t="str">
        <f t="shared" si="3"/>
        <v>N</v>
      </c>
      <c r="L11" s="2" t="str">
        <f t="shared" si="4"/>
        <v>N</v>
      </c>
      <c r="N11" s="27" t="s">
        <v>56</v>
      </c>
      <c r="O11" s="25"/>
      <c r="P11" s="25">
        <f>COUNTIF(G:G,"T")</f>
        <v>19</v>
      </c>
      <c r="Q11" s="26"/>
    </row>
    <row r="12" spans="1:17" x14ac:dyDescent="0.25">
      <c r="A12" t="s">
        <v>11</v>
      </c>
      <c r="B12">
        <v>3997724</v>
      </c>
      <c r="C12">
        <v>3690756</v>
      </c>
      <c r="D12">
        <v>4339393</v>
      </c>
      <c r="E12">
        <v>4639643</v>
      </c>
      <c r="G12" s="2" t="str">
        <f t="shared" si="0"/>
        <v>T</v>
      </c>
      <c r="I12" s="2" t="str">
        <f t="shared" si="1"/>
        <v>N</v>
      </c>
      <c r="J12" s="2" t="str">
        <f t="shared" si="2"/>
        <v>N</v>
      </c>
      <c r="K12" s="2" t="str">
        <f t="shared" si="3"/>
        <v>T</v>
      </c>
      <c r="L12" s="2" t="str">
        <f t="shared" si="4"/>
        <v>N</v>
      </c>
      <c r="N12" s="4"/>
      <c r="O12" s="5"/>
      <c r="P12" s="5"/>
      <c r="Q12" s="6"/>
    </row>
    <row r="13" spans="1:17" x14ac:dyDescent="0.25">
      <c r="A13" t="s">
        <v>12</v>
      </c>
      <c r="B13">
        <v>996113</v>
      </c>
      <c r="C13">
        <v>964279</v>
      </c>
      <c r="D13">
        <v>1012487</v>
      </c>
      <c r="E13">
        <v>1128940</v>
      </c>
      <c r="G13" s="2" t="str">
        <f t="shared" si="0"/>
        <v>T</v>
      </c>
      <c r="I13" s="2" t="str">
        <f t="shared" si="1"/>
        <v>T</v>
      </c>
      <c r="J13" s="2" t="str">
        <f t="shared" si="2"/>
        <v>N</v>
      </c>
      <c r="K13" s="2" t="str">
        <f t="shared" si="3"/>
        <v>N</v>
      </c>
      <c r="L13" s="2" t="str">
        <f t="shared" si="4"/>
        <v>N</v>
      </c>
      <c r="N13" s="28" t="s">
        <v>57</v>
      </c>
      <c r="O13" s="29"/>
      <c r="P13" s="29"/>
      <c r="Q13" s="30"/>
    </row>
    <row r="14" spans="1:17" x14ac:dyDescent="0.25">
      <c r="A14" t="s">
        <v>13</v>
      </c>
      <c r="B14">
        <v>1143634</v>
      </c>
      <c r="C14">
        <v>1033836</v>
      </c>
      <c r="D14">
        <v>909534</v>
      </c>
      <c r="E14">
        <v>856349</v>
      </c>
      <c r="G14" s="2" t="str">
        <f t="shared" si="0"/>
        <v>N</v>
      </c>
      <c r="I14" s="2" t="str">
        <f t="shared" si="1"/>
        <v>N</v>
      </c>
      <c r="J14" s="2" t="str">
        <f t="shared" si="2"/>
        <v>N</v>
      </c>
      <c r="K14" s="2" t="str">
        <f t="shared" si="3"/>
        <v>N</v>
      </c>
      <c r="L14" s="2" t="str">
        <f t="shared" si="4"/>
        <v>N</v>
      </c>
      <c r="N14" s="7" t="s">
        <v>50</v>
      </c>
      <c r="O14" s="8" t="s">
        <v>51</v>
      </c>
      <c r="P14" s="8" t="s">
        <v>52</v>
      </c>
      <c r="Q14" s="9" t="s">
        <v>53</v>
      </c>
    </row>
    <row r="15" spans="1:17" x14ac:dyDescent="0.25">
      <c r="A15" t="s">
        <v>14</v>
      </c>
      <c r="B15">
        <v>2549276</v>
      </c>
      <c r="C15">
        <v>2584751</v>
      </c>
      <c r="D15">
        <v>2033079</v>
      </c>
      <c r="E15">
        <v>2066918</v>
      </c>
      <c r="G15" s="2" t="str">
        <f t="shared" si="0"/>
        <v>N</v>
      </c>
      <c r="I15" s="2" t="str">
        <f t="shared" si="1"/>
        <v>N</v>
      </c>
      <c r="J15" s="2" t="str">
        <f t="shared" si="2"/>
        <v>N</v>
      </c>
      <c r="K15" s="2" t="str">
        <f t="shared" si="3"/>
        <v>N</v>
      </c>
      <c r="L15" s="2" t="str">
        <f t="shared" si="4"/>
        <v>N</v>
      </c>
      <c r="N15" s="13">
        <f>COUNTIF(I:I,"T")</f>
        <v>3</v>
      </c>
      <c r="O15" s="14">
        <f t="shared" ref="O15:Q15" si="5">COUNTIF(J:J,"T")</f>
        <v>4</v>
      </c>
      <c r="P15" s="14">
        <f t="shared" si="5"/>
        <v>8</v>
      </c>
      <c r="Q15" s="15">
        <f t="shared" si="5"/>
        <v>4</v>
      </c>
    </row>
    <row r="16" spans="1:17" x14ac:dyDescent="0.25">
      <c r="A16" t="s">
        <v>15</v>
      </c>
      <c r="B16">
        <v>1367212</v>
      </c>
      <c r="C16">
        <v>1361389</v>
      </c>
      <c r="D16">
        <v>1572320</v>
      </c>
      <c r="E16">
        <v>1836258</v>
      </c>
      <c r="G16" s="2" t="str">
        <f t="shared" si="0"/>
        <v>T</v>
      </c>
      <c r="I16" s="2" t="str">
        <f t="shared" si="1"/>
        <v>N</v>
      </c>
      <c r="J16" s="2" t="str">
        <f t="shared" si="2"/>
        <v>N</v>
      </c>
      <c r="K16" s="2" t="str">
        <f t="shared" si="3"/>
        <v>T</v>
      </c>
      <c r="L16" s="2" t="str">
        <f t="shared" si="4"/>
        <v>N</v>
      </c>
    </row>
    <row r="17" spans="1:17" x14ac:dyDescent="0.25">
      <c r="A17" t="s">
        <v>16</v>
      </c>
      <c r="B17">
        <v>2567464</v>
      </c>
      <c r="C17">
        <v>2441857</v>
      </c>
      <c r="D17">
        <v>1524132</v>
      </c>
      <c r="E17">
        <v>1496810</v>
      </c>
      <c r="G17" s="2" t="str">
        <f t="shared" si="0"/>
        <v>N</v>
      </c>
      <c r="I17" s="2" t="str">
        <f t="shared" si="1"/>
        <v>N</v>
      </c>
      <c r="J17" s="2" t="str">
        <f t="shared" si="2"/>
        <v>N</v>
      </c>
      <c r="K17" s="2" t="str">
        <f t="shared" si="3"/>
        <v>N</v>
      </c>
      <c r="L17" s="2" t="str">
        <f t="shared" si="4"/>
        <v>N</v>
      </c>
    </row>
    <row r="18" spans="1:17" x14ac:dyDescent="0.25">
      <c r="A18" t="s">
        <v>17</v>
      </c>
      <c r="B18">
        <v>1334060</v>
      </c>
      <c r="C18">
        <v>1395231</v>
      </c>
      <c r="D18">
        <v>578655</v>
      </c>
      <c r="E18">
        <v>677663</v>
      </c>
      <c r="G18" s="2" t="str">
        <f t="shared" si="0"/>
        <v>N</v>
      </c>
      <c r="I18" s="2" t="str">
        <f t="shared" si="1"/>
        <v>N</v>
      </c>
      <c r="J18" s="2" t="str">
        <f t="shared" si="2"/>
        <v>N</v>
      </c>
      <c r="K18" s="2" t="str">
        <f t="shared" si="3"/>
        <v>N</v>
      </c>
      <c r="L18" s="2" t="str">
        <f t="shared" si="4"/>
        <v>N</v>
      </c>
      <c r="N18" s="31"/>
      <c r="O18" s="31"/>
      <c r="P18" s="31"/>
      <c r="Q18" s="31"/>
    </row>
    <row r="19" spans="1:17" x14ac:dyDescent="0.25">
      <c r="A19" t="s">
        <v>18</v>
      </c>
      <c r="B19">
        <v>2976209</v>
      </c>
      <c r="C19">
        <v>3199665</v>
      </c>
      <c r="D19">
        <v>1666477</v>
      </c>
      <c r="E19">
        <v>1759240</v>
      </c>
      <c r="G19" s="2" t="str">
        <f t="shared" si="0"/>
        <v>N</v>
      </c>
      <c r="I19" s="2" t="str">
        <f t="shared" si="1"/>
        <v>N</v>
      </c>
      <c r="J19" s="2" t="str">
        <f t="shared" si="2"/>
        <v>N</v>
      </c>
      <c r="K19" s="2" t="str">
        <f t="shared" si="3"/>
        <v>N</v>
      </c>
      <c r="L19" s="2" t="str">
        <f t="shared" si="4"/>
        <v>N</v>
      </c>
      <c r="N19" s="1"/>
      <c r="O19" s="1"/>
      <c r="P19" s="1"/>
      <c r="Q19" s="1"/>
    </row>
    <row r="20" spans="1:17" x14ac:dyDescent="0.25">
      <c r="A20" t="s">
        <v>19</v>
      </c>
      <c r="B20">
        <v>1443351</v>
      </c>
      <c r="C20">
        <v>1565539</v>
      </c>
      <c r="D20">
        <v>1355276</v>
      </c>
      <c r="E20">
        <v>1423414</v>
      </c>
      <c r="G20" s="2" t="str">
        <f t="shared" si="0"/>
        <v>N</v>
      </c>
      <c r="I20" s="2" t="str">
        <f t="shared" si="1"/>
        <v>N</v>
      </c>
      <c r="J20" s="2" t="str">
        <f t="shared" si="2"/>
        <v>N</v>
      </c>
      <c r="K20" s="2" t="str">
        <f t="shared" si="3"/>
        <v>N</v>
      </c>
      <c r="L20" s="2" t="str">
        <f t="shared" si="4"/>
        <v>N</v>
      </c>
      <c r="N20" s="2"/>
      <c r="O20" s="2"/>
      <c r="P20" s="2"/>
      <c r="Q20" s="2"/>
    </row>
    <row r="21" spans="1:17" x14ac:dyDescent="0.25">
      <c r="A21" t="s">
        <v>20</v>
      </c>
      <c r="B21">
        <v>2486640</v>
      </c>
      <c r="C21">
        <v>2265936</v>
      </c>
      <c r="D21">
        <v>297424</v>
      </c>
      <c r="E21">
        <v>274759</v>
      </c>
      <c r="G21" s="2" t="str">
        <f t="shared" si="0"/>
        <v>N</v>
      </c>
      <c r="I21" s="2" t="str">
        <f t="shared" si="1"/>
        <v>N</v>
      </c>
      <c r="J21" s="2" t="str">
        <f t="shared" si="2"/>
        <v>N</v>
      </c>
      <c r="K21" s="2" t="str">
        <f t="shared" si="3"/>
        <v>N</v>
      </c>
      <c r="L21" s="2" t="str">
        <f t="shared" si="4"/>
        <v>N</v>
      </c>
    </row>
    <row r="22" spans="1:17" x14ac:dyDescent="0.25">
      <c r="A22" t="s">
        <v>21</v>
      </c>
      <c r="B22">
        <v>685438</v>
      </c>
      <c r="C22">
        <v>749124</v>
      </c>
      <c r="D22">
        <v>2697677</v>
      </c>
      <c r="E22">
        <v>2821550</v>
      </c>
      <c r="G22" s="2" t="str">
        <f t="shared" si="0"/>
        <v>T</v>
      </c>
      <c r="I22" s="2" t="str">
        <f t="shared" si="1"/>
        <v>N</v>
      </c>
      <c r="J22" s="2" t="str">
        <f t="shared" si="2"/>
        <v>T</v>
      </c>
      <c r="K22" s="2" t="str">
        <f t="shared" si="3"/>
        <v>N</v>
      </c>
      <c r="L22" s="2" t="str">
        <f t="shared" si="4"/>
        <v>N</v>
      </c>
      <c r="N22" s="31"/>
      <c r="O22" s="31"/>
      <c r="P22" s="31"/>
      <c r="Q22" s="31"/>
    </row>
    <row r="23" spans="1:17" x14ac:dyDescent="0.25">
      <c r="A23" t="s">
        <v>22</v>
      </c>
      <c r="B23">
        <v>2166753</v>
      </c>
      <c r="C23">
        <v>2338698</v>
      </c>
      <c r="D23">
        <v>1681433</v>
      </c>
      <c r="E23">
        <v>1592443</v>
      </c>
      <c r="G23" s="2" t="str">
        <f t="shared" si="0"/>
        <v>N</v>
      </c>
      <c r="I23" s="2" t="str">
        <f t="shared" si="1"/>
        <v>N</v>
      </c>
      <c r="J23" s="2" t="str">
        <f t="shared" si="2"/>
        <v>N</v>
      </c>
      <c r="K23" s="2" t="str">
        <f t="shared" si="3"/>
        <v>N</v>
      </c>
      <c r="L23" s="2" t="str">
        <f t="shared" si="4"/>
        <v>N</v>
      </c>
      <c r="N23" s="1"/>
      <c r="O23" s="1"/>
      <c r="P23" s="1"/>
      <c r="Q23" s="1"/>
    </row>
    <row r="24" spans="1:17" x14ac:dyDescent="0.25">
      <c r="A24" t="s">
        <v>23</v>
      </c>
      <c r="B24">
        <v>643177</v>
      </c>
      <c r="C24">
        <v>684187</v>
      </c>
      <c r="D24">
        <v>796213</v>
      </c>
      <c r="E24">
        <v>867904</v>
      </c>
      <c r="G24" s="2" t="str">
        <f t="shared" si="0"/>
        <v>T</v>
      </c>
      <c r="I24" s="2" t="str">
        <f t="shared" si="1"/>
        <v>N</v>
      </c>
      <c r="J24" s="2" t="str">
        <f t="shared" si="2"/>
        <v>N</v>
      </c>
      <c r="K24" s="2" t="str">
        <f t="shared" si="3"/>
        <v>T</v>
      </c>
      <c r="L24" s="2" t="str">
        <f t="shared" si="4"/>
        <v>N</v>
      </c>
      <c r="N24" s="2"/>
      <c r="O24" s="2"/>
      <c r="P24" s="2"/>
      <c r="Q24" s="2"/>
    </row>
    <row r="25" spans="1:17" x14ac:dyDescent="0.25">
      <c r="A25" t="s">
        <v>24</v>
      </c>
      <c r="B25">
        <v>450192</v>
      </c>
      <c r="C25">
        <v>434755</v>
      </c>
      <c r="D25">
        <v>1656446</v>
      </c>
      <c r="E25">
        <v>1691000</v>
      </c>
      <c r="G25" s="2" t="str">
        <f t="shared" si="0"/>
        <v>T</v>
      </c>
      <c r="I25" s="2" t="str">
        <f t="shared" si="1"/>
        <v>N</v>
      </c>
      <c r="J25" s="2" t="str">
        <f t="shared" si="2"/>
        <v>T</v>
      </c>
      <c r="K25" s="2" t="str">
        <f t="shared" si="3"/>
        <v>N</v>
      </c>
      <c r="L25" s="2" t="str">
        <f t="shared" si="4"/>
        <v>N</v>
      </c>
    </row>
    <row r="26" spans="1:17" x14ac:dyDescent="0.25">
      <c r="A26" t="s">
        <v>25</v>
      </c>
      <c r="B26">
        <v>1037774</v>
      </c>
      <c r="C26">
        <v>1113789</v>
      </c>
      <c r="D26">
        <v>877464</v>
      </c>
      <c r="E26">
        <v>990837</v>
      </c>
      <c r="G26" s="2" t="str">
        <f t="shared" si="0"/>
        <v>N</v>
      </c>
      <c r="I26" s="2" t="str">
        <f t="shared" si="1"/>
        <v>N</v>
      </c>
      <c r="J26" s="2" t="str">
        <f t="shared" si="2"/>
        <v>N</v>
      </c>
      <c r="K26" s="2" t="str">
        <f t="shared" si="3"/>
        <v>N</v>
      </c>
      <c r="L26" s="2" t="str">
        <f t="shared" si="4"/>
        <v>N</v>
      </c>
    </row>
    <row r="27" spans="1:17" x14ac:dyDescent="0.25">
      <c r="A27" t="s">
        <v>26</v>
      </c>
      <c r="B27">
        <v>2351213</v>
      </c>
      <c r="C27">
        <v>2358482</v>
      </c>
      <c r="D27">
        <v>1098384</v>
      </c>
      <c r="E27">
        <v>1121488</v>
      </c>
      <c r="G27" s="2" t="str">
        <f t="shared" si="0"/>
        <v>N</v>
      </c>
      <c r="I27" s="2" t="str">
        <f t="shared" si="1"/>
        <v>N</v>
      </c>
      <c r="J27" s="2" t="str">
        <f t="shared" si="2"/>
        <v>N</v>
      </c>
      <c r="K27" s="2" t="str">
        <f t="shared" si="3"/>
        <v>N</v>
      </c>
      <c r="L27" s="2" t="str">
        <f t="shared" si="4"/>
        <v>N</v>
      </c>
      <c r="N27" s="31"/>
      <c r="O27" s="31"/>
      <c r="P27" s="31"/>
      <c r="Q27" s="31"/>
    </row>
    <row r="28" spans="1:17" x14ac:dyDescent="0.25">
      <c r="A28" t="s">
        <v>27</v>
      </c>
      <c r="B28">
        <v>2613354</v>
      </c>
      <c r="C28">
        <v>2837241</v>
      </c>
      <c r="D28">
        <v>431144</v>
      </c>
      <c r="E28">
        <v>434113</v>
      </c>
      <c r="G28" s="2" t="str">
        <f t="shared" si="0"/>
        <v>N</v>
      </c>
      <c r="I28" s="2" t="str">
        <f t="shared" si="1"/>
        <v>N</v>
      </c>
      <c r="J28" s="2" t="str">
        <f t="shared" si="2"/>
        <v>N</v>
      </c>
      <c r="K28" s="2" t="str">
        <f t="shared" si="3"/>
        <v>N</v>
      </c>
      <c r="L28" s="2" t="str">
        <f t="shared" si="4"/>
        <v>N</v>
      </c>
      <c r="N28" s="1"/>
      <c r="O28" s="1"/>
      <c r="P28" s="1"/>
      <c r="Q28" s="1"/>
    </row>
    <row r="29" spans="1:17" x14ac:dyDescent="0.25">
      <c r="A29" t="s">
        <v>28</v>
      </c>
      <c r="B29">
        <v>1859691</v>
      </c>
      <c r="C29">
        <v>1844250</v>
      </c>
      <c r="D29">
        <v>1460134</v>
      </c>
      <c r="E29">
        <v>1585258</v>
      </c>
      <c r="G29" s="2" t="str">
        <f t="shared" si="0"/>
        <v>N</v>
      </c>
      <c r="I29" s="2" t="str">
        <f t="shared" si="1"/>
        <v>N</v>
      </c>
      <c r="J29" s="2" t="str">
        <f t="shared" si="2"/>
        <v>N</v>
      </c>
      <c r="K29" s="2" t="str">
        <f t="shared" si="3"/>
        <v>N</v>
      </c>
      <c r="L29" s="2" t="str">
        <f t="shared" si="4"/>
        <v>N</v>
      </c>
      <c r="N29" s="2"/>
      <c r="O29" s="2"/>
      <c r="P29" s="2"/>
      <c r="Q29" s="2"/>
    </row>
    <row r="30" spans="1:17" x14ac:dyDescent="0.25">
      <c r="A30" t="s">
        <v>29</v>
      </c>
      <c r="B30">
        <v>2478386</v>
      </c>
      <c r="C30">
        <v>2562144</v>
      </c>
      <c r="D30">
        <v>30035</v>
      </c>
      <c r="E30">
        <v>29396</v>
      </c>
      <c r="G30" s="2" t="str">
        <f t="shared" si="0"/>
        <v>N</v>
      </c>
      <c r="I30" s="2" t="str">
        <f t="shared" si="1"/>
        <v>N</v>
      </c>
      <c r="J30" s="2" t="str">
        <f t="shared" si="2"/>
        <v>N</v>
      </c>
      <c r="K30" s="2" t="str">
        <f t="shared" si="3"/>
        <v>N</v>
      </c>
      <c r="L30" s="2" t="str">
        <f t="shared" si="4"/>
        <v>N</v>
      </c>
    </row>
    <row r="31" spans="1:17" x14ac:dyDescent="0.25">
      <c r="A31" t="s">
        <v>30</v>
      </c>
      <c r="B31">
        <v>1938122</v>
      </c>
      <c r="C31">
        <v>1816647</v>
      </c>
      <c r="D31">
        <v>1602356</v>
      </c>
      <c r="E31">
        <v>1875221</v>
      </c>
      <c r="G31" s="2" t="str">
        <f t="shared" si="0"/>
        <v>N</v>
      </c>
      <c r="I31" s="2" t="str">
        <f t="shared" si="1"/>
        <v>N</v>
      </c>
      <c r="J31" s="2" t="str">
        <f t="shared" si="2"/>
        <v>N</v>
      </c>
      <c r="K31" s="2" t="str">
        <f t="shared" si="3"/>
        <v>N</v>
      </c>
      <c r="L31" s="2" t="str">
        <f t="shared" si="4"/>
        <v>N</v>
      </c>
      <c r="N31" s="31"/>
      <c r="O31" s="31"/>
      <c r="P31" s="31"/>
      <c r="Q31" s="31"/>
    </row>
    <row r="32" spans="1:17" x14ac:dyDescent="0.25">
      <c r="A32" t="s">
        <v>31</v>
      </c>
      <c r="B32">
        <v>992523</v>
      </c>
      <c r="C32">
        <v>1028501</v>
      </c>
      <c r="D32">
        <v>1995446</v>
      </c>
      <c r="E32">
        <v>1860524</v>
      </c>
      <c r="G32" s="2" t="str">
        <f t="shared" si="0"/>
        <v>T</v>
      </c>
      <c r="I32" s="2" t="str">
        <f t="shared" si="1"/>
        <v>N</v>
      </c>
      <c r="J32" s="2" t="str">
        <f t="shared" si="2"/>
        <v>N</v>
      </c>
      <c r="K32" s="2" t="str">
        <f t="shared" si="3"/>
        <v>N</v>
      </c>
      <c r="L32" s="2" t="str">
        <f t="shared" si="4"/>
        <v>T</v>
      </c>
      <c r="N32" s="1"/>
      <c r="O32" s="1"/>
      <c r="P32" s="1"/>
      <c r="Q32" s="1"/>
    </row>
    <row r="33" spans="1:17" x14ac:dyDescent="0.25">
      <c r="A33" t="s">
        <v>32</v>
      </c>
      <c r="B33">
        <v>2966291</v>
      </c>
      <c r="C33">
        <v>2889963</v>
      </c>
      <c r="D33">
        <v>462453</v>
      </c>
      <c r="E33">
        <v>486354</v>
      </c>
      <c r="G33" s="2" t="str">
        <f t="shared" ref="G33:G50" si="6">IF(AND(D33&gt;B33,E33&gt;C33),"T","N")</f>
        <v>N</v>
      </c>
      <c r="I33" s="2" t="str">
        <f t="shared" ref="I33:I50" si="7">IF(AND(RIGHT(A33,1)="A", G33="T"),"T","N")</f>
        <v>N</v>
      </c>
      <c r="J33" s="2" t="str">
        <f t="shared" ref="J33:J50" si="8">IF(AND(RIGHT(A33,1)="B", G33="T"),"T","N")</f>
        <v>N</v>
      </c>
      <c r="K33" s="2" t="str">
        <f t="shared" ref="K33:K50" si="9">IF(AND(RIGHT(A33,1)="C", G33="T"),"T","N")</f>
        <v>N</v>
      </c>
      <c r="L33" s="2" t="str">
        <f t="shared" ref="L33:L50" si="10">IF(AND(RIGHT(A33,1)="D", G33="T"),"T","N")</f>
        <v>N</v>
      </c>
      <c r="N33" s="2"/>
      <c r="O33" s="2"/>
      <c r="P33" s="2"/>
      <c r="Q33" s="2"/>
    </row>
    <row r="34" spans="1:17" x14ac:dyDescent="0.25">
      <c r="A34" t="s">
        <v>33</v>
      </c>
      <c r="B34">
        <v>76648</v>
      </c>
      <c r="C34">
        <v>81385</v>
      </c>
      <c r="D34">
        <v>1374708</v>
      </c>
      <c r="E34">
        <v>1379567</v>
      </c>
      <c r="G34" s="2" t="str">
        <f t="shared" si="6"/>
        <v>T</v>
      </c>
      <c r="I34" s="2" t="str">
        <f t="shared" si="7"/>
        <v>N</v>
      </c>
      <c r="J34" s="2" t="str">
        <f t="shared" si="8"/>
        <v>N</v>
      </c>
      <c r="K34" s="2" t="str">
        <f t="shared" si="9"/>
        <v>T</v>
      </c>
      <c r="L34" s="2" t="str">
        <f t="shared" si="10"/>
        <v>N</v>
      </c>
    </row>
    <row r="35" spans="1:17" x14ac:dyDescent="0.25">
      <c r="A35" t="s">
        <v>34</v>
      </c>
      <c r="B35">
        <v>2574432</v>
      </c>
      <c r="C35">
        <v>2409710</v>
      </c>
      <c r="D35">
        <v>987486</v>
      </c>
      <c r="E35">
        <v>999043</v>
      </c>
      <c r="G35" s="2" t="str">
        <f t="shared" si="6"/>
        <v>N</v>
      </c>
      <c r="I35" s="2" t="str">
        <f t="shared" si="7"/>
        <v>N</v>
      </c>
      <c r="J35" s="2" t="str">
        <f t="shared" si="8"/>
        <v>N</v>
      </c>
      <c r="K35" s="2" t="str">
        <f t="shared" si="9"/>
        <v>N</v>
      </c>
      <c r="L35" s="2" t="str">
        <f t="shared" si="10"/>
        <v>N</v>
      </c>
    </row>
    <row r="36" spans="1:17" x14ac:dyDescent="0.25">
      <c r="A36" t="s">
        <v>35</v>
      </c>
      <c r="B36">
        <v>1778590</v>
      </c>
      <c r="C36">
        <v>1874844</v>
      </c>
      <c r="D36">
        <v>111191</v>
      </c>
      <c r="E36">
        <v>117846</v>
      </c>
      <c r="G36" s="2" t="str">
        <f t="shared" si="6"/>
        <v>N</v>
      </c>
      <c r="I36" s="2" t="str">
        <f t="shared" si="7"/>
        <v>N</v>
      </c>
      <c r="J36" s="2" t="str">
        <f t="shared" si="8"/>
        <v>N</v>
      </c>
      <c r="K36" s="2" t="str">
        <f t="shared" si="9"/>
        <v>N</v>
      </c>
      <c r="L36" s="2" t="str">
        <f t="shared" si="10"/>
        <v>N</v>
      </c>
    </row>
    <row r="37" spans="1:17" x14ac:dyDescent="0.25">
      <c r="A37" t="s">
        <v>36</v>
      </c>
      <c r="B37">
        <v>1506541</v>
      </c>
      <c r="C37">
        <v>1414887</v>
      </c>
      <c r="D37">
        <v>1216612</v>
      </c>
      <c r="E37">
        <v>1166775</v>
      </c>
      <c r="G37" s="2" t="str">
        <f t="shared" si="6"/>
        <v>N</v>
      </c>
      <c r="I37" s="2" t="str">
        <f t="shared" si="7"/>
        <v>N</v>
      </c>
      <c r="J37" s="2" t="str">
        <f t="shared" si="8"/>
        <v>N</v>
      </c>
      <c r="K37" s="2" t="str">
        <f t="shared" si="9"/>
        <v>N</v>
      </c>
      <c r="L37" s="2" t="str">
        <f t="shared" si="10"/>
        <v>N</v>
      </c>
    </row>
    <row r="38" spans="1:17" x14ac:dyDescent="0.25">
      <c r="A38" t="s">
        <v>37</v>
      </c>
      <c r="B38">
        <v>1598886</v>
      </c>
      <c r="C38">
        <v>1687917</v>
      </c>
      <c r="D38">
        <v>449788</v>
      </c>
      <c r="E38">
        <v>427615</v>
      </c>
      <c r="G38" s="2" t="str">
        <f t="shared" si="6"/>
        <v>N</v>
      </c>
      <c r="I38" s="2" t="str">
        <f t="shared" si="7"/>
        <v>N</v>
      </c>
      <c r="J38" s="2" t="str">
        <f t="shared" si="8"/>
        <v>N</v>
      </c>
      <c r="K38" s="2" t="str">
        <f t="shared" si="9"/>
        <v>N</v>
      </c>
      <c r="L38" s="2" t="str">
        <f t="shared" si="10"/>
        <v>N</v>
      </c>
    </row>
    <row r="39" spans="1:17" x14ac:dyDescent="0.25">
      <c r="A39" t="s">
        <v>38</v>
      </c>
      <c r="B39">
        <v>548989</v>
      </c>
      <c r="C39">
        <v>514636</v>
      </c>
      <c r="D39">
        <v>2770344</v>
      </c>
      <c r="E39">
        <v>3187897</v>
      </c>
      <c r="G39" s="2" t="str">
        <f t="shared" si="6"/>
        <v>T</v>
      </c>
      <c r="I39" s="2" t="str">
        <f t="shared" si="7"/>
        <v>N</v>
      </c>
      <c r="J39" s="2" t="str">
        <f t="shared" si="8"/>
        <v>N</v>
      </c>
      <c r="K39" s="2" t="str">
        <f t="shared" si="9"/>
        <v>N</v>
      </c>
      <c r="L39" s="2" t="str">
        <f t="shared" si="10"/>
        <v>T</v>
      </c>
    </row>
    <row r="40" spans="1:17" x14ac:dyDescent="0.25">
      <c r="A40" t="s">
        <v>39</v>
      </c>
      <c r="B40">
        <v>1175198</v>
      </c>
      <c r="C40">
        <v>1095440</v>
      </c>
      <c r="D40">
        <v>2657174</v>
      </c>
      <c r="E40">
        <v>2491947</v>
      </c>
      <c r="G40" s="2" t="str">
        <f t="shared" si="6"/>
        <v>T</v>
      </c>
      <c r="I40" s="2" t="str">
        <f t="shared" si="7"/>
        <v>T</v>
      </c>
      <c r="J40" s="2" t="str">
        <f t="shared" si="8"/>
        <v>N</v>
      </c>
      <c r="K40" s="2" t="str">
        <f t="shared" si="9"/>
        <v>N</v>
      </c>
      <c r="L40" s="2" t="str">
        <f t="shared" si="10"/>
        <v>N</v>
      </c>
    </row>
    <row r="41" spans="1:17" x14ac:dyDescent="0.25">
      <c r="A41" t="s">
        <v>40</v>
      </c>
      <c r="B41">
        <v>2115336</v>
      </c>
      <c r="C41">
        <v>2202769</v>
      </c>
      <c r="D41">
        <v>15339</v>
      </c>
      <c r="E41">
        <v>14652</v>
      </c>
      <c r="G41" s="2" t="str">
        <f t="shared" si="6"/>
        <v>N</v>
      </c>
      <c r="I41" s="2" t="str">
        <f t="shared" si="7"/>
        <v>N</v>
      </c>
      <c r="J41" s="2" t="str">
        <f t="shared" si="8"/>
        <v>N</v>
      </c>
      <c r="K41" s="2" t="str">
        <f t="shared" si="9"/>
        <v>N</v>
      </c>
      <c r="L41" s="2" t="str">
        <f t="shared" si="10"/>
        <v>N</v>
      </c>
    </row>
    <row r="42" spans="1:17" x14ac:dyDescent="0.25">
      <c r="A42" t="s">
        <v>41</v>
      </c>
      <c r="B42">
        <v>2346640</v>
      </c>
      <c r="C42">
        <v>2197559</v>
      </c>
      <c r="D42">
        <v>373470</v>
      </c>
      <c r="E42">
        <v>353365</v>
      </c>
      <c r="G42" s="2" t="str">
        <f t="shared" si="6"/>
        <v>N</v>
      </c>
      <c r="I42" s="2" t="str">
        <f t="shared" si="7"/>
        <v>N</v>
      </c>
      <c r="J42" s="2" t="str">
        <f t="shared" si="8"/>
        <v>N</v>
      </c>
      <c r="K42" s="2" t="str">
        <f t="shared" si="9"/>
        <v>N</v>
      </c>
      <c r="L42" s="2" t="str">
        <f t="shared" si="10"/>
        <v>N</v>
      </c>
    </row>
    <row r="43" spans="1:17" x14ac:dyDescent="0.25">
      <c r="A43" t="s">
        <v>42</v>
      </c>
      <c r="B43">
        <v>2548438</v>
      </c>
      <c r="C43">
        <v>2577213</v>
      </c>
      <c r="D43">
        <v>37986</v>
      </c>
      <c r="E43">
        <v>37766</v>
      </c>
      <c r="G43" s="2" t="str">
        <f t="shared" si="6"/>
        <v>N</v>
      </c>
      <c r="I43" s="2" t="str">
        <f t="shared" si="7"/>
        <v>N</v>
      </c>
      <c r="J43" s="2" t="str">
        <f t="shared" si="8"/>
        <v>N</v>
      </c>
      <c r="K43" s="2" t="str">
        <f t="shared" si="9"/>
        <v>N</v>
      </c>
      <c r="L43" s="2" t="str">
        <f t="shared" si="10"/>
        <v>N</v>
      </c>
    </row>
    <row r="44" spans="1:17" x14ac:dyDescent="0.25">
      <c r="A44" t="s">
        <v>43</v>
      </c>
      <c r="B44">
        <v>835495</v>
      </c>
      <c r="C44">
        <v>837746</v>
      </c>
      <c r="D44">
        <v>1106177</v>
      </c>
      <c r="E44">
        <v>917781</v>
      </c>
      <c r="G44" s="2" t="str">
        <f t="shared" si="6"/>
        <v>T</v>
      </c>
      <c r="I44" s="2" t="str">
        <f t="shared" si="7"/>
        <v>N</v>
      </c>
      <c r="J44" s="2" t="str">
        <f t="shared" si="8"/>
        <v>N</v>
      </c>
      <c r="K44" s="2" t="str">
        <f t="shared" si="9"/>
        <v>T</v>
      </c>
      <c r="L44" s="2" t="str">
        <f t="shared" si="10"/>
        <v>N</v>
      </c>
    </row>
    <row r="45" spans="1:17" x14ac:dyDescent="0.25">
      <c r="A45" t="s">
        <v>44</v>
      </c>
      <c r="B45">
        <v>1187448</v>
      </c>
      <c r="C45">
        <v>1070426</v>
      </c>
      <c r="D45">
        <v>1504608</v>
      </c>
      <c r="E45">
        <v>1756990</v>
      </c>
      <c r="G45" s="2" t="str">
        <f t="shared" si="6"/>
        <v>T</v>
      </c>
      <c r="I45" s="2" t="str">
        <f t="shared" si="7"/>
        <v>N</v>
      </c>
      <c r="J45" s="2" t="str">
        <f t="shared" si="8"/>
        <v>T</v>
      </c>
      <c r="K45" s="2" t="str">
        <f t="shared" si="9"/>
        <v>N</v>
      </c>
      <c r="L45" s="2" t="str">
        <f t="shared" si="10"/>
        <v>N</v>
      </c>
    </row>
    <row r="46" spans="1:17" x14ac:dyDescent="0.25">
      <c r="A46" t="s">
        <v>45</v>
      </c>
      <c r="B46">
        <v>140026</v>
      </c>
      <c r="C46">
        <v>146354</v>
      </c>
      <c r="D46">
        <v>2759991</v>
      </c>
      <c r="E46">
        <v>2742120</v>
      </c>
      <c r="G46" s="2" t="str">
        <f t="shared" si="6"/>
        <v>T</v>
      </c>
      <c r="I46" s="2" t="str">
        <f t="shared" si="7"/>
        <v>N</v>
      </c>
      <c r="J46" s="2" t="str">
        <f t="shared" si="8"/>
        <v>N</v>
      </c>
      <c r="K46" s="2" t="str">
        <f t="shared" si="9"/>
        <v>T</v>
      </c>
      <c r="L46" s="2" t="str">
        <f t="shared" si="10"/>
        <v>N</v>
      </c>
    </row>
    <row r="47" spans="1:17" x14ac:dyDescent="0.25">
      <c r="A47" t="s">
        <v>46</v>
      </c>
      <c r="B47">
        <v>1198765</v>
      </c>
      <c r="C47">
        <v>1304945</v>
      </c>
      <c r="D47">
        <v>2786493</v>
      </c>
      <c r="E47">
        <v>2602643</v>
      </c>
      <c r="G47" s="2" t="str">
        <f t="shared" si="6"/>
        <v>T</v>
      </c>
      <c r="I47" s="2" t="str">
        <f t="shared" si="7"/>
        <v>N</v>
      </c>
      <c r="J47" s="2" t="str">
        <f t="shared" si="8"/>
        <v>T</v>
      </c>
      <c r="K47" s="2" t="str">
        <f t="shared" si="9"/>
        <v>N</v>
      </c>
      <c r="L47" s="2" t="str">
        <f t="shared" si="10"/>
        <v>N</v>
      </c>
    </row>
    <row r="48" spans="1:17" x14ac:dyDescent="0.25">
      <c r="A48" t="s">
        <v>47</v>
      </c>
      <c r="B48">
        <v>2619776</v>
      </c>
      <c r="C48">
        <v>2749623</v>
      </c>
      <c r="D48">
        <v>2888215</v>
      </c>
      <c r="E48">
        <v>2800174</v>
      </c>
      <c r="G48" s="2" t="str">
        <f t="shared" si="6"/>
        <v>T</v>
      </c>
      <c r="I48" s="2" t="str">
        <f t="shared" si="7"/>
        <v>N</v>
      </c>
      <c r="J48" s="2" t="str">
        <f t="shared" si="8"/>
        <v>N</v>
      </c>
      <c r="K48" s="2" t="str">
        <f t="shared" si="9"/>
        <v>T</v>
      </c>
      <c r="L48" s="2" t="str">
        <f t="shared" si="10"/>
        <v>N</v>
      </c>
    </row>
    <row r="49" spans="1:12" x14ac:dyDescent="0.25">
      <c r="A49" t="s">
        <v>48</v>
      </c>
      <c r="B49">
        <v>248398</v>
      </c>
      <c r="C49">
        <v>268511</v>
      </c>
      <c r="D49">
        <v>3110853</v>
      </c>
      <c r="E49">
        <v>2986411</v>
      </c>
      <c r="G49" s="2" t="str">
        <f t="shared" si="6"/>
        <v>T</v>
      </c>
      <c r="I49" s="2" t="str">
        <f t="shared" si="7"/>
        <v>N</v>
      </c>
      <c r="J49" s="2" t="str">
        <f t="shared" si="8"/>
        <v>N</v>
      </c>
      <c r="K49" s="2" t="str">
        <f t="shared" si="9"/>
        <v>T</v>
      </c>
      <c r="L49" s="2" t="str">
        <f t="shared" si="10"/>
        <v>N</v>
      </c>
    </row>
    <row r="50" spans="1:12" x14ac:dyDescent="0.25">
      <c r="A50" t="s">
        <v>49</v>
      </c>
      <c r="B50">
        <v>2494207</v>
      </c>
      <c r="C50">
        <v>2625207</v>
      </c>
      <c r="D50">
        <v>1796293</v>
      </c>
      <c r="E50">
        <v>1853602</v>
      </c>
      <c r="G50" s="2" t="str">
        <f t="shared" si="6"/>
        <v>N</v>
      </c>
      <c r="I50" s="2" t="str">
        <f t="shared" si="7"/>
        <v>N</v>
      </c>
      <c r="J50" s="2" t="str">
        <f t="shared" si="8"/>
        <v>N</v>
      </c>
      <c r="K50" s="2" t="str">
        <f t="shared" si="9"/>
        <v>N</v>
      </c>
      <c r="L50" s="2" t="str">
        <f t="shared" si="10"/>
        <v>N</v>
      </c>
    </row>
  </sheetData>
  <mergeCells count="9">
    <mergeCell ref="N6:Q6"/>
    <mergeCell ref="N2:Q2"/>
    <mergeCell ref="P11:Q11"/>
    <mergeCell ref="N11:O11"/>
    <mergeCell ref="N13:Q13"/>
    <mergeCell ref="N31:Q31"/>
    <mergeCell ref="N18:Q18"/>
    <mergeCell ref="N22:Q22"/>
    <mergeCell ref="N27:Q2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00D8-116B-46CB-B017-2B3C4F9AA013}">
  <dimension ref="A1:I51"/>
  <sheetViews>
    <sheetView tabSelected="1" workbookViewId="0">
      <selection activeCell="I18" sqref="I18"/>
    </sheetView>
  </sheetViews>
  <sheetFormatPr defaultRowHeight="15" x14ac:dyDescent="0.25"/>
  <cols>
    <col min="1" max="1" width="5.85546875" bestFit="1" customWidth="1"/>
    <col min="2" max="3" width="8.85546875" bestFit="1" customWidth="1"/>
    <col min="4" max="4" width="10.5703125" style="17" bestFit="1" customWidth="1"/>
    <col min="6" max="6" width="5.85546875" bestFit="1" customWidth="1"/>
    <col min="7" max="7" width="9" bestFit="1" customWidth="1"/>
    <col min="8" max="8" width="9.28515625" customWidth="1"/>
    <col min="9" max="9" width="11.5703125" customWidth="1"/>
  </cols>
  <sheetData>
    <row r="1" spans="1:9" x14ac:dyDescent="0.25">
      <c r="A1" s="1" t="s">
        <v>61</v>
      </c>
      <c r="B1" s="1" t="s">
        <v>59</v>
      </c>
      <c r="C1" s="1" t="s">
        <v>60</v>
      </c>
      <c r="D1" s="16" t="s">
        <v>58</v>
      </c>
      <c r="F1" s="31" t="s">
        <v>62</v>
      </c>
      <c r="G1" s="31"/>
      <c r="I1" s="1" t="s">
        <v>63</v>
      </c>
    </row>
    <row r="2" spans="1:9" x14ac:dyDescent="0.25">
      <c r="A2" s="2" t="s">
        <v>0</v>
      </c>
      <c r="B2" s="2">
        <f>('Zad5.1'!B1+'Zad5.1'!C1)</f>
        <v>2812202</v>
      </c>
      <c r="C2" s="2">
        <f>('Zad5.1'!E1+'Zad5.1'!D1)</f>
        <v>2980175</v>
      </c>
      <c r="D2" s="17">
        <f>ROUNDDOWN((C2/B2),4)</f>
        <v>1.0597000000000001</v>
      </c>
      <c r="F2" t="s">
        <v>0</v>
      </c>
      <c r="G2" s="21">
        <v>5639669</v>
      </c>
      <c r="I2" s="24">
        <f>SUM(G2:G51)</f>
        <v>125599735</v>
      </c>
    </row>
    <row r="3" spans="1:9" x14ac:dyDescent="0.25">
      <c r="A3" s="2" t="s">
        <v>1</v>
      </c>
      <c r="B3" s="2">
        <f>('Zad5.1'!B2+'Zad5.1'!C2)</f>
        <v>3353163</v>
      </c>
      <c r="C3" s="2">
        <f>('Zad5.1'!E2+'Zad5.1'!D2)</f>
        <v>3140763</v>
      </c>
      <c r="D3" s="17">
        <f t="shared" ref="D3:D51" si="0">ROUNDDOWN((C3/B3),4)</f>
        <v>0.93659999999999999</v>
      </c>
      <c r="F3" t="s">
        <v>1</v>
      </c>
      <c r="G3" s="21">
        <v>1431145</v>
      </c>
    </row>
    <row r="4" spans="1:9" x14ac:dyDescent="0.25">
      <c r="A4" s="2" t="s">
        <v>2</v>
      </c>
      <c r="B4" s="2">
        <f>('Zad5.1'!B3+'Zad5.1'!C3)</f>
        <v>2443837</v>
      </c>
      <c r="C4" s="2">
        <f>('Zad5.1'!E3+'Zad5.1'!D3)</f>
        <v>2491574</v>
      </c>
      <c r="D4" s="17">
        <f t="shared" si="0"/>
        <v>1.0195000000000001</v>
      </c>
      <c r="F4" t="s">
        <v>2</v>
      </c>
      <c r="G4" s="21">
        <v>3141373</v>
      </c>
      <c r="I4" s="3" t="s">
        <v>64</v>
      </c>
    </row>
    <row r="5" spans="1:9" x14ac:dyDescent="0.25">
      <c r="A5" s="2" t="s">
        <v>3</v>
      </c>
      <c r="B5" s="2">
        <f>('Zad5.1'!B4+'Zad5.1'!C4)</f>
        <v>1975115</v>
      </c>
      <c r="C5" s="2">
        <f>('Zad5.1'!E4+'Zad5.1'!D4)</f>
        <v>1411260</v>
      </c>
      <c r="D5" s="17">
        <f t="shared" si="0"/>
        <v>0.71450000000000002</v>
      </c>
      <c r="F5" t="s">
        <v>3</v>
      </c>
      <c r="G5" s="21">
        <v>24981</v>
      </c>
      <c r="I5" s="22">
        <f>MAX(G2:G51)</f>
        <v>16699503</v>
      </c>
    </row>
    <row r="6" spans="1:9" x14ac:dyDescent="0.25">
      <c r="A6" s="2" t="s">
        <v>4</v>
      </c>
      <c r="B6" s="2">
        <f>('Zad5.1'!B5+'Zad5.1'!C5)</f>
        <v>4664729</v>
      </c>
      <c r="C6" s="2">
        <f>('Zad5.1'!E5+'Zad5.1'!D5)</f>
        <v>3792224</v>
      </c>
      <c r="D6" s="17">
        <f t="shared" si="0"/>
        <v>0.81289999999999996</v>
      </c>
      <c r="F6" t="s">
        <v>4</v>
      </c>
      <c r="G6" s="21">
        <v>315744</v>
      </c>
    </row>
    <row r="7" spans="1:9" x14ac:dyDescent="0.25">
      <c r="A7" s="2" t="s">
        <v>5</v>
      </c>
      <c r="B7" s="2">
        <f>('Zad5.1'!B6+'Zad5.1'!C6)</f>
        <v>3698361</v>
      </c>
      <c r="C7" s="2">
        <f>('Zad5.1'!E6+'Zad5.1'!D6)</f>
        <v>4153748</v>
      </c>
      <c r="D7" s="17">
        <f t="shared" si="0"/>
        <v>1.1231</v>
      </c>
      <c r="F7" t="s">
        <v>5</v>
      </c>
      <c r="G7" s="21">
        <v>7422191</v>
      </c>
    </row>
    <row r="8" spans="1:9" x14ac:dyDescent="0.25">
      <c r="A8" s="2" t="s">
        <v>6</v>
      </c>
      <c r="B8" s="2">
        <f>('Zad5.1'!B7+'Zad5.1'!C7)</f>
        <v>7689971</v>
      </c>
      <c r="C8" s="2">
        <f>('Zad5.1'!E7+'Zad5.1'!D7)</f>
        <v>6719014</v>
      </c>
      <c r="D8" s="17">
        <f t="shared" si="0"/>
        <v>0.87370000000000003</v>
      </c>
      <c r="F8" t="s">
        <v>6</v>
      </c>
      <c r="G8" s="21">
        <v>1329391</v>
      </c>
    </row>
    <row r="9" spans="1:9" x14ac:dyDescent="0.25">
      <c r="A9" s="2" t="s">
        <v>7</v>
      </c>
      <c r="B9" s="2">
        <f>('Zad5.1'!B8+'Zad5.1'!C8)</f>
        <v>1335057</v>
      </c>
      <c r="C9" s="2">
        <f>('Zad5.1'!E8+'Zad5.1'!D8)</f>
        <v>2079034</v>
      </c>
      <c r="D9" s="17">
        <f t="shared" si="0"/>
        <v>1.5571999999999999</v>
      </c>
      <c r="F9" t="s">
        <v>7</v>
      </c>
      <c r="G9" s="21">
        <v>3237471</v>
      </c>
    </row>
    <row r="10" spans="1:9" x14ac:dyDescent="0.25">
      <c r="A10" s="2" t="s">
        <v>8</v>
      </c>
      <c r="B10" s="2">
        <f>('Zad5.1'!B9+'Zad5.1'!C9)</f>
        <v>3291343</v>
      </c>
      <c r="C10" s="2">
        <f>('Zad5.1'!E9+'Zad5.1'!D9)</f>
        <v>2210357</v>
      </c>
      <c r="D10" s="17">
        <f t="shared" si="0"/>
        <v>0.67149999999999999</v>
      </c>
      <c r="F10" t="s">
        <v>8</v>
      </c>
      <c r="G10" s="21">
        <v>18577</v>
      </c>
    </row>
    <row r="11" spans="1:9" x14ac:dyDescent="0.25">
      <c r="A11" s="2" t="s">
        <v>9</v>
      </c>
      <c r="B11" s="2">
        <f>('Zad5.1'!B10+'Zad5.1'!C10)</f>
        <v>2339967</v>
      </c>
      <c r="C11" s="2">
        <f>('Zad5.1'!E10+'Zad5.1'!D10)</f>
        <v>1664564</v>
      </c>
      <c r="D11" s="17">
        <f t="shared" si="0"/>
        <v>0.71130000000000004</v>
      </c>
      <c r="F11" t="s">
        <v>9</v>
      </c>
      <c r="G11" s="21">
        <v>27919</v>
      </c>
    </row>
    <row r="12" spans="1:9" x14ac:dyDescent="0.25">
      <c r="A12" s="2" t="s">
        <v>10</v>
      </c>
      <c r="B12" s="2">
        <f>('Zad5.1'!B11+'Zad5.1'!C11)</f>
        <v>3983255</v>
      </c>
      <c r="C12" s="2">
        <f>('Zad5.1'!E11+'Zad5.1'!D11)</f>
        <v>3751139</v>
      </c>
      <c r="D12" s="17">
        <f t="shared" si="0"/>
        <v>0.94169999999999998</v>
      </c>
      <c r="F12" t="s">
        <v>10</v>
      </c>
      <c r="G12" s="21">
        <v>1824371</v>
      </c>
    </row>
    <row r="13" spans="1:9" x14ac:dyDescent="0.25">
      <c r="A13" s="19" t="s">
        <v>11</v>
      </c>
      <c r="B13" s="19">
        <f>('Zad5.1'!B12+'Zad5.1'!C12)</f>
        <v>7688480</v>
      </c>
      <c r="C13" s="19">
        <f>('Zad5.1'!E12+'Zad5.1'!D12)</f>
        <v>8979036</v>
      </c>
      <c r="D13" s="20">
        <f t="shared" si="0"/>
        <v>1.1677999999999999</v>
      </c>
      <c r="E13" s="18"/>
      <c r="F13" s="18" t="s">
        <v>11</v>
      </c>
      <c r="G13" s="23">
        <v>16699503</v>
      </c>
    </row>
    <row r="14" spans="1:9" x14ac:dyDescent="0.25">
      <c r="A14" s="2" t="s">
        <v>12</v>
      </c>
      <c r="B14" s="2">
        <f>('Zad5.1'!B13+'Zad5.1'!C13)</f>
        <v>1960392</v>
      </c>
      <c r="C14" s="2">
        <f>('Zad5.1'!E13+'Zad5.1'!D13)</f>
        <v>2141427</v>
      </c>
      <c r="D14" s="17">
        <f t="shared" si="0"/>
        <v>1.0923</v>
      </c>
      <c r="F14" t="s">
        <v>12</v>
      </c>
      <c r="G14" s="21">
        <v>3972796</v>
      </c>
    </row>
    <row r="15" spans="1:9" x14ac:dyDescent="0.25">
      <c r="A15" s="2" t="s">
        <v>13</v>
      </c>
      <c r="B15" s="2">
        <f>('Zad5.1'!B14+'Zad5.1'!C14)</f>
        <v>2177470</v>
      </c>
      <c r="C15" s="2">
        <f>('Zad5.1'!E14+'Zad5.1'!D14)</f>
        <v>1765883</v>
      </c>
      <c r="D15" s="17">
        <f t="shared" si="0"/>
        <v>0.81089999999999995</v>
      </c>
      <c r="F15" t="s">
        <v>13</v>
      </c>
      <c r="G15" s="21">
        <v>142746</v>
      </c>
    </row>
    <row r="16" spans="1:9" x14ac:dyDescent="0.25">
      <c r="A16" s="2" t="s">
        <v>14</v>
      </c>
      <c r="B16" s="2">
        <f>('Zad5.1'!B15+'Zad5.1'!C15)</f>
        <v>5134027</v>
      </c>
      <c r="C16" s="2">
        <f>('Zad5.1'!E15+'Zad5.1'!D15)</f>
        <v>4099997</v>
      </c>
      <c r="D16" s="17">
        <f t="shared" si="0"/>
        <v>0.79849999999999999</v>
      </c>
      <c r="F16" t="s">
        <v>14</v>
      </c>
      <c r="G16" s="21">
        <v>275472</v>
      </c>
    </row>
    <row r="17" spans="1:7" x14ac:dyDescent="0.25">
      <c r="A17" s="2" t="s">
        <v>15</v>
      </c>
      <c r="B17" s="2">
        <f>('Zad5.1'!B16+'Zad5.1'!C16)</f>
        <v>2728601</v>
      </c>
      <c r="C17" s="2">
        <f>('Zad5.1'!E16+'Zad5.1'!D16)</f>
        <v>3408578</v>
      </c>
      <c r="D17" s="17">
        <f t="shared" si="0"/>
        <v>1.2492000000000001</v>
      </c>
      <c r="F17" t="s">
        <v>15</v>
      </c>
      <c r="G17" s="21">
        <v>6644603</v>
      </c>
    </row>
    <row r="18" spans="1:7" x14ac:dyDescent="0.25">
      <c r="A18" s="2" t="s">
        <v>16</v>
      </c>
      <c r="B18" s="2">
        <f>('Zad5.1'!B17+'Zad5.1'!C17)</f>
        <v>5009321</v>
      </c>
      <c r="C18" s="2">
        <f>('Zad5.1'!E17+'Zad5.1'!D17)</f>
        <v>3020942</v>
      </c>
      <c r="D18" s="17">
        <f t="shared" si="0"/>
        <v>0.60299999999999998</v>
      </c>
      <c r="F18" t="s">
        <v>16</v>
      </c>
      <c r="G18" s="21">
        <v>6980</v>
      </c>
    </row>
    <row r="19" spans="1:7" x14ac:dyDescent="0.25">
      <c r="A19" s="2" t="s">
        <v>17</v>
      </c>
      <c r="B19" s="2">
        <f>('Zad5.1'!B18+'Zad5.1'!C18)</f>
        <v>2729291</v>
      </c>
      <c r="C19" s="2">
        <f>('Zad5.1'!E18+'Zad5.1'!D18)</f>
        <v>1256318</v>
      </c>
      <c r="D19" s="17">
        <f t="shared" si="0"/>
        <v>0.46029999999999999</v>
      </c>
      <c r="F19" t="s">
        <v>17</v>
      </c>
      <c r="G19" s="21">
        <v>113</v>
      </c>
    </row>
    <row r="20" spans="1:7" x14ac:dyDescent="0.25">
      <c r="A20" s="2" t="s">
        <v>18</v>
      </c>
      <c r="B20" s="2">
        <f>('Zad5.1'!B19+'Zad5.1'!C19)</f>
        <v>6175874</v>
      </c>
      <c r="C20" s="2">
        <f>('Zad5.1'!E19+'Zad5.1'!D19)</f>
        <v>3425717</v>
      </c>
      <c r="D20" s="17">
        <f t="shared" si="0"/>
        <v>0.55459999999999998</v>
      </c>
      <c r="F20" t="s">
        <v>18</v>
      </c>
      <c r="G20" s="21">
        <v>2900</v>
      </c>
    </row>
    <row r="21" spans="1:7" x14ac:dyDescent="0.25">
      <c r="A21" s="2" t="s">
        <v>19</v>
      </c>
      <c r="B21" s="2">
        <f>('Zad5.1'!B20+'Zad5.1'!C20)</f>
        <v>3008890</v>
      </c>
      <c r="C21" s="2">
        <f>('Zad5.1'!E20+'Zad5.1'!D20)</f>
        <v>2778690</v>
      </c>
      <c r="D21" s="17">
        <f t="shared" si="0"/>
        <v>0.9234</v>
      </c>
      <c r="F21" t="s">
        <v>19</v>
      </c>
      <c r="G21" s="21">
        <v>1067866</v>
      </c>
    </row>
    <row r="22" spans="1:7" x14ac:dyDescent="0.25">
      <c r="A22" s="2" t="s">
        <v>20</v>
      </c>
      <c r="B22" s="2">
        <f>('Zad5.1'!B21+'Zad5.1'!C21)</f>
        <v>4752576</v>
      </c>
      <c r="C22" s="2">
        <f>('Zad5.1'!E21+'Zad5.1'!D21)</f>
        <v>572183</v>
      </c>
      <c r="D22" s="17">
        <f t="shared" si="0"/>
        <v>0.1203</v>
      </c>
      <c r="F22" t="s">
        <v>20</v>
      </c>
      <c r="G22" s="21">
        <v>0</v>
      </c>
    </row>
    <row r="23" spans="1:7" x14ac:dyDescent="0.25">
      <c r="A23" s="2" t="s">
        <v>21</v>
      </c>
      <c r="B23" s="2">
        <f>('Zad5.1'!B22+'Zad5.1'!C22)</f>
        <v>1434562</v>
      </c>
      <c r="C23" s="2">
        <f>('Zad5.1'!E22+'Zad5.1'!D22)</f>
        <v>5519227</v>
      </c>
      <c r="D23" s="17">
        <f t="shared" si="0"/>
        <v>3.8473000000000002</v>
      </c>
      <c r="F23" t="s">
        <v>21</v>
      </c>
      <c r="G23" s="21">
        <v>5519227</v>
      </c>
    </row>
    <row r="24" spans="1:7" x14ac:dyDescent="0.25">
      <c r="A24" s="2" t="s">
        <v>22</v>
      </c>
      <c r="B24" s="2">
        <f>('Zad5.1'!B23+'Zad5.1'!C23)</f>
        <v>4505451</v>
      </c>
      <c r="C24" s="2">
        <f>('Zad5.1'!E23+'Zad5.1'!D23)</f>
        <v>3273876</v>
      </c>
      <c r="D24" s="17">
        <f t="shared" si="0"/>
        <v>0.72660000000000002</v>
      </c>
      <c r="F24" t="s">
        <v>22</v>
      </c>
      <c r="G24" s="21">
        <v>70892</v>
      </c>
    </row>
    <row r="25" spans="1:7" x14ac:dyDescent="0.25">
      <c r="A25" s="2" t="s">
        <v>23</v>
      </c>
      <c r="B25" s="2">
        <f>('Zad5.1'!B24+'Zad5.1'!C24)</f>
        <v>1327364</v>
      </c>
      <c r="C25" s="2">
        <f>('Zad5.1'!E24+'Zad5.1'!D24)</f>
        <v>1664117</v>
      </c>
      <c r="D25" s="17">
        <f t="shared" si="0"/>
        <v>1.2537</v>
      </c>
      <c r="F25" t="s">
        <v>23</v>
      </c>
      <c r="G25" s="21">
        <v>3279175</v>
      </c>
    </row>
    <row r="26" spans="1:7" x14ac:dyDescent="0.25">
      <c r="A26" s="2" t="s">
        <v>24</v>
      </c>
      <c r="B26" s="2">
        <f>('Zad5.1'!B25+'Zad5.1'!C25)</f>
        <v>884947</v>
      </c>
      <c r="C26" s="2">
        <f>('Zad5.1'!E25+'Zad5.1'!D25)</f>
        <v>3347446</v>
      </c>
      <c r="D26" s="17">
        <f t="shared" si="0"/>
        <v>3.7826</v>
      </c>
      <c r="F26" t="s">
        <v>24</v>
      </c>
      <c r="G26" s="21">
        <v>3347446</v>
      </c>
    </row>
    <row r="27" spans="1:7" x14ac:dyDescent="0.25">
      <c r="A27" s="2" t="s">
        <v>25</v>
      </c>
      <c r="B27" s="2">
        <f>('Zad5.1'!B26+'Zad5.1'!C26)</f>
        <v>2151563</v>
      </c>
      <c r="C27" s="2">
        <f>('Zad5.1'!E26+'Zad5.1'!D26)</f>
        <v>1868301</v>
      </c>
      <c r="D27" s="17">
        <f t="shared" si="0"/>
        <v>0.86829999999999996</v>
      </c>
      <c r="F27" t="s">
        <v>25</v>
      </c>
      <c r="G27" s="21">
        <v>343147</v>
      </c>
    </row>
    <row r="28" spans="1:7" x14ac:dyDescent="0.25">
      <c r="A28" s="2" t="s">
        <v>26</v>
      </c>
      <c r="B28" s="2">
        <f>('Zad5.1'!B27+'Zad5.1'!C27)</f>
        <v>4709695</v>
      </c>
      <c r="C28" s="2">
        <f>('Zad5.1'!E27+'Zad5.1'!D27)</f>
        <v>2219872</v>
      </c>
      <c r="D28" s="17">
        <f t="shared" si="0"/>
        <v>0.4713</v>
      </c>
      <c r="F28" t="s">
        <v>26</v>
      </c>
      <c r="G28" s="21">
        <v>266</v>
      </c>
    </row>
    <row r="29" spans="1:7" x14ac:dyDescent="0.25">
      <c r="A29" s="2" t="s">
        <v>27</v>
      </c>
      <c r="B29" s="2">
        <f>('Zad5.1'!B28+'Zad5.1'!C28)</f>
        <v>5450595</v>
      </c>
      <c r="C29" s="2">
        <f>('Zad5.1'!E28+'Zad5.1'!D28)</f>
        <v>865257</v>
      </c>
      <c r="D29" s="17">
        <f t="shared" si="0"/>
        <v>0.15870000000000001</v>
      </c>
      <c r="F29" t="s">
        <v>27</v>
      </c>
      <c r="G29" s="21">
        <v>0</v>
      </c>
    </row>
    <row r="30" spans="1:7" x14ac:dyDescent="0.25">
      <c r="A30" s="2" t="s">
        <v>28</v>
      </c>
      <c r="B30" s="2">
        <f>('Zad5.1'!B29+'Zad5.1'!C29)</f>
        <v>3703941</v>
      </c>
      <c r="C30" s="2">
        <f>('Zad5.1'!E29+'Zad5.1'!D29)</f>
        <v>3045392</v>
      </c>
      <c r="D30" s="17">
        <f t="shared" si="0"/>
        <v>0.82220000000000004</v>
      </c>
      <c r="F30" t="s">
        <v>28</v>
      </c>
      <c r="G30" s="21">
        <v>290650</v>
      </c>
    </row>
    <row r="31" spans="1:7" x14ac:dyDescent="0.25">
      <c r="A31" s="2" t="s">
        <v>29</v>
      </c>
      <c r="B31" s="2">
        <f>('Zad5.1'!B30+'Zad5.1'!C30)</f>
        <v>5040530</v>
      </c>
      <c r="C31" s="2">
        <f>('Zad5.1'!E30+'Zad5.1'!D30)</f>
        <v>59431</v>
      </c>
      <c r="D31" s="17">
        <f t="shared" si="0"/>
        <v>1.17E-2</v>
      </c>
      <c r="F31" t="s">
        <v>29</v>
      </c>
      <c r="G31" s="21">
        <v>0</v>
      </c>
    </row>
    <row r="32" spans="1:7" x14ac:dyDescent="0.25">
      <c r="A32" s="2" t="s">
        <v>30</v>
      </c>
      <c r="B32" s="2">
        <f>('Zad5.1'!B31+'Zad5.1'!C31)</f>
        <v>3754769</v>
      </c>
      <c r="C32" s="2">
        <f>('Zad5.1'!E31+'Zad5.1'!D31)</f>
        <v>3477577</v>
      </c>
      <c r="D32" s="17">
        <f t="shared" si="0"/>
        <v>0.92610000000000003</v>
      </c>
      <c r="F32" t="s">
        <v>30</v>
      </c>
      <c r="G32" s="21">
        <v>1384108</v>
      </c>
    </row>
    <row r="33" spans="1:7" x14ac:dyDescent="0.25">
      <c r="A33" s="2" t="s">
        <v>31</v>
      </c>
      <c r="B33" s="2">
        <f>('Zad5.1'!B32+'Zad5.1'!C32)</f>
        <v>2021024</v>
      </c>
      <c r="C33" s="2">
        <f>('Zad5.1'!E32+'Zad5.1'!D32)</f>
        <v>3855970</v>
      </c>
      <c r="D33" s="17">
        <f t="shared" si="0"/>
        <v>1.9078999999999999</v>
      </c>
      <c r="F33" t="s">
        <v>31</v>
      </c>
      <c r="G33" s="21">
        <v>7356805</v>
      </c>
    </row>
    <row r="34" spans="1:7" x14ac:dyDescent="0.25">
      <c r="A34" s="2" t="s">
        <v>32</v>
      </c>
      <c r="B34" s="2">
        <f>('Zad5.1'!B33+'Zad5.1'!C33)</f>
        <v>5856254</v>
      </c>
      <c r="C34" s="2">
        <f>('Zad5.1'!E33+'Zad5.1'!D33)</f>
        <v>948807</v>
      </c>
      <c r="D34" s="17">
        <f t="shared" si="0"/>
        <v>0.16200000000000001</v>
      </c>
      <c r="F34" t="s">
        <v>32</v>
      </c>
      <c r="G34" s="21">
        <v>0</v>
      </c>
    </row>
    <row r="35" spans="1:7" x14ac:dyDescent="0.25">
      <c r="A35" s="2" t="s">
        <v>33</v>
      </c>
      <c r="B35" s="2">
        <f>('Zad5.1'!B34+'Zad5.1'!C34)</f>
        <v>158033</v>
      </c>
      <c r="C35" s="2">
        <f>('Zad5.1'!E34+'Zad5.1'!D34)</f>
        <v>2754275</v>
      </c>
      <c r="D35" s="17">
        <f t="shared" si="0"/>
        <v>17.4284</v>
      </c>
      <c r="F35" t="s">
        <v>33</v>
      </c>
      <c r="G35" s="21">
        <v>2754275</v>
      </c>
    </row>
    <row r="36" spans="1:7" x14ac:dyDescent="0.25">
      <c r="A36" s="2" t="s">
        <v>34</v>
      </c>
      <c r="B36" s="2">
        <f>('Zad5.1'!B35+'Zad5.1'!C35)</f>
        <v>4984142</v>
      </c>
      <c r="C36" s="2">
        <f>('Zad5.1'!E35+'Zad5.1'!D35)</f>
        <v>1986529</v>
      </c>
      <c r="D36" s="17">
        <f t="shared" si="0"/>
        <v>0.39850000000000002</v>
      </c>
      <c r="F36" t="s">
        <v>34</v>
      </c>
      <c r="G36" s="21">
        <v>31</v>
      </c>
    </row>
    <row r="37" spans="1:7" x14ac:dyDescent="0.25">
      <c r="A37" s="2" t="s">
        <v>35</v>
      </c>
      <c r="B37" s="2">
        <f>('Zad5.1'!B36+'Zad5.1'!C36)</f>
        <v>3653434</v>
      </c>
      <c r="C37" s="2">
        <f>('Zad5.1'!E36+'Zad5.1'!D36)</f>
        <v>229037</v>
      </c>
      <c r="D37" s="17">
        <f t="shared" si="0"/>
        <v>6.2600000000000003E-2</v>
      </c>
      <c r="F37" t="s">
        <v>35</v>
      </c>
      <c r="G37" s="21">
        <v>0</v>
      </c>
    </row>
    <row r="38" spans="1:7" x14ac:dyDescent="0.25">
      <c r="A38" s="2" t="s">
        <v>36</v>
      </c>
      <c r="B38" s="2">
        <f>('Zad5.1'!B37+'Zad5.1'!C37)</f>
        <v>2921428</v>
      </c>
      <c r="C38" s="2">
        <f>('Zad5.1'!E37+'Zad5.1'!D37)</f>
        <v>2383387</v>
      </c>
      <c r="D38" s="17">
        <f t="shared" si="0"/>
        <v>0.81579999999999997</v>
      </c>
      <c r="F38" t="s">
        <v>36</v>
      </c>
      <c r="G38" s="21">
        <v>207107</v>
      </c>
    </row>
    <row r="39" spans="1:7" x14ac:dyDescent="0.25">
      <c r="A39" s="2" t="s">
        <v>37</v>
      </c>
      <c r="B39" s="2">
        <f>('Zad5.1'!B38+'Zad5.1'!C38)</f>
        <v>3286803</v>
      </c>
      <c r="C39" s="2">
        <f>('Zad5.1'!E38+'Zad5.1'!D38)</f>
        <v>877403</v>
      </c>
      <c r="D39" s="17">
        <f t="shared" si="0"/>
        <v>0.26690000000000003</v>
      </c>
      <c r="F39" t="s">
        <v>37</v>
      </c>
      <c r="G39" s="21">
        <v>0</v>
      </c>
    </row>
    <row r="40" spans="1:7" x14ac:dyDescent="0.25">
      <c r="A40" s="2" t="s">
        <v>38</v>
      </c>
      <c r="B40" s="2">
        <f>('Zad5.1'!B39+'Zad5.1'!C39)</f>
        <v>1063625</v>
      </c>
      <c r="C40" s="2">
        <f>('Zad5.1'!E39+'Zad5.1'!D39)</f>
        <v>5958241</v>
      </c>
      <c r="D40" s="17">
        <f t="shared" si="0"/>
        <v>5.6017999999999999</v>
      </c>
      <c r="F40" t="s">
        <v>38</v>
      </c>
      <c r="G40" s="21">
        <v>5958241</v>
      </c>
    </row>
    <row r="41" spans="1:7" x14ac:dyDescent="0.25">
      <c r="A41" s="2" t="s">
        <v>39</v>
      </c>
      <c r="B41" s="2">
        <f>('Zad5.1'!B40+'Zad5.1'!C40)</f>
        <v>2270638</v>
      </c>
      <c r="C41" s="2">
        <f>('Zad5.1'!E40+'Zad5.1'!D40)</f>
        <v>5149121</v>
      </c>
      <c r="D41" s="17">
        <f t="shared" si="0"/>
        <v>2.2675999999999998</v>
      </c>
      <c r="F41" t="s">
        <v>39</v>
      </c>
      <c r="G41" s="21">
        <v>5149121</v>
      </c>
    </row>
    <row r="42" spans="1:7" x14ac:dyDescent="0.25">
      <c r="A42" s="2" t="s">
        <v>40</v>
      </c>
      <c r="B42" s="2">
        <f>('Zad5.1'!B41+'Zad5.1'!C41)</f>
        <v>4318105</v>
      </c>
      <c r="C42" s="2">
        <f>('Zad5.1'!E41+'Zad5.1'!D41)</f>
        <v>29991</v>
      </c>
      <c r="D42" s="17">
        <f t="shared" si="0"/>
        <v>6.8999999999999999E-3</v>
      </c>
      <c r="F42" t="s">
        <v>40</v>
      </c>
      <c r="G42" s="21">
        <v>0</v>
      </c>
    </row>
    <row r="43" spans="1:7" x14ac:dyDescent="0.25">
      <c r="A43" s="2" t="s">
        <v>41</v>
      </c>
      <c r="B43" s="2">
        <f>('Zad5.1'!B42+'Zad5.1'!C42)</f>
        <v>4544199</v>
      </c>
      <c r="C43" s="2">
        <f>('Zad5.1'!E42+'Zad5.1'!D42)</f>
        <v>726835</v>
      </c>
      <c r="D43" s="17">
        <f t="shared" si="0"/>
        <v>0.15989999999999999</v>
      </c>
      <c r="F43" t="s">
        <v>41</v>
      </c>
      <c r="G43" s="21">
        <v>0</v>
      </c>
    </row>
    <row r="44" spans="1:7" x14ac:dyDescent="0.25">
      <c r="A44" s="2" t="s">
        <v>42</v>
      </c>
      <c r="B44" s="2">
        <f>('Zad5.1'!B43+'Zad5.1'!C43)</f>
        <v>5125651</v>
      </c>
      <c r="C44" s="2">
        <f>('Zad5.1'!E43+'Zad5.1'!D43)</f>
        <v>75752</v>
      </c>
      <c r="D44" s="17">
        <f t="shared" si="0"/>
        <v>1.47E-2</v>
      </c>
      <c r="F44" t="s">
        <v>42</v>
      </c>
      <c r="G44" s="21">
        <v>0</v>
      </c>
    </row>
    <row r="45" spans="1:7" x14ac:dyDescent="0.25">
      <c r="A45" s="2" t="s">
        <v>43</v>
      </c>
      <c r="B45" s="2">
        <f>('Zad5.1'!B44+'Zad5.1'!C44)</f>
        <v>1673241</v>
      </c>
      <c r="C45" s="2">
        <f>('Zad5.1'!E44+'Zad5.1'!D44)</f>
        <v>2023958</v>
      </c>
      <c r="D45" s="17">
        <f t="shared" si="0"/>
        <v>1.2096</v>
      </c>
      <c r="F45" t="s">
        <v>43</v>
      </c>
      <c r="G45" s="21">
        <v>3582009</v>
      </c>
    </row>
    <row r="46" spans="1:7" x14ac:dyDescent="0.25">
      <c r="A46" s="2" t="s">
        <v>44</v>
      </c>
      <c r="B46" s="2">
        <f>('Zad5.1'!B45+'Zad5.1'!C45)</f>
        <v>2257874</v>
      </c>
      <c r="C46" s="2">
        <f>('Zad5.1'!E45+'Zad5.1'!D45)</f>
        <v>3261598</v>
      </c>
      <c r="D46" s="17">
        <f t="shared" si="0"/>
        <v>1.4444999999999999</v>
      </c>
      <c r="F46" t="s">
        <v>44</v>
      </c>
      <c r="G46" s="21">
        <v>4711378</v>
      </c>
    </row>
    <row r="47" spans="1:7" x14ac:dyDescent="0.25">
      <c r="A47" s="2" t="s">
        <v>45</v>
      </c>
      <c r="B47" s="2">
        <f>('Zad5.1'!B46+'Zad5.1'!C46)</f>
        <v>286380</v>
      </c>
      <c r="C47" s="2">
        <f>('Zad5.1'!E46+'Zad5.1'!D46)</f>
        <v>5502111</v>
      </c>
      <c r="D47" s="17">
        <f>ROUNDDOWN((C47/B47),4)</f>
        <v>19.212599999999998</v>
      </c>
      <c r="F47" t="s">
        <v>45</v>
      </c>
      <c r="G47" s="21">
        <v>5502111</v>
      </c>
    </row>
    <row r="48" spans="1:7" x14ac:dyDescent="0.25">
      <c r="A48" s="2" t="s">
        <v>46</v>
      </c>
      <c r="B48" s="2">
        <f>('Zad5.1'!B47+'Zad5.1'!C47)</f>
        <v>2503710</v>
      </c>
      <c r="C48" s="2">
        <f>('Zad5.1'!E47+'Zad5.1'!D47)</f>
        <v>5389136</v>
      </c>
      <c r="D48" s="17">
        <f t="shared" si="0"/>
        <v>2.1524000000000001</v>
      </c>
      <c r="F48" t="s">
        <v>46</v>
      </c>
      <c r="G48" s="21">
        <v>5389136</v>
      </c>
    </row>
    <row r="49" spans="1:7" x14ac:dyDescent="0.25">
      <c r="A49" s="2" t="s">
        <v>47</v>
      </c>
      <c r="B49" s="2">
        <f>('Zad5.1'!B48+'Zad5.1'!C48)</f>
        <v>5369399</v>
      </c>
      <c r="C49" s="2">
        <f>('Zad5.1'!E48+'Zad5.1'!D48)</f>
        <v>5688389</v>
      </c>
      <c r="D49" s="17">
        <f t="shared" si="0"/>
        <v>1.0593999999999999</v>
      </c>
      <c r="F49" t="s">
        <v>47</v>
      </c>
      <c r="G49" s="21">
        <v>11368641</v>
      </c>
    </row>
    <row r="50" spans="1:7" x14ac:dyDescent="0.25">
      <c r="A50" s="2" t="s">
        <v>48</v>
      </c>
      <c r="B50" s="2">
        <f>('Zad5.1'!B49+'Zad5.1'!C49)</f>
        <v>516909</v>
      </c>
      <c r="C50" s="2">
        <f>('Zad5.1'!E49+'Zad5.1'!D49)</f>
        <v>6097264</v>
      </c>
      <c r="D50" s="17">
        <f t="shared" si="0"/>
        <v>11.7956</v>
      </c>
      <c r="F50" t="s">
        <v>48</v>
      </c>
      <c r="G50" s="21">
        <v>6097264</v>
      </c>
    </row>
    <row r="51" spans="1:7" x14ac:dyDescent="0.25">
      <c r="A51" s="2" t="s">
        <v>49</v>
      </c>
      <c r="B51" s="2">
        <f>('Zad5.1'!B50+'Zad5.1'!C50)</f>
        <v>5119414</v>
      </c>
      <c r="C51" s="2">
        <f>('Zad5.1'!E50+'Zad5.1'!D50)</f>
        <v>3649895</v>
      </c>
      <c r="D51" s="17">
        <f t="shared" si="0"/>
        <v>0.71289999999999998</v>
      </c>
      <c r="F51" t="s">
        <v>49</v>
      </c>
      <c r="G51" s="21">
        <v>62894</v>
      </c>
    </row>
  </sheetData>
  <mergeCells count="1">
    <mergeCell ref="F1:G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4</vt:i4>
      </vt:variant>
    </vt:vector>
  </HeadingPairs>
  <TitlesOfParts>
    <vt:vector size="7" baseType="lpstr">
      <vt:lpstr>Zad5.1</vt:lpstr>
      <vt:lpstr>Zad5.2</vt:lpstr>
      <vt:lpstr>Zad5.3</vt:lpstr>
      <vt:lpstr>Zad5.1!kraina</vt:lpstr>
      <vt:lpstr>Zad5.2!kraina</vt:lpstr>
      <vt:lpstr>Zad5.3!kraina</vt:lpstr>
      <vt:lpstr>Zad5.3!Zad5.3_ExportZJavy_2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 R . P s d</cp:lastModifiedBy>
  <dcterms:created xsi:type="dcterms:W3CDTF">2020-02-08T22:29:15Z</dcterms:created>
  <dcterms:modified xsi:type="dcterms:W3CDTF">2020-02-09T15:15:47Z</dcterms:modified>
</cp:coreProperties>
</file>