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00054\Desktop\aprendizado\Aulas Excel Basico\"/>
    </mc:Choice>
  </mc:AlternateContent>
  <bookViews>
    <workbookView xWindow="0" yWindow="0" windowWidth="21600" windowHeight="9630" tabRatio="673" activeTab="15"/>
  </bookViews>
  <sheets>
    <sheet name="geral" sheetId="17" r:id="rId1"/>
    <sheet name="Slide 7" sheetId="16" r:id="rId2"/>
    <sheet name="22" sheetId="2" r:id="rId3"/>
    <sheet name="23" sheetId="4" r:id="rId4"/>
    <sheet name="24" sheetId="3" r:id="rId5"/>
    <sheet name="28 " sheetId="10" r:id="rId6"/>
    <sheet name="29" sheetId="12" r:id="rId7"/>
    <sheet name="30" sheetId="11" r:id="rId8"/>
    <sheet name="31" sheetId="13" r:id="rId9"/>
    <sheet name="33" sheetId="6" r:id="rId10"/>
    <sheet name="35" sheetId="5" r:id="rId11"/>
    <sheet name="37" sheetId="7" r:id="rId12"/>
    <sheet name="40 " sheetId="8" r:id="rId13"/>
    <sheet name="41" sheetId="9" r:id="rId14"/>
    <sheet name="44" sheetId="14" r:id="rId15"/>
    <sheet name="46" sheetId="1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7" l="1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B14" i="17"/>
  <c r="D12" i="17"/>
  <c r="D13" i="17"/>
  <c r="B5" i="17"/>
  <c r="D18" i="17" l="1"/>
  <c r="D17" i="17"/>
  <c r="D16" i="17"/>
  <c r="D15" i="17"/>
  <c r="D14" i="17"/>
  <c r="D11" i="17"/>
  <c r="D10" i="17"/>
  <c r="D9" i="17"/>
  <c r="D8" i="17"/>
  <c r="D7" i="17"/>
  <c r="D6" i="17"/>
  <c r="D5" i="17"/>
  <c r="D4" i="17"/>
  <c r="B3" i="10" l="1"/>
  <c r="C12" i="5" l="1"/>
  <c r="D12" i="3" l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</calcChain>
</file>

<file path=xl/sharedStrings.xml><?xml version="1.0" encoding="utf-8"?>
<sst xmlns="http://schemas.openxmlformats.org/spreadsheetml/2006/main" count="188" uniqueCount="174">
  <si>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</si>
  <si>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</si>
  <si>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</si>
  <si>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</si>
  <si>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</si>
  <si>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</si>
  <si>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</si>
  <si>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</si>
  <si>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</si>
  <si>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</si>
  <si>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</si>
  <si>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</si>
  <si>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</si>
  <si>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</si>
  <si>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</si>
  <si>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</si>
  <si>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</si>
  <si>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</si>
  <si>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</si>
  <si>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</si>
  <si>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</si>
  <si>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</si>
  <si>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</si>
  <si>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</si>
  <si>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</si>
  <si>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</si>
  <si>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</si>
  <si>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</si>
  <si>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</si>
  <si>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</si>
  <si>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</si>
  <si>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</si>
  <si>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</si>
  <si>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</si>
  <si>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</si>
  <si>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</si>
  <si>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</si>
  <si>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</si>
  <si>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</si>
  <si>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</si>
  <si>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</si>
  <si>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</si>
  <si>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</si>
  <si>
    <t>Nome:</t>
  </si>
  <si>
    <t>Data de Nascimento</t>
  </si>
  <si>
    <t>Idade</t>
  </si>
  <si>
    <t>Endereço</t>
  </si>
  <si>
    <t>RUA</t>
  </si>
  <si>
    <t>CEP</t>
  </si>
  <si>
    <t>Formatação de Numero</t>
  </si>
  <si>
    <t>&gt;&gt; formula fantasma</t>
  </si>
  <si>
    <t>&gt;&gt;usar periodos em ingles</t>
  </si>
  <si>
    <t>Anos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</si>
  <si>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</si>
  <si>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</si>
  <si>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</si>
  <si>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</si>
  <si>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</si>
  <si>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</si>
  <si>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</si>
  <si>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</si>
  <si>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</si>
  <si>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</si>
  <si>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</si>
  <si>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</si>
  <si>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</si>
  <si>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</si>
  <si>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</si>
  <si>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&gt;&gt; formatação de numero</t>
  </si>
  <si>
    <t>Senor Abravanel</t>
  </si>
  <si>
    <t>Lapa(RJ)</t>
  </si>
  <si>
    <t>INSS</t>
  </si>
  <si>
    <t>Faer exercicio presidenciaveis</t>
  </si>
  <si>
    <t>Fazer coom eles&gt; demonstrar calculos.</t>
  </si>
  <si>
    <t>Horas</t>
  </si>
  <si>
    <t>Calulo percentual</t>
  </si>
  <si>
    <t>Preço Unitario US$</t>
  </si>
  <si>
    <t>Fazer com Eles</t>
  </si>
  <si>
    <t>CPF</t>
  </si>
  <si>
    <t>%</t>
  </si>
  <si>
    <t>Formatação Fractal</t>
  </si>
  <si>
    <t>Personalização</t>
  </si>
  <si>
    <t>Cor</t>
  </si>
  <si>
    <t>Exemplo dia da semana</t>
  </si>
  <si>
    <t>Ano mês</t>
  </si>
  <si>
    <t>Perguntar e dar 10 minutos para tentarem descobrir o porque ele plota estes numeros.</t>
  </si>
  <si>
    <t>fazer junto</t>
  </si>
  <si>
    <t>fazer um arquivo consolidado de Ano, ou trimestre</t>
  </si>
  <si>
    <t>usar o exercicio 37</t>
  </si>
  <si>
    <t>Mostrar calculo com hora a funções com parametero opcional</t>
  </si>
  <si>
    <t>SOMA</t>
  </si>
  <si>
    <t>AGORA</t>
  </si>
  <si>
    <t>HOJE</t>
  </si>
  <si>
    <t>CONTAR</t>
  </si>
  <si>
    <t>...ABRIR arquivo CC Custo x Fornecedor.</t>
  </si>
  <si>
    <t>30 min</t>
  </si>
  <si>
    <t>Usar o arquivo FONCEDOR POR CANAL</t>
  </si>
  <si>
    <t>Usar o arquivo FONCEDOR POR CANAL para demonstrar diferença entre OCULTAR E DELETAR</t>
  </si>
  <si>
    <t>10 min</t>
  </si>
  <si>
    <t>Ao deletar., pedir para perguntar o que houve?</t>
  </si>
  <si>
    <t>Interação sobre ERRO DE REF., CIRCULAR</t>
  </si>
  <si>
    <t>15 min</t>
  </si>
  <si>
    <t>FAZER UM DRE BONITO</t>
  </si>
  <si>
    <t>Usar mesclagem e diversos tipos de BORDA</t>
  </si>
  <si>
    <t>10 minuto</t>
  </si>
  <si>
    <t>Explicar parte a parte cada canto do quadro:</t>
  </si>
  <si>
    <t>- Tipo de caracter do argumento</t>
  </si>
  <si>
    <t>- Resultado previo da formula</t>
  </si>
  <si>
    <t>fazer com Eles Usar Arquivos de Fornecedores</t>
  </si>
  <si>
    <t>RECORTAR E INSERIR COLUNA</t>
  </si>
  <si>
    <t>O MESMO PARA LINHA</t>
  </si>
  <si>
    <t>DATADIF</t>
  </si>
  <si>
    <t xml:space="preserve"> - Explicar a busca em Intervalo</t>
  </si>
  <si>
    <t xml:space="preserve"> - Fazer um exemplo de COMISSÃO</t>
  </si>
  <si>
    <t xml:space="preserve"> - Fazer um exemplo de Busca Venda Mês a mês (usar referencia celula ao inves de numeroda coluna)</t>
  </si>
  <si>
    <t>Baixar planilha do Totus que esta organizado por data e classfiicar por valor para descobrir a maior NF</t>
  </si>
  <si>
    <t>Depois classficair lançamento por Data</t>
  </si>
  <si>
    <t>usar em conjunto com Criar lista persolizada de empresa</t>
  </si>
  <si>
    <t xml:space="preserve">Explicar PNL : de cada de 1970 no EUA por   Richard Bandler e John Grinder </t>
  </si>
  <si>
    <t xml:space="preserve"> &gt; Exemplificar com Aprender a Dirigir</t>
  </si>
  <si>
    <t xml:space="preserve">A matriz do Curso é tem como primeira etapa levar ao 2º nivel. </t>
  </si>
  <si>
    <t>Esta restrita à levar até o 3.</t>
  </si>
  <si>
    <t>O 4 é cm eles</t>
  </si>
  <si>
    <t>Apresentações</t>
  </si>
  <si>
    <t>estrutura do Curso</t>
  </si>
  <si>
    <t>&gt;&gt; Dizer qual o nivel para o qual o curso foi direcionado</t>
  </si>
  <si>
    <t>Historia do Excel</t>
  </si>
  <si>
    <t>Inicio</t>
  </si>
  <si>
    <t>Fim</t>
  </si>
  <si>
    <t>Tipo</t>
  </si>
  <si>
    <t>Comentario</t>
  </si>
  <si>
    <t>Tempo</t>
  </si>
  <si>
    <t>Area de trabalho e tipos de arquivo</t>
  </si>
  <si>
    <t>&gt;&gt;Comentar r por vir?</t>
  </si>
  <si>
    <t>Slide inicio</t>
  </si>
  <si>
    <t>Slide Fim</t>
  </si>
  <si>
    <t>Inserindo dados</t>
  </si>
  <si>
    <t>Formulas</t>
  </si>
  <si>
    <t>Sistema de Coordendas</t>
  </si>
  <si>
    <t>falar do Ctrl x Shift</t>
  </si>
  <si>
    <t>Ordem de calculo entre parentesis</t>
  </si>
  <si>
    <t>Explicar a COR e marcação das referencias das foirmulas - a parte visual</t>
  </si>
  <si>
    <t>Atv 1</t>
  </si>
  <si>
    <t>Atv 2</t>
  </si>
  <si>
    <t>Correção</t>
  </si>
  <si>
    <t>MEDIA</t>
  </si>
  <si>
    <t>Slide abre forncedores e errros</t>
  </si>
  <si>
    <r>
      <t xml:space="preserve">Fazer um DRE com eles </t>
    </r>
    <r>
      <rPr>
        <sz val="11"/>
        <color rgb="FFFF0000"/>
        <rFont val="Calibri"/>
        <family val="2"/>
        <scheme val="minor"/>
      </rPr>
      <t>NÂO FORMATAR</t>
    </r>
  </si>
  <si>
    <t>Ocultar Forn. Exlcuir Forn</t>
  </si>
  <si>
    <t>Almoço</t>
  </si>
  <si>
    <t>Formatação de COR</t>
  </si>
  <si>
    <t>Atv 3</t>
  </si>
  <si>
    <t>Abrir Corrreção TABELA</t>
  </si>
  <si>
    <t>Mostar PINCEL</t>
  </si>
  <si>
    <t>Formataçao de Numero</t>
  </si>
  <si>
    <t>Atv3</t>
  </si>
  <si>
    <t>Comentarios, construir Presidenciaveis</t>
  </si>
  <si>
    <t>Atv 4</t>
  </si>
  <si>
    <t>Exemplificar com Graficos</t>
  </si>
  <si>
    <t>Equação da Reta</t>
  </si>
  <si>
    <t>Auto Preencher</t>
  </si>
  <si>
    <t>Auto preencher atividade</t>
  </si>
  <si>
    <t>Correção atividade - Grafico</t>
  </si>
  <si>
    <t>Pedir para eles fazerem um com de numero</t>
  </si>
  <si>
    <t>Atv 5</t>
  </si>
  <si>
    <t>Copiar DRE e Planilhas</t>
  </si>
  <si>
    <t>COPIAR DRE antes de formatar.....dai mostrar o erro&gt;&gt;&gt;&gt;</t>
  </si>
  <si>
    <t xml:space="preserve"> ---Primeiro formatamos e DEPOIS COPIAMOS</t>
  </si>
  <si>
    <t>USAR DRE da lição anterior</t>
  </si>
  <si>
    <r>
      <t xml:space="preserve">Criação de Arquivo por Ano Mês...fazer um DRE. </t>
    </r>
    <r>
      <rPr>
        <b/>
        <sz val="11"/>
        <color rgb="FFFF0000"/>
        <rFont val="Calibri"/>
        <family val="2"/>
        <scheme val="minor"/>
      </rPr>
      <t>NÃO FAZER CONSOLIDADO</t>
    </r>
  </si>
  <si>
    <t>Mostar Fomula TRIDIMENSIONAL</t>
  </si>
  <si>
    <t>perguntar para eles o que acha que acontece se ELIMINAR O MÊS DO MEIO???? ...e se inserir</t>
  </si>
  <si>
    <t>Atv</t>
  </si>
  <si>
    <t>Duração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</si>
</sst>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,###,###,#\-##"/>
    <numFmt numFmtId="166" formatCode="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14" fontId="0" fillId="0" borderId="0" xfId="0" applyNumberFormat="1"/>
    <xf numFmtId="3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20" fontId="0" fillId="0" borderId="0" xfId="0" applyNumberFormat="1"/>
    <xf numFmtId="45" fontId="0" fillId="0" borderId="0" xfId="0" applyNumberFormat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opLeftCell="A7" workbookViewId="0">
      <selection activeCell="E4" sqref="E4"/>
    </sheetView>
  </sheetViews>
  <sheetFormatPr defaultRowHeight="15" x14ac:dyDescent="0.25"/>
  <cols>
    <col min="4" max="4" width="7.140625" bestFit="1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134</v>
      </c>
      <c r="G2" s="15" t="s">
        <v>135</v>
      </c>
    </row>
    <row r="3" spans="1:8" x14ac:dyDescent="0.25">
      <c r="A3" t="s">
        <v>173</v>
      </c>
      <c r="B3" t="s">
        <v>127</v>
      </c>
      <c r="C3" t="s">
        <v>128</v>
      </c>
      <c r="D3" t="s">
        <v>131</v>
      </c>
      <c r="E3" t="s">
        <v>129</v>
      </c>
      <c r="H3" t="s">
        <v>130</v>
      </c>
    </row>
    <row r="4" spans="1:8" x14ac:dyDescent="0.25">
      <c r="A4" s="12">
        <v>6.9444444444444753E-3</v>
      </c>
      <c r="B4" s="12">
        <v>0.38194444444444442</v>
      </c>
      <c r="C4" s="12">
        <v>0.3888888888888889</v>
      </c>
      <c r="D4" s="12">
        <f>C4-B4</f>
        <v>6.9444444444444753E-3</v>
      </c>
      <c r="E4" t="s">
        <v>123</v>
      </c>
    </row>
    <row r="5" spans="1:8" x14ac:dyDescent="0.25">
      <c r="A5" s="12">
        <v>6.9444444444444198E-3</v>
      </c>
      <c r="B5" s="12">
        <f>C4</f>
        <v>0.3888888888888889</v>
      </c>
      <c r="C5" s="12">
        <v>0.39583333333333331</v>
      </c>
      <c r="D5" s="12">
        <f t="shared" ref="D5:D19" si="0">C5-B5</f>
        <v>6.9444444444444198E-3</v>
      </c>
      <c r="E5" t="s">
        <v>124</v>
      </c>
      <c r="H5" t="s">
        <v>125</v>
      </c>
    </row>
    <row r="6" spans="1:8" x14ac:dyDescent="0.25">
      <c r="A6" s="12">
        <v>1.3888888888888951E-2</v>
      </c>
      <c r="B6" s="12">
        <v>0.39583333333333331</v>
      </c>
      <c r="C6" s="12">
        <v>0.40972222222222227</v>
      </c>
      <c r="D6" s="12">
        <f t="shared" si="0"/>
        <v>1.3888888888888951E-2</v>
      </c>
      <c r="E6" t="s">
        <v>126</v>
      </c>
      <c r="F6" s="15">
        <v>10</v>
      </c>
      <c r="G6" s="15">
        <v>16</v>
      </c>
      <c r="H6" t="s">
        <v>133</v>
      </c>
    </row>
    <row r="7" spans="1:8" x14ac:dyDescent="0.25">
      <c r="A7" s="12">
        <v>6.9444444444444198E-3</v>
      </c>
      <c r="B7" s="12">
        <v>0.40972222222222227</v>
      </c>
      <c r="C7" s="12">
        <v>0.41666666666666669</v>
      </c>
      <c r="D7" s="12">
        <f t="shared" si="0"/>
        <v>6.9444444444444198E-3</v>
      </c>
      <c r="E7" t="s">
        <v>132</v>
      </c>
      <c r="F7" s="15">
        <v>17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0.4236111111111111</v>
      </c>
      <c r="D8" s="12">
        <f t="shared" si="0"/>
        <v>6.9444444444444198E-3</v>
      </c>
      <c r="E8" t="s">
        <v>136</v>
      </c>
      <c r="F8" s="15">
        <v>22</v>
      </c>
      <c r="G8" s="15">
        <v>22</v>
      </c>
    </row>
    <row r="9" spans="1:8" x14ac:dyDescent="0.25">
      <c r="A9" s="12">
        <v>6.9444444444444753E-3</v>
      </c>
      <c r="B9" s="12">
        <v>0.4236111111111111</v>
      </c>
      <c r="C9" s="12">
        <v>0.43055555555555558</v>
      </c>
      <c r="D9" s="12">
        <f t="shared" si="0"/>
        <v>6.9444444444444753E-3</v>
      </c>
      <c r="E9" t="s">
        <v>137</v>
      </c>
      <c r="F9" s="15">
        <v>23</v>
      </c>
      <c r="G9" s="15">
        <v>23</v>
      </c>
    </row>
    <row r="10" spans="1:8" x14ac:dyDescent="0.25">
      <c r="A10" s="12">
        <v>1.388888888888884E-2</v>
      </c>
      <c r="B10" s="12">
        <v>0.43055555555555558</v>
      </c>
      <c r="C10" s="12">
        <v>0.44444444444444442</v>
      </c>
      <c r="D10" s="12">
        <f t="shared" si="0"/>
        <v>1.388888888888884E-2</v>
      </c>
      <c r="E10" t="s">
        <v>138</v>
      </c>
      <c r="F10" s="15">
        <v>24</v>
      </c>
      <c r="G10" s="15">
        <v>24</v>
      </c>
    </row>
    <row r="11" spans="1:8" x14ac:dyDescent="0.25">
      <c r="A11" s="12">
        <v>1.3888888888888895E-2</v>
      </c>
      <c r="B11" s="12">
        <v>0.44444444444444442</v>
      </c>
      <c r="C11" s="12">
        <v>0.45833333333333331</v>
      </c>
      <c r="D11" s="12">
        <f t="shared" si="0"/>
        <v>1.3888888888888895E-2</v>
      </c>
      <c r="E11" t="s">
        <v>142</v>
      </c>
      <c r="F11" s="15">
        <v>25</v>
      </c>
      <c r="G11" s="15">
        <v>25</v>
      </c>
    </row>
    <row r="12" spans="1:8" x14ac:dyDescent="0.25">
      <c r="A12" s="12">
        <v>6.9444444444444198E-3</v>
      </c>
      <c r="B12" s="12">
        <v>0.45833333333333331</v>
      </c>
      <c r="C12" s="12">
        <v>0.46527777777777773</v>
      </c>
      <c r="D12" s="12">
        <f t="shared" si="0"/>
        <v>6.9444444444444198E-3</v>
      </c>
      <c r="E12" t="s">
        <v>144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v>0.46527777777777773</v>
      </c>
      <c r="C13" s="12">
        <v>0.47569444444444442</v>
      </c>
      <c r="D13" s="12">
        <f t="shared" ref="D13" si="1">C13-B13</f>
        <v>1.0416666666666685E-2</v>
      </c>
      <c r="E13" t="s">
        <v>143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>C13</f>
        <v>0.47569444444444442</v>
      </c>
      <c r="C14" s="12">
        <v>0.4826388888888889</v>
      </c>
      <c r="D14" s="12">
        <f t="shared" si="0"/>
        <v>6.9444444444444753E-3</v>
      </c>
      <c r="E14" t="s">
        <v>144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v>0.4826388888888889</v>
      </c>
      <c r="C15" s="12">
        <v>0.50694444444444442</v>
      </c>
      <c r="D15" s="12">
        <f t="shared" si="0"/>
        <v>2.4305555555555525E-2</v>
      </c>
      <c r="E15" t="s">
        <v>146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v>0.50694444444444442</v>
      </c>
      <c r="C16" s="12">
        <v>0.51041666666666663</v>
      </c>
      <c r="D16" s="12">
        <f t="shared" si="0"/>
        <v>3.4722222222222099E-3</v>
      </c>
      <c r="E16" t="s">
        <v>148</v>
      </c>
      <c r="F16" s="15">
        <v>30</v>
      </c>
      <c r="G16" s="15">
        <v>30</v>
      </c>
    </row>
    <row r="17" spans="1:7" x14ac:dyDescent="0.25">
      <c r="A17" s="12">
        <v>5.208333333333337E-2</v>
      </c>
      <c r="B17" s="12">
        <v>0.51041666666666663</v>
      </c>
      <c r="C17" s="12">
        <v>0.5625</v>
      </c>
      <c r="D17" s="12">
        <f t="shared" si="0"/>
        <v>5.208333333333337E-2</v>
      </c>
      <c r="E17" t="s">
        <v>149</v>
      </c>
    </row>
    <row r="18" spans="1:7" x14ac:dyDescent="0.25">
      <c r="A18" s="12">
        <v>6.9444444444444198E-3</v>
      </c>
      <c r="B18" s="12">
        <v>0.5625</v>
      </c>
      <c r="C18" s="12">
        <v>0.56944444444444442</v>
      </c>
      <c r="D18" s="12">
        <f t="shared" si="0"/>
        <v>6.9444444444444198E-3</v>
      </c>
      <c r="E18" t="s">
        <v>150</v>
      </c>
      <c r="F18" s="15">
        <v>31</v>
      </c>
      <c r="G18" s="15">
        <v>31</v>
      </c>
    </row>
    <row r="19" spans="1:7" x14ac:dyDescent="0.25">
      <c r="A19" s="12">
        <v>1.041666666666663E-2</v>
      </c>
      <c r="B19" s="12">
        <v>0.56944444444444442</v>
      </c>
      <c r="C19" s="12">
        <v>0.57986111111111105</v>
      </c>
      <c r="D19" s="12">
        <f t="shared" si="0"/>
        <v>1.041666666666663E-2</v>
      </c>
      <c r="E19" t="s">
        <v>151</v>
      </c>
      <c r="F19" s="15">
        <v>32</v>
      </c>
      <c r="G19" s="15">
        <v>32</v>
      </c>
    </row>
    <row r="20" spans="1:7" x14ac:dyDescent="0.25">
      <c r="A20" s="12">
        <v>3.4722222222223209E-3</v>
      </c>
      <c r="B20" s="12">
        <v>0.57986111111111105</v>
      </c>
      <c r="C20" s="12">
        <v>0.58333333333333337</v>
      </c>
      <c r="D20" s="12">
        <f t="shared" ref="D20:D21" si="2">C20-B20</f>
        <v>3.4722222222223209E-3</v>
      </c>
      <c r="E20" t="s">
        <v>144</v>
      </c>
    </row>
    <row r="21" spans="1:7" x14ac:dyDescent="0.25">
      <c r="A21" s="12">
        <v>6.9444444444444198E-3</v>
      </c>
      <c r="B21" s="12">
        <v>0.59027777777777779</v>
      </c>
      <c r="C21" s="12">
        <v>0.59722222222222221</v>
      </c>
      <c r="D21" s="12">
        <f t="shared" si="2"/>
        <v>6.9444444444444198E-3</v>
      </c>
      <c r="E21" t="s">
        <v>154</v>
      </c>
      <c r="F21" s="15">
        <v>33</v>
      </c>
      <c r="G21" s="15">
        <v>33</v>
      </c>
    </row>
    <row r="22" spans="1:7" x14ac:dyDescent="0.25">
      <c r="A22" s="12">
        <v>1.388888888888884E-2</v>
      </c>
      <c r="B22" s="12">
        <v>0.59722222222222221</v>
      </c>
      <c r="C22" s="12">
        <v>0.61111111111111105</v>
      </c>
      <c r="D22" s="12">
        <f t="shared" ref="D22" si="3">C22-B22</f>
        <v>1.388888888888884E-2</v>
      </c>
      <c r="E22" t="s">
        <v>155</v>
      </c>
      <c r="F22" s="15">
        <v>34</v>
      </c>
      <c r="G22" s="15">
        <v>34</v>
      </c>
    </row>
    <row r="23" spans="1:7" x14ac:dyDescent="0.25">
      <c r="A23" s="12">
        <v>6.9444444444445308E-3</v>
      </c>
      <c r="B23" s="12">
        <v>0.61111111111111105</v>
      </c>
      <c r="C23" s="12">
        <v>0.61805555555555558</v>
      </c>
      <c r="D23" s="12">
        <f t="shared" ref="D23:D24" si="4">C23-B23</f>
        <v>6.9444444444445308E-3</v>
      </c>
      <c r="E23" t="s">
        <v>144</v>
      </c>
      <c r="F23" s="15">
        <v>34</v>
      </c>
      <c r="G23" s="15">
        <v>34</v>
      </c>
    </row>
    <row r="24" spans="1:7" x14ac:dyDescent="0.25">
      <c r="A24" s="12">
        <v>1.388888888888884E-2</v>
      </c>
      <c r="B24" s="12">
        <v>0.61805555555555558</v>
      </c>
      <c r="C24" s="12">
        <v>0.63194444444444442</v>
      </c>
      <c r="D24" s="12">
        <f t="shared" si="4"/>
        <v>1.388888888888884E-2</v>
      </c>
      <c r="E24" t="s">
        <v>156</v>
      </c>
      <c r="F24" s="15">
        <v>35</v>
      </c>
      <c r="G24" s="15">
        <v>35</v>
      </c>
    </row>
    <row r="25" spans="1:7" x14ac:dyDescent="0.25">
      <c r="A25" s="12">
        <v>2.083333333333337E-2</v>
      </c>
      <c r="B25" s="12">
        <v>0.63194444444444442</v>
      </c>
      <c r="C25" s="12">
        <v>0.65277777777777779</v>
      </c>
      <c r="D25" s="12">
        <f t="shared" ref="D25" si="5">C25-B25</f>
        <v>2.083333333333337E-2</v>
      </c>
      <c r="E25" t="s">
        <v>157</v>
      </c>
      <c r="F25" s="15">
        <v>36</v>
      </c>
      <c r="G25" s="15">
        <v>36</v>
      </c>
    </row>
    <row r="26" spans="1:7" x14ac:dyDescent="0.25">
      <c r="A26" s="12">
        <v>6.9444444444444198E-3</v>
      </c>
      <c r="B26" s="12">
        <v>0.65277777777777779</v>
      </c>
      <c r="C26" s="12">
        <v>0.65972222222222221</v>
      </c>
      <c r="D26" s="12">
        <f t="shared" ref="D26:D28" si="6">C26-B26</f>
        <v>6.9444444444444198E-3</v>
      </c>
      <c r="E26" t="s">
        <v>144</v>
      </c>
      <c r="F26" s="15">
        <v>36</v>
      </c>
      <c r="G26" s="15">
        <v>36</v>
      </c>
    </row>
    <row r="27" spans="1:7" x14ac:dyDescent="0.25">
      <c r="A27" s="12">
        <v>6.9444444444444198E-3</v>
      </c>
      <c r="B27" s="12">
        <v>0.65972222222222221</v>
      </c>
      <c r="C27" s="12">
        <v>0.66666666666666663</v>
      </c>
      <c r="D27" s="12">
        <f t="shared" si="6"/>
        <v>6.9444444444444198E-3</v>
      </c>
      <c r="E27" t="s">
        <v>160</v>
      </c>
      <c r="F27" s="15">
        <v>37</v>
      </c>
      <c r="G27" s="15">
        <v>37</v>
      </c>
    </row>
    <row r="28" spans="1:7" x14ac:dyDescent="0.25">
      <c r="A28" s="12">
        <v>6.9444444444445308E-3</v>
      </c>
      <c r="B28" s="12">
        <v>0.66666666666666663</v>
      </c>
      <c r="C28" s="12">
        <v>0.67361111111111116</v>
      </c>
      <c r="D28" s="12">
        <f t="shared" si="6"/>
        <v>6.9444444444445308E-3</v>
      </c>
      <c r="E28" t="s">
        <v>161</v>
      </c>
      <c r="F28" s="15">
        <v>37</v>
      </c>
      <c r="G28" s="15">
        <v>37</v>
      </c>
    </row>
    <row r="29" spans="1:7" x14ac:dyDescent="0.25">
      <c r="A29" s="12">
        <v>1.041666666666663E-2</v>
      </c>
      <c r="B29" s="12">
        <v>0.67361111111111116</v>
      </c>
      <c r="C29" s="12">
        <v>0.68402777777777779</v>
      </c>
      <c r="D29" s="12">
        <f t="shared" ref="D29" si="7">C29-B29</f>
        <v>1.041666666666663E-2</v>
      </c>
      <c r="E29" t="s">
        <v>162</v>
      </c>
      <c r="F29" s="15">
        <v>37</v>
      </c>
      <c r="G29" s="15">
        <v>37</v>
      </c>
    </row>
    <row r="30" spans="1:7" x14ac:dyDescent="0.25">
      <c r="A30" s="12">
        <v>1.7361111111111049E-2</v>
      </c>
      <c r="B30" s="12">
        <v>0.68402777777777779</v>
      </c>
      <c r="C30" s="12">
        <v>0.70138888888888884</v>
      </c>
      <c r="D30" s="12">
        <f t="shared" ref="D30" si="8">C30-B30</f>
        <v>1.7361111111111049E-2</v>
      </c>
      <c r="E30" t="s">
        <v>164</v>
      </c>
      <c r="F30" s="15">
        <v>38</v>
      </c>
      <c r="G30" s="15">
        <v>38</v>
      </c>
    </row>
    <row r="31" spans="1:7" x14ac:dyDescent="0.25">
      <c r="A31" s="12">
        <v>6.9444444444445308E-3</v>
      </c>
      <c r="B31" s="12">
        <v>0.70138888888888884</v>
      </c>
      <c r="C31" s="12">
        <v>0.70833333333333337</v>
      </c>
      <c r="D31" s="12">
        <f t="shared" ref="D31" si="9">C31-B31</f>
        <v>6.9444444444445308E-3</v>
      </c>
      <c r="E31" t="s">
        <v>144</v>
      </c>
      <c r="F31" s="15">
        <v>38</v>
      </c>
      <c r="G31" s="15">
        <v>38</v>
      </c>
    </row>
    <row r="32" spans="1:7" x14ac:dyDescent="0.25">
      <c r="A32" s="12">
        <v>6.9444444444444198E-3</v>
      </c>
      <c r="B32" s="12">
        <v>0.70833333333333337</v>
      </c>
      <c r="C32" s="12">
        <v>0.71527777777777779</v>
      </c>
      <c r="D32" s="12">
        <f t="shared" ref="D32:D33" si="10">C32-B32</f>
        <v>6.9444444444444198E-3</v>
      </c>
      <c r="E32" t="s">
        <v>165</v>
      </c>
      <c r="F32" s="15">
        <v>40</v>
      </c>
      <c r="G32" s="15">
        <v>40</v>
      </c>
    </row>
    <row r="33" spans="1:7" x14ac:dyDescent="0.25">
      <c r="A33" s="12">
        <v>6.9444444444444198E-3</v>
      </c>
      <c r="B33" s="12">
        <v>0.71527777777777779</v>
      </c>
      <c r="C33" s="12">
        <v>0.72222222222222221</v>
      </c>
      <c r="D33" s="12">
        <f t="shared" si="10"/>
        <v>6.9444444444444198E-3</v>
      </c>
      <c r="E33" t="s">
        <v>170</v>
      </c>
      <c r="F33" s="15">
        <v>41</v>
      </c>
      <c r="G33" s="15">
        <v>41</v>
      </c>
    </row>
    <row r="34" spans="1:7" x14ac:dyDescent="0.25">
      <c r="A34" s="12">
        <v>2.0833333333333259E-2</v>
      </c>
      <c r="B34" s="12">
        <v>0.72222222222222221</v>
      </c>
      <c r="C34" s="12">
        <v>0.74305555555555547</v>
      </c>
      <c r="D34" s="12">
        <f t="shared" ref="D34:D35" si="11">C34-B34</f>
        <v>2.0833333333333259E-2</v>
      </c>
      <c r="E34" t="s">
        <v>172</v>
      </c>
      <c r="F34" s="15">
        <v>42</v>
      </c>
      <c r="G34" s="15">
        <v>42</v>
      </c>
    </row>
    <row r="35" spans="1:7" x14ac:dyDescent="0.25">
      <c r="A35" s="12">
        <v>6.9444444444445308E-3</v>
      </c>
      <c r="B35" s="12">
        <v>0.74305555555555547</v>
      </c>
      <c r="C35" s="12">
        <v>0.75</v>
      </c>
      <c r="D35" s="12">
        <f t="shared" si="11"/>
        <v>6.9444444444445308E-3</v>
      </c>
      <c r="E35" t="s">
        <v>144</v>
      </c>
      <c r="F35" s="15">
        <v>42</v>
      </c>
      <c r="G35" s="15">
        <v>42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G24" sqref="G24"/>
    </sheetView>
  </sheetViews>
  <sheetFormatPr defaultRowHeight="15" x14ac:dyDescent="0.25"/>
  <sheetData>
    <row r="1" spans="2:7" x14ac:dyDescent="0.25">
      <c r="B1" s="16" t="s">
        <v>152</v>
      </c>
      <c r="C1" s="16"/>
      <c r="D1" s="16"/>
      <c r="E1" s="14" t="s">
        <v>153</v>
      </c>
      <c r="F1" s="14"/>
    </row>
    <row r="3" spans="2:7" x14ac:dyDescent="0.25">
      <c r="B3" s="3" t="s">
        <v>77</v>
      </c>
      <c r="C3" s="3"/>
      <c r="D3" s="3"/>
      <c r="G3" s="12">
        <v>0.5625</v>
      </c>
    </row>
    <row r="5" spans="2:7" x14ac:dyDescent="0.25">
      <c r="B5" t="s">
        <v>48</v>
      </c>
    </row>
    <row r="6" spans="2:7" x14ac:dyDescent="0.25">
      <c r="B6" t="s">
        <v>78</v>
      </c>
    </row>
    <row r="7" spans="2:7" x14ac:dyDescent="0.25">
      <c r="B7" t="s">
        <v>79</v>
      </c>
    </row>
    <row r="8" spans="2:7" x14ac:dyDescent="0.25">
      <c r="B8" t="s">
        <v>80</v>
      </c>
    </row>
    <row r="9" spans="2:7" x14ac:dyDescent="0.25">
      <c r="B9" t="s">
        <v>12</v>
      </c>
    </row>
    <row r="10" spans="2:7" x14ac:dyDescent="0.25">
      <c r="B10" t="s">
        <v>81</v>
      </c>
    </row>
    <row r="11" spans="2:7" x14ac:dyDescent="0.25">
      <c r="B11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workbookViewId="0">
      <selection activeCell="B27" sqref="B27"/>
    </sheetView>
  </sheetViews>
  <sheetFormatPr defaultRowHeight="15" x14ac:dyDescent="0.25"/>
  <cols>
    <col min="2" max="2" width="43" bestFit="1" customWidth="1"/>
    <col min="3" max="3" width="10.7109375" bestFit="1" customWidth="1"/>
    <col min="4" max="4" width="27.5703125" customWidth="1"/>
    <col min="5" max="5" width="12.7109375" bestFit="1" customWidth="1"/>
    <col min="6" max="6" width="14.5703125" bestFit="1" customWidth="1"/>
  </cols>
  <sheetData>
    <row r="2" spans="2:6" x14ac:dyDescent="0.25">
      <c r="B2" s="3" t="s">
        <v>72</v>
      </c>
      <c r="F2" s="12">
        <v>0.58333333333333337</v>
      </c>
    </row>
    <row r="3" spans="2:6" x14ac:dyDescent="0.25">
      <c r="F3" s="12">
        <v>0.59722222222222221</v>
      </c>
    </row>
    <row r="6" spans="2:6" x14ac:dyDescent="0.25">
      <c r="F6" s="12">
        <v>0.625</v>
      </c>
    </row>
    <row r="10" spans="2:6" x14ac:dyDescent="0.25">
      <c r="B10" t="s">
        <v>43</v>
      </c>
    </row>
    <row r="11" spans="2:6" x14ac:dyDescent="0.25">
      <c r="B11" t="s">
        <v>44</v>
      </c>
      <c r="C11" s="7">
        <v>31109</v>
      </c>
      <c r="D11" s="7"/>
      <c r="E11" t="s">
        <v>51</v>
      </c>
    </row>
    <row r="12" spans="2:6" x14ac:dyDescent="0.25">
      <c r="B12" t="s">
        <v>45</v>
      </c>
      <c r="C12" s="8">
        <f ca="1">DATEDIF(C11,TODAY(),"Y")</f>
        <v>33</v>
      </c>
      <c r="D12" t="s">
        <v>52</v>
      </c>
      <c r="E12" t="s">
        <v>50</v>
      </c>
    </row>
    <row r="13" spans="2:6" x14ac:dyDescent="0.25">
      <c r="B13" t="s">
        <v>46</v>
      </c>
    </row>
    <row r="14" spans="2:6" x14ac:dyDescent="0.25">
      <c r="B14" t="s">
        <v>71</v>
      </c>
      <c r="D14" t="s">
        <v>68</v>
      </c>
    </row>
    <row r="15" spans="2:6" x14ac:dyDescent="0.25">
      <c r="B15" t="s">
        <v>47</v>
      </c>
    </row>
    <row r="16" spans="2:6" x14ac:dyDescent="0.25">
      <c r="B16" t="s">
        <v>48</v>
      </c>
      <c r="D16" t="s">
        <v>49</v>
      </c>
    </row>
    <row r="19" spans="2:6" x14ac:dyDescent="0.25">
      <c r="B19" t="s">
        <v>69</v>
      </c>
      <c r="C19" s="7">
        <v>11304</v>
      </c>
      <c r="D19" t="s">
        <v>70</v>
      </c>
      <c r="E19">
        <v>9963251892</v>
      </c>
    </row>
    <row r="20" spans="2:6" x14ac:dyDescent="0.25">
      <c r="B20" t="s">
        <v>53</v>
      </c>
      <c r="C20" s="7">
        <v>20169</v>
      </c>
      <c r="D20" t="s">
        <v>54</v>
      </c>
      <c r="E20" s="10">
        <v>32356489711</v>
      </c>
      <c r="F20" s="9"/>
    </row>
    <row r="21" spans="2:6" x14ac:dyDescent="0.25">
      <c r="B21" t="s">
        <v>55</v>
      </c>
      <c r="C21" s="7">
        <v>19305</v>
      </c>
      <c r="D21" t="s">
        <v>56</v>
      </c>
      <c r="E21">
        <v>25249863710</v>
      </c>
    </row>
    <row r="22" spans="2:6" x14ac:dyDescent="0.25">
      <c r="B22" t="s">
        <v>57</v>
      </c>
      <c r="C22" s="7">
        <v>21224</v>
      </c>
      <c r="D22" t="s">
        <v>58</v>
      </c>
      <c r="E22">
        <v>56987413215</v>
      </c>
    </row>
    <row r="23" spans="2:6" x14ac:dyDescent="0.25">
      <c r="B23" t="s">
        <v>59</v>
      </c>
      <c r="C23" s="7">
        <v>21130</v>
      </c>
      <c r="D23" t="s">
        <v>56</v>
      </c>
      <c r="E23">
        <v>58598745874</v>
      </c>
    </row>
    <row r="24" spans="2:6" x14ac:dyDescent="0.25">
      <c r="B24" t="s">
        <v>60</v>
      </c>
      <c r="C24" s="7">
        <v>22941</v>
      </c>
      <c r="D24" t="s">
        <v>61</v>
      </c>
      <c r="E24">
        <v>58598747411</v>
      </c>
    </row>
    <row r="25" spans="2:6" x14ac:dyDescent="0.25">
      <c r="B25" t="s">
        <v>62</v>
      </c>
      <c r="C25" s="7">
        <v>16680</v>
      </c>
      <c r="D25" t="s">
        <v>63</v>
      </c>
      <c r="E25">
        <v>2135896578</v>
      </c>
    </row>
    <row r="26" spans="2:6" x14ac:dyDescent="0.25">
      <c r="B26" t="s">
        <v>64</v>
      </c>
      <c r="C26" s="7">
        <v>27849</v>
      </c>
      <c r="D26" t="s">
        <v>65</v>
      </c>
      <c r="E26">
        <v>85968749865</v>
      </c>
    </row>
    <row r="27" spans="2:6" x14ac:dyDescent="0.25">
      <c r="B27" t="s">
        <v>66</v>
      </c>
      <c r="C27" s="7">
        <v>23036</v>
      </c>
      <c r="D27" t="s">
        <v>67</v>
      </c>
      <c r="E27">
        <v>87895483125</v>
      </c>
    </row>
    <row r="29" spans="2:6" x14ac:dyDescent="0.25">
      <c r="B29" s="4" t="s">
        <v>111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workbookViewId="0">
      <selection activeCell="B12" sqref="B12"/>
    </sheetView>
  </sheetViews>
  <sheetFormatPr defaultRowHeight="15" x14ac:dyDescent="0.25"/>
  <cols>
    <col min="2" max="27" width="6.140625" customWidth="1"/>
  </cols>
  <sheetData>
    <row r="2" spans="2:11" x14ac:dyDescent="0.25">
      <c r="B2" s="3" t="s">
        <v>77</v>
      </c>
      <c r="K2" t="s">
        <v>98</v>
      </c>
    </row>
    <row r="3" spans="2:11" x14ac:dyDescent="0.25">
      <c r="K3" s="12">
        <v>0.63194444444444442</v>
      </c>
    </row>
    <row r="4" spans="2:11" x14ac:dyDescent="0.25">
      <c r="B4" s="17" t="s">
        <v>83</v>
      </c>
      <c r="C4" s="17"/>
      <c r="D4" s="17"/>
      <c r="E4" s="17"/>
      <c r="F4" s="17"/>
    </row>
    <row r="6" spans="2:11" x14ac:dyDescent="0.25">
      <c r="B6" t="s">
        <v>84</v>
      </c>
    </row>
    <row r="8" spans="2:11" x14ac:dyDescent="0.25">
      <c r="B8" t="s">
        <v>163</v>
      </c>
    </row>
    <row r="12" spans="2:11" x14ac:dyDescent="0.25">
      <c r="B12" s="3" t="s">
        <v>85</v>
      </c>
    </row>
    <row r="13" spans="2:11" x14ac:dyDescent="0.25">
      <c r="B13">
        <v>1</v>
      </c>
    </row>
    <row r="14" spans="2:11" x14ac:dyDescent="0.25">
      <c r="B14">
        <v>3</v>
      </c>
    </row>
    <row r="15" spans="2:11" x14ac:dyDescent="0.25">
      <c r="B15">
        <v>7</v>
      </c>
    </row>
    <row r="16" spans="2:11" x14ac:dyDescent="0.25">
      <c r="B16">
        <v>9.6666666666666696</v>
      </c>
    </row>
    <row r="17" spans="2:10" x14ac:dyDescent="0.25">
      <c r="B17">
        <v>12.6666666666667</v>
      </c>
    </row>
    <row r="18" spans="2:10" x14ac:dyDescent="0.25">
      <c r="B18">
        <v>15.6666666666667</v>
      </c>
    </row>
    <row r="19" spans="2:10" x14ac:dyDescent="0.25">
      <c r="B19">
        <v>18.6666666666667</v>
      </c>
    </row>
    <row r="20" spans="2:10" x14ac:dyDescent="0.25">
      <c r="B20">
        <v>21.6666666666667</v>
      </c>
    </row>
    <row r="21" spans="2:10" x14ac:dyDescent="0.25">
      <c r="B21">
        <v>24.6666666666667</v>
      </c>
    </row>
    <row r="22" spans="2:10" x14ac:dyDescent="0.25">
      <c r="B22">
        <v>27.6666666666667</v>
      </c>
    </row>
    <row r="25" spans="2:10" x14ac:dyDescent="0.25">
      <c r="B25" s="3" t="s">
        <v>158</v>
      </c>
    </row>
    <row r="27" spans="2:10" x14ac:dyDescent="0.25">
      <c r="B27" t="s">
        <v>159</v>
      </c>
    </row>
    <row r="30" spans="2:10" x14ac:dyDescent="0.25">
      <c r="C30" s="15"/>
      <c r="D30" s="15"/>
      <c r="E30" s="15"/>
      <c r="F30" s="15"/>
      <c r="G30" s="15"/>
      <c r="H30" s="15"/>
      <c r="I30" s="15"/>
      <c r="J30" s="15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F11" sqref="F11"/>
    </sheetView>
  </sheetViews>
  <sheetFormatPr defaultRowHeight="15" x14ac:dyDescent="0.25"/>
  <cols>
    <col min="2" max="2" width="16.42578125" customWidth="1"/>
  </cols>
  <sheetData>
    <row r="2" spans="2:9" x14ac:dyDescent="0.25">
      <c r="B2" s="3" t="s">
        <v>86</v>
      </c>
      <c r="I2" t="s">
        <v>104</v>
      </c>
    </row>
    <row r="3" spans="2:9" x14ac:dyDescent="0.25">
      <c r="B3" t="s">
        <v>169</v>
      </c>
    </row>
    <row r="4" spans="2:9" x14ac:dyDescent="0.25">
      <c r="B4" t="s">
        <v>166</v>
      </c>
      <c r="I4" s="12">
        <v>0.65972222222222221</v>
      </c>
    </row>
    <row r="5" spans="2:9" x14ac:dyDescent="0.25">
      <c r="B5" s="6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workbookViewId="0">
      <selection activeCell="B9" sqref="B9"/>
    </sheetView>
  </sheetViews>
  <sheetFormatPr defaultRowHeight="15" x14ac:dyDescent="0.25"/>
  <sheetData>
    <row r="2" spans="2:9" x14ac:dyDescent="0.25">
      <c r="B2" s="3" t="s">
        <v>88</v>
      </c>
      <c r="I2">
        <v>15</v>
      </c>
    </row>
    <row r="3" spans="2:9" x14ac:dyDescent="0.25">
      <c r="B3" t="s">
        <v>87</v>
      </c>
      <c r="I3" s="12">
        <v>0.67361111111111116</v>
      </c>
    </row>
    <row r="5" spans="2:9" x14ac:dyDescent="0.25">
      <c r="B5" t="s">
        <v>168</v>
      </c>
    </row>
    <row r="8" spans="2:9" x14ac:dyDescent="0.25">
      <c r="B8" t="s">
        <v>171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B15" sqref="B15"/>
    </sheetView>
  </sheetViews>
  <sheetFormatPr defaultRowHeight="15" x14ac:dyDescent="0.25"/>
  <cols>
    <col min="5" max="5" width="17.85546875" customWidth="1"/>
  </cols>
  <sheetData>
    <row r="2" spans="2:5" x14ac:dyDescent="0.25">
      <c r="B2" s="3" t="s">
        <v>108</v>
      </c>
      <c r="C2" s="3"/>
      <c r="D2" s="3"/>
      <c r="E2" s="3"/>
    </row>
    <row r="3" spans="2:5" x14ac:dyDescent="0.25">
      <c r="B3" t="s">
        <v>105</v>
      </c>
    </row>
    <row r="5" spans="2:5" x14ac:dyDescent="0.25">
      <c r="B5" s="6" t="s">
        <v>106</v>
      </c>
    </row>
    <row r="6" spans="2:5" x14ac:dyDescent="0.25">
      <c r="B6" s="6" t="s">
        <v>107</v>
      </c>
    </row>
    <row r="7" spans="2:5" x14ac:dyDescent="0.25">
      <c r="B7" s="6" t="s">
        <v>112</v>
      </c>
    </row>
    <row r="9" spans="2:5" x14ac:dyDescent="0.25">
      <c r="B9" t="s">
        <v>113</v>
      </c>
    </row>
    <row r="10" spans="2:5" x14ac:dyDescent="0.25">
      <c r="B10" t="s">
        <v>114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tabSelected="1" workbookViewId="0">
      <selection activeCell="I19" sqref="I19"/>
    </sheetView>
  </sheetViews>
  <sheetFormatPr defaultRowHeight="15" x14ac:dyDescent="0.25"/>
  <sheetData>
    <row r="2" spans="2:2" x14ac:dyDescent="0.25">
      <c r="B2" t="s">
        <v>31</v>
      </c>
    </row>
    <row r="4" spans="2:2" x14ac:dyDescent="0.25">
      <c r="B4" t="s">
        <v>115</v>
      </c>
    </row>
    <row r="5" spans="2:2" x14ac:dyDescent="0.25">
      <c r="B5" t="s">
        <v>116</v>
      </c>
    </row>
    <row r="6" spans="2:2" x14ac:dyDescent="0.25">
      <c r="B6" t="s">
        <v>117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B10" sqref="B10"/>
    </sheetView>
  </sheetViews>
  <sheetFormatPr defaultRowHeight="15" x14ac:dyDescent="0.25"/>
  <sheetData>
    <row r="4" spans="2:7" x14ac:dyDescent="0.25">
      <c r="B4" t="s">
        <v>118</v>
      </c>
    </row>
    <row r="6" spans="2:7" x14ac:dyDescent="0.25">
      <c r="B6" s="14" t="s">
        <v>119</v>
      </c>
      <c r="C6" s="14"/>
      <c r="D6" s="14"/>
      <c r="E6" s="14"/>
      <c r="F6" s="14"/>
      <c r="G6" s="14"/>
    </row>
    <row r="8" spans="2:7" x14ac:dyDescent="0.25">
      <c r="B8" t="s">
        <v>120</v>
      </c>
    </row>
    <row r="9" spans="2:7" x14ac:dyDescent="0.25">
      <c r="B9" t="s">
        <v>121</v>
      </c>
    </row>
    <row r="10" spans="2:7" x14ac:dyDescent="0.25">
      <c r="B10" t="s">
        <v>122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16" sqref="D16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  <col min="4" max="4" width="17.5703125" bestFit="1" customWidth="1"/>
  </cols>
  <sheetData>
    <row r="1" spans="1:6" x14ac:dyDescent="0.25">
      <c r="A1" s="3" t="s">
        <v>31</v>
      </c>
      <c r="F1" s="12">
        <v>0.40972222222222227</v>
      </c>
    </row>
    <row r="3" spans="1:6" x14ac:dyDescent="0.25">
      <c r="A3" s="4" t="s">
        <v>0</v>
      </c>
      <c r="B3" s="4" t="s">
        <v>1</v>
      </c>
      <c r="D3" s="3" t="s">
        <v>139</v>
      </c>
    </row>
    <row r="4" spans="1:6" x14ac:dyDescent="0.25">
      <c r="B4" s="5" t="s">
        <v>4</v>
      </c>
      <c r="D4" s="5"/>
    </row>
    <row r="5" spans="1:6" x14ac:dyDescent="0.25">
      <c r="B5" s="5" t="s">
        <v>2</v>
      </c>
      <c r="D5" s="5"/>
    </row>
    <row r="6" spans="1:6" x14ac:dyDescent="0.25">
      <c r="B6" s="5" t="s">
        <v>3</v>
      </c>
      <c r="D6" s="5"/>
    </row>
    <row r="7" spans="1:6" x14ac:dyDescent="0.25">
      <c r="B7" s="5" t="s">
        <v>5</v>
      </c>
      <c r="D7" s="5"/>
    </row>
    <row r="8" spans="1:6" x14ac:dyDescent="0.25">
      <c r="B8" s="5" t="s">
        <v>6</v>
      </c>
    </row>
    <row r="9" spans="1:6" x14ac:dyDescent="0.25">
      <c r="B9" s="5" t="s">
        <v>7</v>
      </c>
    </row>
    <row r="10" spans="1:6" x14ac:dyDescent="0.25">
      <c r="B10" s="5" t="s">
        <v>8</v>
      </c>
    </row>
    <row r="11" spans="1:6" x14ac:dyDescent="0.25">
      <c r="B11" s="5" t="s">
        <v>9</v>
      </c>
    </row>
    <row r="12" spans="1:6" x14ac:dyDescent="0.25">
      <c r="B12" s="5" t="s">
        <v>10</v>
      </c>
    </row>
    <row r="13" spans="1:6" x14ac:dyDescent="0.25">
      <c r="B13" t="s">
        <v>11</v>
      </c>
    </row>
    <row r="14" spans="1:6" hidden="1" x14ac:dyDescent="0.25"/>
    <row r="16" spans="1:6" x14ac:dyDescent="0.25">
      <c r="D16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workbookViewId="0">
      <selection activeCell="B10" sqref="B10"/>
    </sheetView>
  </sheetViews>
  <sheetFormatPr defaultRowHeight="15" x14ac:dyDescent="0.25"/>
  <cols>
    <col min="2" max="2" width="65" bestFit="1" customWidth="1"/>
  </cols>
  <sheetData>
    <row r="2" spans="2:9" x14ac:dyDescent="0.25">
      <c r="B2" s="3" t="s">
        <v>73</v>
      </c>
      <c r="C2" s="3"/>
      <c r="D2" s="3"/>
      <c r="E2" s="3"/>
      <c r="I2" s="12">
        <v>0.4236111111111111</v>
      </c>
    </row>
    <row r="4" spans="2:9" x14ac:dyDescent="0.25">
      <c r="B4" t="s">
        <v>74</v>
      </c>
    </row>
    <row r="5" spans="2:9" x14ac:dyDescent="0.25">
      <c r="B5" s="11"/>
      <c r="C5" s="11"/>
    </row>
    <row r="6" spans="2:9" x14ac:dyDescent="0.25">
      <c r="B6" s="11" t="s">
        <v>75</v>
      </c>
      <c r="C6" s="11"/>
    </row>
    <row r="7" spans="2:9" x14ac:dyDescent="0.25">
      <c r="B7" t="s">
        <v>140</v>
      </c>
      <c r="C7" s="11"/>
    </row>
    <row r="8" spans="2:9" x14ac:dyDescent="0.25">
      <c r="B8" t="s">
        <v>141</v>
      </c>
    </row>
    <row r="10" spans="2:9" x14ac:dyDescent="0.25">
      <c r="B10" s="3" t="s">
        <v>147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"/>
  <sheetViews>
    <sheetView workbookViewId="0">
      <selection activeCell="D9" sqref="D9"/>
    </sheetView>
  </sheetViews>
  <sheetFormatPr defaultRowHeight="15" x14ac:dyDescent="0.25"/>
  <cols>
    <col min="2" max="2" width="25.28515625" customWidth="1"/>
    <col min="3" max="3" width="14.28515625" bestFit="1" customWidth="1"/>
    <col min="4" max="4" width="14.28515625" customWidth="1"/>
  </cols>
  <sheetData>
    <row r="1" spans="2:17" x14ac:dyDescent="0.25">
      <c r="B1" s="3" t="s">
        <v>41</v>
      </c>
      <c r="Q1" s="12">
        <v>0.43055555555555558</v>
      </c>
    </row>
    <row r="4" spans="2:17" x14ac:dyDescent="0.25">
      <c r="B4" t="s">
        <v>76</v>
      </c>
      <c r="C4">
        <v>1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42</v>
      </c>
      <c r="O4" t="s">
        <v>28</v>
      </c>
      <c r="P4" t="s">
        <v>29</v>
      </c>
    </row>
    <row r="6" spans="2:17" x14ac:dyDescent="0.25">
      <c r="B6" t="s">
        <v>18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7" x14ac:dyDescent="0.25">
      <c r="B8" t="s">
        <v>12</v>
      </c>
      <c r="C8" t="s">
        <v>17</v>
      </c>
    </row>
    <row r="9" spans="2:17" x14ac:dyDescent="0.25">
      <c r="B9" t="s">
        <v>30</v>
      </c>
      <c r="C9">
        <v>3.17</v>
      </c>
      <c r="D9" s="1">
        <f>C9*$C$4</f>
        <v>3.17</v>
      </c>
      <c r="E9">
        <f>D9*E$6</f>
        <v>4755</v>
      </c>
      <c r="F9">
        <f t="shared" ref="F9:P9" si="0">E9*F$6</f>
        <v>951000</v>
      </c>
      <c r="G9">
        <f t="shared" si="0"/>
        <v>218730000</v>
      </c>
      <c r="H9">
        <f t="shared" si="0"/>
        <v>52495200000</v>
      </c>
      <c r="I9">
        <f t="shared" si="0"/>
        <v>13123800000000</v>
      </c>
      <c r="J9">
        <f t="shared" si="0"/>
        <v>3412188000000000</v>
      </c>
      <c r="K9">
        <f t="shared" si="0"/>
        <v>9.2129076E+17</v>
      </c>
      <c r="L9">
        <f t="shared" si="0"/>
        <v>2.579614128E+20</v>
      </c>
      <c r="M9">
        <f t="shared" si="0"/>
        <v>7.4808809711999996E+22</v>
      </c>
      <c r="N9">
        <f t="shared" si="0"/>
        <v>2.24426429136E+25</v>
      </c>
      <c r="O9">
        <f t="shared" si="0"/>
        <v>6.9572193032159994E+27</v>
      </c>
      <c r="P9">
        <f t="shared" si="0"/>
        <v>2.2263101770291199E+30</v>
      </c>
    </row>
    <row r="10" spans="2:17" x14ac:dyDescent="0.25">
      <c r="B10" t="s">
        <v>14</v>
      </c>
      <c r="C10">
        <v>0.02</v>
      </c>
      <c r="D10" s="1">
        <f t="shared" ref="D10:D12" si="1">$C$9/C10*$C$4</f>
        <v>158.5</v>
      </c>
      <c r="E10">
        <f t="shared" ref="E10:P10" si="2">D10*E$6</f>
        <v>237750</v>
      </c>
      <c r="F10">
        <f t="shared" si="2"/>
        <v>47550000</v>
      </c>
      <c r="G10">
        <f t="shared" si="2"/>
        <v>10936500000</v>
      </c>
      <c r="H10">
        <f t="shared" si="2"/>
        <v>2624760000000</v>
      </c>
      <c r="I10">
        <f t="shared" si="2"/>
        <v>656190000000000</v>
      </c>
      <c r="J10">
        <f t="shared" si="2"/>
        <v>1.706094E+17</v>
      </c>
      <c r="K10">
        <f t="shared" si="2"/>
        <v>4.6064538E+19</v>
      </c>
      <c r="L10">
        <f t="shared" si="2"/>
        <v>1.2898070640000001E+22</v>
      </c>
      <c r="M10">
        <f t="shared" si="2"/>
        <v>3.7404404856000003E+24</v>
      </c>
      <c r="N10">
        <f t="shared" si="2"/>
        <v>1.1221321456800001E+27</v>
      </c>
      <c r="O10">
        <f t="shared" si="2"/>
        <v>3.4786096516080003E+29</v>
      </c>
      <c r="P10">
        <f t="shared" si="2"/>
        <v>1.1131550885145601E+32</v>
      </c>
    </row>
    <row r="11" spans="2:17" x14ac:dyDescent="0.25">
      <c r="B11" t="s">
        <v>15</v>
      </c>
      <c r="C11">
        <v>3.8</v>
      </c>
      <c r="D11" s="1">
        <f t="shared" si="1"/>
        <v>0.83421052631578951</v>
      </c>
      <c r="E11">
        <f t="shared" ref="E11:P11" si="3">D11*E$6</f>
        <v>1251.3157894736842</v>
      </c>
      <c r="F11">
        <f t="shared" si="3"/>
        <v>250263.15789473683</v>
      </c>
      <c r="G11">
        <f t="shared" si="3"/>
        <v>57560526.315789469</v>
      </c>
      <c r="H11">
        <f t="shared" si="3"/>
        <v>13814526315.789473</v>
      </c>
      <c r="I11">
        <f t="shared" si="3"/>
        <v>3453631578947.3682</v>
      </c>
      <c r="J11">
        <f t="shared" si="3"/>
        <v>897944210526315.75</v>
      </c>
      <c r="K11">
        <f t="shared" si="3"/>
        <v>2.4244493684210525E+17</v>
      </c>
      <c r="L11">
        <f t="shared" si="3"/>
        <v>6.7884582315789468E+19</v>
      </c>
      <c r="M11">
        <f t="shared" si="3"/>
        <v>1.9686528871578947E+22</v>
      </c>
      <c r="N11">
        <f t="shared" si="3"/>
        <v>5.9059586614736843E+24</v>
      </c>
      <c r="O11">
        <f t="shared" si="3"/>
        <v>1.8308471850568421E+27</v>
      </c>
      <c r="P11">
        <f t="shared" si="3"/>
        <v>5.8587109921818949E+29</v>
      </c>
    </row>
    <row r="12" spans="2:17" x14ac:dyDescent="0.25">
      <c r="B12" t="s">
        <v>16</v>
      </c>
      <c r="C12">
        <v>0.3</v>
      </c>
      <c r="D12" s="1">
        <f t="shared" si="1"/>
        <v>10.566666666666666</v>
      </c>
      <c r="E12">
        <f t="shared" ref="E12:P12" si="4">D12*E$6</f>
        <v>15850</v>
      </c>
      <c r="F12">
        <f t="shared" si="4"/>
        <v>3170000</v>
      </c>
      <c r="G12">
        <f t="shared" si="4"/>
        <v>729100000</v>
      </c>
      <c r="H12">
        <f t="shared" si="4"/>
        <v>174984000000</v>
      </c>
      <c r="I12">
        <f t="shared" si="4"/>
        <v>43746000000000</v>
      </c>
      <c r="J12">
        <f t="shared" si="4"/>
        <v>1.137396E+16</v>
      </c>
      <c r="K12">
        <f t="shared" si="4"/>
        <v>3.0709692E+18</v>
      </c>
      <c r="L12">
        <f t="shared" si="4"/>
        <v>8.5987137599999993E+20</v>
      </c>
      <c r="M12">
        <f t="shared" si="4"/>
        <v>2.4936269903999999E+23</v>
      </c>
      <c r="N12">
        <f t="shared" si="4"/>
        <v>7.4808809711999994E+25</v>
      </c>
      <c r="O12">
        <f t="shared" si="4"/>
        <v>2.3190731010719999E+28</v>
      </c>
      <c r="P12">
        <f t="shared" si="4"/>
        <v>7.4210339234303991E+30</v>
      </c>
    </row>
    <row r="18" spans="2:9" x14ac:dyDescent="0.25">
      <c r="B18" t="s">
        <v>13</v>
      </c>
      <c r="D18" t="s">
        <v>33</v>
      </c>
    </row>
    <row r="19" spans="2:9" x14ac:dyDescent="0.25">
      <c r="B19">
        <v>1</v>
      </c>
      <c r="C19" s="6" t="s">
        <v>32</v>
      </c>
      <c r="D19">
        <v>3.77</v>
      </c>
      <c r="E19" t="s">
        <v>35</v>
      </c>
      <c r="F19" s="6" t="s">
        <v>38</v>
      </c>
    </row>
    <row r="20" spans="2:9" x14ac:dyDescent="0.25">
      <c r="B20" t="s">
        <v>34</v>
      </c>
      <c r="C20" t="s">
        <v>32</v>
      </c>
      <c r="D20">
        <v>1</v>
      </c>
      <c r="E20" t="s">
        <v>36</v>
      </c>
      <c r="F20" s="6" t="s">
        <v>37</v>
      </c>
      <c r="G20" t="s">
        <v>39</v>
      </c>
      <c r="I20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workbookViewId="0">
      <selection activeCell="B17" sqref="B17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95</v>
      </c>
      <c r="J1" s="12">
        <v>0.47916666666666669</v>
      </c>
    </row>
    <row r="2" spans="2:10" x14ac:dyDescent="0.25">
      <c r="B2" s="3" t="s">
        <v>89</v>
      </c>
    </row>
    <row r="3" spans="2:10" x14ac:dyDescent="0.25">
      <c r="B3" s="13">
        <f ca="1">NOW()</f>
        <v>43399.819546064813</v>
      </c>
    </row>
    <row r="4" spans="2:10" x14ac:dyDescent="0.25">
      <c r="B4" t="s">
        <v>90</v>
      </c>
    </row>
    <row r="5" spans="2:10" x14ac:dyDescent="0.25">
      <c r="B5" t="s">
        <v>145</v>
      </c>
    </row>
    <row r="6" spans="2:10" x14ac:dyDescent="0.25">
      <c r="B6" t="s">
        <v>91</v>
      </c>
    </row>
    <row r="7" spans="2:10" x14ac:dyDescent="0.25">
      <c r="B7" t="s">
        <v>92</v>
      </c>
    </row>
    <row r="8" spans="2:10" x14ac:dyDescent="0.25">
      <c r="B8" t="s">
        <v>93</v>
      </c>
    </row>
    <row r="10" spans="2:10" x14ac:dyDescent="0.25">
      <c r="B10" t="s">
        <v>94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B5" sqref="B5"/>
    </sheetView>
  </sheetViews>
  <sheetFormatPr defaultRowHeight="15" x14ac:dyDescent="0.25"/>
  <cols>
    <col min="2" max="2" width="43.5703125" bestFit="1" customWidth="1"/>
  </cols>
  <sheetData>
    <row r="1" spans="2:10" x14ac:dyDescent="0.25">
      <c r="I1" t="s">
        <v>98</v>
      </c>
      <c r="J1" s="12"/>
    </row>
    <row r="2" spans="2:10" x14ac:dyDescent="0.25">
      <c r="B2" s="3" t="s">
        <v>96</v>
      </c>
    </row>
    <row r="3" spans="2:10" x14ac:dyDescent="0.25">
      <c r="B3" s="13"/>
      <c r="I3" s="12">
        <v>0.49305555555555558</v>
      </c>
    </row>
    <row r="5" spans="2:10" x14ac:dyDescent="0.25">
      <c r="B5" t="s">
        <v>99</v>
      </c>
    </row>
    <row r="6" spans="2:10" x14ac:dyDescent="0.25">
      <c r="B6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B23" sqref="B23"/>
    </sheetView>
  </sheetViews>
  <sheetFormatPr defaultRowHeight="15" x14ac:dyDescent="0.25"/>
  <cols>
    <col min="2" max="2" width="84.140625" bestFit="1" customWidth="1"/>
  </cols>
  <sheetData>
    <row r="1" spans="2:10" x14ac:dyDescent="0.25">
      <c r="I1" t="s">
        <v>98</v>
      </c>
      <c r="J1" s="12"/>
    </row>
    <row r="2" spans="2:10" x14ac:dyDescent="0.25">
      <c r="B2" s="3" t="s">
        <v>97</v>
      </c>
    </row>
    <row r="3" spans="2:10" x14ac:dyDescent="0.25">
      <c r="B3" s="13"/>
    </row>
    <row r="4" spans="2:10" x14ac:dyDescent="0.25">
      <c r="B4" s="3" t="s">
        <v>109</v>
      </c>
    </row>
    <row r="6" spans="2:10" x14ac:dyDescent="0.25">
      <c r="B6" s="3" t="s">
        <v>110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"/>
  <sheetViews>
    <sheetView workbookViewId="0">
      <selection activeCell="I6" sqref="I6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101</v>
      </c>
      <c r="J1" s="12"/>
    </row>
    <row r="2" spans="2:10" x14ac:dyDescent="0.25">
      <c r="B2" s="3" t="s">
        <v>102</v>
      </c>
    </row>
    <row r="3" spans="2:10" x14ac:dyDescent="0.25">
      <c r="B3" s="13"/>
      <c r="I3" s="12">
        <v>0.50347222222222221</v>
      </c>
    </row>
    <row r="5" spans="2:10" x14ac:dyDescent="0.25">
      <c r="B5" t="s">
        <v>103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geral</vt:lpstr>
      <vt:lpstr>Slide 7</vt:lpstr>
      <vt:lpstr>22</vt:lpstr>
      <vt:lpstr>23</vt:lpstr>
      <vt:lpstr>24</vt:lpstr>
      <vt:lpstr>28 </vt:lpstr>
      <vt:lpstr>29</vt:lpstr>
      <vt:lpstr>30</vt:lpstr>
      <vt:lpstr>31</vt:lpstr>
      <vt:lpstr>33</vt:lpstr>
      <vt:lpstr>35</vt:lpstr>
      <vt:lpstr>37</vt:lpstr>
      <vt:lpstr>40 </vt:lpstr>
      <vt:lpstr>41</vt:lpstr>
      <vt:lpstr>44</vt:lpstr>
      <vt:lpstr>46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Emerson Queiroz de Medeiros</cp:lastModifiedBy>
  <dcterms:created xsi:type="dcterms:W3CDTF">2018-10-17T16:29:53Z</dcterms:created>
  <dcterms:modified xsi:type="dcterms:W3CDTF">2018-10-26T22:47:06Z</dcterms:modified>
</cp:coreProperties>
</file>