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0" documentId="8_{B7D5551B-A0A5-416F-AF0D-ED23608036C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  <sheet name="Planilha2" sheetId="2" r:id="rId2"/>
  </sheets>
  <definedNames>
    <definedName name="Aporte">Planilha1!$C$10:$C$10</definedName>
    <definedName name="QTD_Anos">Planilha1!$C$11:$C$11</definedName>
    <definedName name="Rendimento_Carteira">Planilha1!$C$6:$C$6</definedName>
    <definedName name="Taxa_Mensal">Planilha1!$C$12:$C$12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32" i="1"/>
  <c r="C31" i="1"/>
  <c r="C30" i="1"/>
  <c r="C29" i="1"/>
  <c r="C28" i="1"/>
  <c r="C27" i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D32" i="1"/>
  <c r="D31" i="1"/>
  <c r="D30" i="1"/>
  <c r="D29" i="1"/>
  <c r="D28" i="1"/>
  <c r="D27" i="1"/>
  <c r="D33" i="1" s="1"/>
  <c r="C7" i="1"/>
  <c r="C21" i="1"/>
  <c r="D21" i="1" s="1"/>
  <c r="C20" i="1"/>
  <c r="D20" i="1" s="1"/>
  <c r="C19" i="1"/>
  <c r="D19" i="1" s="1"/>
  <c r="C18" i="1"/>
  <c r="D18" i="1" s="1"/>
  <c r="C17" i="1"/>
  <c r="D17" i="1" s="1"/>
  <c r="C13" i="1"/>
  <c r="C14" i="1" s="1"/>
</calcChain>
</file>

<file path=xl/sharedStrings.xml><?xml version="1.0" encoding="utf-8"?>
<sst xmlns="http://schemas.openxmlformats.org/spreadsheetml/2006/main" count="69" uniqueCount="32">
  <si>
    <t>MOB INVEST</t>
  </si>
  <si>
    <t>CONFIGURAÇÕES</t>
  </si>
  <si>
    <t>Salário</t>
  </si>
  <si>
    <t>Rendimento de Carteira</t>
  </si>
  <si>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</si>
  <si>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</si>
  <si>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</si>
  <si>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</si>
  <si>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</si>
  <si>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</si>
  <si>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Cenários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</si>
  <si>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</si>
  <si>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</si>
  <si>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</si>
  <si>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</si>
  <si>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</si>
  <si>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</si>
  <si>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</si>
  <si>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</si>
  <si>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</si>
  <si>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</si>
  <si>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</si>
  <si>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</si>
  <si>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</si>
  <si>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</si>
  <si>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</si>
  <si>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</si>
  <si>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</si>
  <si>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</t>
  </si>
  <si>
    <t>Chave</t>
  </si>
  <si>
    <t>CONSERVADOR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</si>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</sst>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>
    <font>
      <sz val="11"/>
      <color theme="1"/>
      <name val="Aptos Narrow"/>
      <family val="2"/>
      <scheme val="minor"/>
    </font>
    <font>
      <sz val="11"/>
      <color theme="1"/>
      <name val="Segoe UI"/>
    </font>
    <font>
      <b/>
      <sz val="11"/>
      <color theme="1"/>
      <name val="Segoe UI"/>
    </font>
    <font>
      <b/>
      <sz val="20"/>
      <color theme="0"/>
      <name val="Segoe UI"/>
    </font>
    <font>
      <sz val="13"/>
      <color theme="1"/>
      <name val="Segoe UI"/>
    </font>
    <font>
      <b/>
      <sz val="13"/>
      <color theme="1"/>
      <name val="Segoe UI"/>
    </font>
    <font>
      <b/>
      <sz val="16"/>
      <color theme="0"/>
      <name val="Segoe UI"/>
    </font>
    <font>
      <sz val="11"/>
      <color theme="0"/>
      <name val="Segoe UI"/>
    </font>
    <font>
      <b/>
      <sz val="14"/>
      <color theme="0"/>
      <name val="Segoe UI"/>
    </font>
    <font>
      <b/>
      <sz val="32"/>
      <color theme="6"/>
      <name val="Segoe UI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 style="thin">
        <color theme="6"/>
      </right>
      <top/>
      <bottom style="dotted">
        <color theme="6"/>
      </bottom>
      <diagonal/>
    </border>
    <border>
      <left style="thin">
        <color theme="6"/>
      </left>
      <right style="medium">
        <color theme="6"/>
      </right>
      <top/>
      <bottom style="dotted">
        <color theme="6"/>
      </bottom>
      <diagonal/>
    </border>
    <border>
      <left style="medium">
        <color theme="6"/>
      </left>
      <right style="thin">
        <color theme="6"/>
      </right>
      <top style="dotted">
        <color theme="6"/>
      </top>
      <bottom style="dotted">
        <color theme="6"/>
      </bottom>
      <diagonal/>
    </border>
    <border>
      <left style="thin">
        <color theme="6"/>
      </left>
      <right style="medium">
        <color theme="6"/>
      </right>
      <top style="dotted">
        <color theme="6"/>
      </top>
      <bottom style="dotted">
        <color theme="6"/>
      </bottom>
      <diagonal/>
    </border>
    <border>
      <left style="medium">
        <color theme="6"/>
      </left>
      <right style="thin">
        <color theme="6"/>
      </right>
      <top style="dotted">
        <color theme="6"/>
      </top>
      <bottom style="medium">
        <color theme="6"/>
      </bottom>
      <diagonal/>
    </border>
    <border>
      <left style="thin">
        <color theme="6"/>
      </left>
      <right style="medium">
        <color theme="6"/>
      </right>
      <top style="dotted">
        <color theme="6"/>
      </top>
      <bottom style="medium">
        <color theme="6"/>
      </bottom>
      <diagonal/>
    </border>
    <border>
      <left/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/>
      <bottom style="dotted">
        <color theme="6"/>
      </bottom>
      <diagonal/>
    </border>
    <border>
      <left style="thin">
        <color theme="6"/>
      </left>
      <right style="thin">
        <color theme="6"/>
      </right>
      <top style="dotted">
        <color theme="6"/>
      </top>
      <bottom style="dotted">
        <color theme="6"/>
      </bottom>
      <diagonal/>
    </border>
    <border>
      <left style="thin">
        <color theme="6"/>
      </left>
      <right style="thin">
        <color theme="6"/>
      </right>
      <top style="dotted">
        <color theme="6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 style="dotted">
        <color theme="6"/>
      </bottom>
      <diagonal/>
    </border>
    <border>
      <left style="medium">
        <color theme="6"/>
      </left>
      <right style="medium">
        <color theme="6"/>
      </right>
      <top style="dotted">
        <color theme="6"/>
      </top>
      <bottom style="dotted">
        <color theme="6"/>
      </bottom>
      <diagonal/>
    </border>
    <border>
      <left style="medium">
        <color theme="6"/>
      </left>
      <right style="medium">
        <color theme="6"/>
      </right>
      <top style="dotted">
        <color theme="6"/>
      </top>
      <bottom style="medium">
        <color theme="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3" borderId="4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7" fillId="0" borderId="0" xfId="0" applyFont="1"/>
    <xf numFmtId="0" fontId="4" fillId="4" borderId="6" xfId="0" applyFont="1" applyFill="1" applyBorder="1"/>
    <xf numFmtId="164" fontId="1" fillId="4" borderId="13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/>
    </xf>
    <xf numFmtId="0" fontId="4" fillId="4" borderId="8" xfId="0" applyFont="1" applyFill="1" applyBorder="1"/>
    <xf numFmtId="164" fontId="1" fillId="4" borderId="14" xfId="0" applyNumberFormat="1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/>
    </xf>
    <xf numFmtId="0" fontId="4" fillId="4" borderId="10" xfId="0" applyFont="1" applyFill="1" applyBorder="1"/>
    <xf numFmtId="164" fontId="1" fillId="4" borderId="15" xfId="0" applyNumberFormat="1" applyFont="1" applyFill="1" applyBorder="1" applyAlignment="1">
      <alignment horizontal="center" vertical="center"/>
    </xf>
    <xf numFmtId="164" fontId="1" fillId="4" borderId="11" xfId="0" applyNumberFormat="1" applyFont="1" applyFill="1" applyBorder="1" applyAlignment="1">
      <alignment horizontal="center"/>
    </xf>
    <xf numFmtId="9" fontId="1" fillId="0" borderId="0" xfId="0" applyNumberFormat="1" applyFont="1"/>
    <xf numFmtId="0" fontId="5" fillId="0" borderId="0" xfId="0" applyFont="1" applyFill="1" applyBorder="1"/>
    <xf numFmtId="8" fontId="1" fillId="0" borderId="0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2" fillId="6" borderId="0" xfId="0" applyFont="1" applyFill="1"/>
    <xf numFmtId="164" fontId="2" fillId="6" borderId="0" xfId="0" applyNumberFormat="1" applyFont="1" applyFill="1"/>
    <xf numFmtId="0" fontId="2" fillId="6" borderId="0" xfId="0" applyFont="1" applyFill="1" applyAlignment="1">
      <alignment wrapText="1"/>
    </xf>
    <xf numFmtId="0" fontId="1" fillId="7" borderId="0" xfId="0" applyFont="1" applyFill="1"/>
    <xf numFmtId="0" fontId="1" fillId="7" borderId="0" xfId="0" applyFont="1" applyFill="1" applyAlignment="1">
      <alignment horizontal="center" wrapText="1"/>
    </xf>
    <xf numFmtId="0" fontId="2" fillId="8" borderId="0" xfId="0" applyFont="1" applyFill="1"/>
    <xf numFmtId="164" fontId="2" fillId="8" borderId="0" xfId="0" applyNumberFormat="1" applyFont="1" applyFill="1" applyAlignment="1">
      <alignment horizontal="center"/>
    </xf>
    <xf numFmtId="9" fontId="0" fillId="0" borderId="0" xfId="0" applyNumberFormat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5" fillId="4" borderId="17" xfId="0" applyFont="1" applyFill="1" applyBorder="1"/>
    <xf numFmtId="0" fontId="5" fillId="4" borderId="18" xfId="0" applyFont="1" applyFill="1" applyBorder="1"/>
    <xf numFmtId="164" fontId="1" fillId="0" borderId="16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8" fontId="2" fillId="4" borderId="17" xfId="0" applyNumberFormat="1" applyFont="1" applyFill="1" applyBorder="1" applyAlignment="1">
      <alignment horizontal="center" vertical="center"/>
    </xf>
    <xf numFmtId="8" fontId="2" fillId="4" borderId="18" xfId="0" applyNumberFormat="1" applyFont="1" applyFill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164" fontId="1" fillId="0" borderId="16" xfId="0" applyNumberFormat="1" applyFont="1" applyBorder="1" applyAlignment="1">
      <alignment horizontal="center"/>
    </xf>
    <xf numFmtId="10" fontId="1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7A-48DF-AA72-FCF79664E0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7A-48DF-AA72-FCF79664E0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7A-48DF-AA72-FCF79664E0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7A-48DF-AA72-FCF79664E0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7A-48DF-AA72-FCF79664E0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7A-48DF-AA72-FCF79664E0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Planilha1!$C$27:$C$32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E-4BE3-A6AE-D579E4FA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34</xdr:row>
      <xdr:rowOff>28575</xdr:rowOff>
    </xdr:from>
    <xdr:to>
      <xdr:col>3</xdr:col>
      <xdr:colOff>904875</xdr:colOff>
      <xdr:row>47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0E410A-ADD3-F11D-A468-1C955B16C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showGridLines="0" tabSelected="1" workbookViewId="0">
      <pane ySplit="2" topLeftCell="A32" activePane="bottomLeft" state="frozen"/>
      <selection pane="bottomLeft" activeCell="C8" sqref="C8"/>
    </sheetView>
  </sheetViews>
  <sheetFormatPr defaultColWidth="0" defaultRowHeight="16.5"/>
  <cols>
    <col min="1" max="1" width="1.85546875" style="1" customWidth="1"/>
    <col min="2" max="2" width="31.85546875" style="1" bestFit="1" customWidth="1"/>
    <col min="3" max="3" width="36.5703125" style="1" bestFit="1" customWidth="1"/>
    <col min="4" max="4" width="15.42578125" style="1" bestFit="1" customWidth="1"/>
    <col min="5" max="5" width="1.85546875" style="1" customWidth="1"/>
    <col min="6" max="11" width="9.140625" style="1" hidden="1" customWidth="1"/>
    <col min="12" max="16384" width="0" style="1" hidden="1"/>
  </cols>
  <sheetData>
    <row r="1" spans="2:4" ht="6.75" customHeight="1"/>
    <row r="2" spans="2:4" ht="48">
      <c r="B2" s="39" t="s">
        <v>0</v>
      </c>
      <c r="C2" s="40"/>
      <c r="D2" s="41"/>
    </row>
    <row r="3" spans="2:4" ht="10.5" customHeight="1"/>
    <row r="4" spans="2:4" ht="25.5">
      <c r="B4" s="46" t="s">
        <v>1</v>
      </c>
      <c r="C4" s="47"/>
      <c r="D4" s="48"/>
    </row>
    <row r="5" spans="2:4">
      <c r="B5" s="27" t="s">
        <v>2</v>
      </c>
      <c r="C5" s="49">
        <v>5000</v>
      </c>
      <c r="D5" s="49"/>
    </row>
    <row r="6" spans="2:4">
      <c r="B6" s="28" t="s">
        <v>3</v>
      </c>
      <c r="C6" s="50">
        <v>0.01</v>
      </c>
      <c r="D6" s="50"/>
    </row>
    <row r="7" spans="2:4">
      <c r="B7" s="29" t="s">
        <v>3</v>
      </c>
      <c r="C7" s="38">
        <f>C5*0.3</f>
        <v>1500</v>
      </c>
      <c r="D7" s="38"/>
    </row>
    <row r="8" spans="2:4" ht="10.5" customHeight="1"/>
    <row r="9" spans="2:4" ht="30.75">
      <c r="B9" s="43" t="s">
        <v>4</v>
      </c>
      <c r="C9" s="44"/>
      <c r="D9" s="45"/>
    </row>
    <row r="10" spans="2:4" ht="18.75">
      <c r="B10" s="30" t="s">
        <v>5</v>
      </c>
      <c r="C10" s="34">
        <v>300</v>
      </c>
      <c r="D10" s="34"/>
    </row>
    <row r="11" spans="2:4" ht="18.75">
      <c r="B11" s="31" t="s">
        <v>6</v>
      </c>
      <c r="C11" s="42">
        <v>5</v>
      </c>
      <c r="D11" s="42"/>
    </row>
    <row r="12" spans="2:4" ht="18.75">
      <c r="B12" s="31" t="s">
        <v>7</v>
      </c>
      <c r="C12" s="35">
        <v>1.0789999999999999E-2</v>
      </c>
      <c r="D12" s="35"/>
    </row>
    <row r="13" spans="2:4" ht="18.75">
      <c r="B13" s="32" t="s">
        <v>8</v>
      </c>
      <c r="C13" s="36">
        <f>FV(C12,C11*12,C10*-1)</f>
        <v>25133.074199546292</v>
      </c>
      <c r="D13" s="36"/>
    </row>
    <row r="14" spans="2:4" ht="18.75">
      <c r="B14" s="33" t="s">
        <v>9</v>
      </c>
      <c r="C14" s="37">
        <f>C13*C6</f>
        <v>251.33074199546292</v>
      </c>
      <c r="D14" s="37"/>
    </row>
    <row r="15" spans="2:4" ht="10.5" customHeight="1">
      <c r="B15" s="16"/>
      <c r="C15" s="17"/>
    </row>
    <row r="16" spans="2:4" ht="30.75">
      <c r="B16" s="3" t="s">
        <v>10</v>
      </c>
      <c r="C16" s="4"/>
      <c r="D16" s="18" t="s">
        <v>11</v>
      </c>
    </row>
    <row r="17" spans="1:4" ht="18.75">
      <c r="A17" s="5">
        <v>2</v>
      </c>
      <c r="B17" s="6" t="s">
        <v>12</v>
      </c>
      <c r="C17" s="7">
        <f>FV($C$12,$A17*12,$C$10*-1)</f>
        <v>8168.2881892935648</v>
      </c>
      <c r="D17" s="8">
        <f>C17*C$6</f>
        <v>81.682881892935654</v>
      </c>
    </row>
    <row r="18" spans="1:4" ht="18.75">
      <c r="A18" s="5">
        <v>5</v>
      </c>
      <c r="B18" s="9" t="s">
        <v>13</v>
      </c>
      <c r="C18" s="10">
        <f>FV($C$12,$A18*12,$C$10*-1)</f>
        <v>25133.074199546292</v>
      </c>
      <c r="D18" s="11">
        <f>C18*C$6</f>
        <v>251.33074199546292</v>
      </c>
    </row>
    <row r="19" spans="1:4" ht="18.75">
      <c r="A19" s="5">
        <v>10</v>
      </c>
      <c r="B19" s="9" t="s">
        <v>14</v>
      </c>
      <c r="C19" s="10">
        <f>FV($C$12,$A19*12,$C$10*-1)</f>
        <v>72985.263759051653</v>
      </c>
      <c r="D19" s="11">
        <f>C19*C$6</f>
        <v>729.85263759051657</v>
      </c>
    </row>
    <row r="20" spans="1:4" ht="18.75">
      <c r="A20" s="5">
        <v>20</v>
      </c>
      <c r="B20" s="9" t="s">
        <v>15</v>
      </c>
      <c r="C20" s="10">
        <f>FV($C$12,$A20*12,$C$10*-1)</f>
        <v>337559.52002912416</v>
      </c>
      <c r="D20" s="11">
        <f>C20*C$6</f>
        <v>3375.5952002912418</v>
      </c>
    </row>
    <row r="21" spans="1:4" ht="18.75">
      <c r="A21" s="5">
        <v>30</v>
      </c>
      <c r="B21" s="12" t="s">
        <v>16</v>
      </c>
      <c r="C21" s="13">
        <f>FV($C$12,$A21*12,$C$10*-1)</f>
        <v>1296650.8965014142</v>
      </c>
      <c r="D21" s="14">
        <f>C21*C$6</f>
        <v>12966.508965014144</v>
      </c>
    </row>
    <row r="22" spans="1:4" ht="10.5" customHeight="1"/>
    <row r="23" spans="1:4">
      <c r="B23" s="22" t="s">
        <v>17</v>
      </c>
      <c r="C23" s="23" t="s">
        <v>18</v>
      </c>
    </row>
    <row r="24" spans="1:4">
      <c r="B24" s="24" t="s">
        <v>19</v>
      </c>
      <c r="C24" s="25">
        <f>C10</f>
        <v>300</v>
      </c>
    </row>
    <row r="26" spans="1:4">
      <c r="B26" s="19" t="s">
        <v>20</v>
      </c>
      <c r="C26" s="21" t="s">
        <v>21</v>
      </c>
      <c r="D26" s="19" t="s">
        <v>22</v>
      </c>
    </row>
    <row r="27" spans="1:4">
      <c r="B27" s="1" t="s">
        <v>23</v>
      </c>
      <c r="C27" s="15">
        <f>_xlfn.XLOOKUP($C$23&amp;"-"&amp;B27,Planilha2!A:A,Planilha2!D:D)</f>
        <v>0.32</v>
      </c>
      <c r="D27" s="2">
        <f>$C$24*C27</f>
        <v>96</v>
      </c>
    </row>
    <row r="28" spans="1:4">
      <c r="B28" s="1" t="s">
        <v>24</v>
      </c>
      <c r="C28" s="15">
        <f>_xlfn.XLOOKUP($C$23&amp;"-"&amp;B28,Planilha2!A:A,Planilha2!D:D)</f>
        <v>0.35</v>
      </c>
      <c r="D28" s="2">
        <f t="shared" ref="D28:D32" si="0">$C$24*C28</f>
        <v>105</v>
      </c>
    </row>
    <row r="29" spans="1:4">
      <c r="B29" s="1" t="s">
        <v>25</v>
      </c>
      <c r="C29" s="15">
        <f>_xlfn.XLOOKUP($C$23&amp;"-"&amp;B29,Planilha2!A:A,Planilha2!D:D)</f>
        <v>0.08</v>
      </c>
      <c r="D29" s="2">
        <f t="shared" si="0"/>
        <v>24</v>
      </c>
    </row>
    <row r="30" spans="1:4">
      <c r="B30" s="1" t="s">
        <v>26</v>
      </c>
      <c r="C30" s="15">
        <f>_xlfn.XLOOKUP($C$23&amp;"-"&amp;B30,Planilha2!A:A,Planilha2!D:D)</f>
        <v>0.1</v>
      </c>
      <c r="D30" s="2">
        <f t="shared" si="0"/>
        <v>30</v>
      </c>
    </row>
    <row r="31" spans="1:4">
      <c r="B31" s="1" t="s">
        <v>27</v>
      </c>
      <c r="C31" s="15">
        <f>_xlfn.XLOOKUP($C$23&amp;"-"&amp;B31,Planilha2!A:A,Planilha2!D:D)</f>
        <v>0.1</v>
      </c>
      <c r="D31" s="2">
        <f t="shared" si="0"/>
        <v>30</v>
      </c>
    </row>
    <row r="32" spans="1:4">
      <c r="B32" s="1" t="s">
        <v>28</v>
      </c>
      <c r="C32" s="15">
        <f>_xlfn.XLOOKUP($C$23&amp;"-"&amp;B32,Planilha2!A:A,Planilha2!D:D)</f>
        <v>0.05</v>
      </c>
      <c r="D32" s="2">
        <f t="shared" si="0"/>
        <v>15</v>
      </c>
    </row>
    <row r="33" spans="2:4">
      <c r="B33" s="19"/>
      <c r="C33" s="19"/>
      <c r="D33" s="20">
        <f>SUM(D27:D32)</f>
        <v>300</v>
      </c>
    </row>
  </sheetData>
  <mergeCells count="11">
    <mergeCell ref="B2:D2"/>
    <mergeCell ref="C11:D11"/>
    <mergeCell ref="B9:D9"/>
    <mergeCell ref="B4:D4"/>
    <mergeCell ref="C5:D5"/>
    <mergeCell ref="C6:D6"/>
    <mergeCell ref="C10:D10"/>
    <mergeCell ref="C12:D12"/>
    <mergeCell ref="C13:D13"/>
    <mergeCell ref="C14:D14"/>
    <mergeCell ref="C7:D7"/>
  </mergeCells>
  <dataValidations count="1">
    <dataValidation type="list" allowBlank="1" showInputMessage="1" showErrorMessage="1" sqref="C23" xr:uid="{3393E583-CF3F-411D-B95E-7704BCF1E65A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940D-80E3-4625-8292-687837F8E4FB}">
  <dimension ref="A3:D21"/>
  <sheetViews>
    <sheetView workbookViewId="0">
      <selection activeCell="D15" sqref="D15"/>
    </sheetView>
  </sheetViews>
  <sheetFormatPr defaultRowHeight="15"/>
  <cols>
    <col min="1" max="1" width="42.5703125" customWidth="1"/>
    <col min="2" max="2" width="14.7109375" bestFit="1" customWidth="1"/>
    <col min="3" max="3" width="18.42578125" bestFit="1" customWidth="1"/>
    <col min="4" max="4" width="9.5703125" bestFit="1" customWidth="1"/>
  </cols>
  <sheetData>
    <row r="3" spans="1:4">
      <c r="A3" t="s">
        <v>29</v>
      </c>
      <c r="B3" t="s">
        <v>17</v>
      </c>
      <c r="C3" t="s">
        <v>20</v>
      </c>
    </row>
    <row r="4" spans="1:4" ht="16.5">
      <c r="A4" t="str">
        <f>B4&amp;"-"&amp;C4</f>
        <v>CONSERVADOR-PAPEL</v>
      </c>
      <c r="B4" t="s">
        <v>30</v>
      </c>
      <c r="C4" t="s">
        <v>23</v>
      </c>
      <c r="D4" s="15">
        <v>0.3</v>
      </c>
    </row>
    <row r="5" spans="1:4" ht="16.5">
      <c r="A5" t="str">
        <f t="shared" ref="A5:A21" si="0">B5&amp;"-"&amp;C5</f>
        <v>CONSERVADOR-TIJOLO</v>
      </c>
      <c r="B5" t="s">
        <v>30</v>
      </c>
      <c r="C5" t="s">
        <v>24</v>
      </c>
      <c r="D5" s="15">
        <v>0.5</v>
      </c>
    </row>
    <row r="6" spans="1:4" ht="16.5">
      <c r="A6" t="str">
        <f t="shared" si="0"/>
        <v>CONSERVADOR-HIBRIDOS</v>
      </c>
      <c r="B6" t="s">
        <v>30</v>
      </c>
      <c r="C6" t="s">
        <v>25</v>
      </c>
      <c r="D6" s="15">
        <v>0.1</v>
      </c>
    </row>
    <row r="7" spans="1:4" ht="16.5">
      <c r="A7" t="str">
        <f t="shared" si="0"/>
        <v>CONSERVADOR-FOFs</v>
      </c>
      <c r="B7" t="s">
        <v>30</v>
      </c>
      <c r="C7" t="s">
        <v>26</v>
      </c>
      <c r="D7" s="15">
        <v>0.1</v>
      </c>
    </row>
    <row r="8" spans="1:4" ht="16.5">
      <c r="A8" t="str">
        <f t="shared" si="0"/>
        <v>CONSERVADOR-DESENVOLVIMENTO</v>
      </c>
      <c r="B8" t="s">
        <v>30</v>
      </c>
      <c r="C8" t="s">
        <v>27</v>
      </c>
      <c r="D8" s="15">
        <v>0</v>
      </c>
    </row>
    <row r="9" spans="1:4" ht="16.5">
      <c r="A9" t="str">
        <f t="shared" si="0"/>
        <v>CONSERVADOR-HOTELARIA</v>
      </c>
      <c r="B9" t="s">
        <v>30</v>
      </c>
      <c r="C9" t="s">
        <v>28</v>
      </c>
      <c r="D9" s="15">
        <v>0</v>
      </c>
    </row>
    <row r="10" spans="1:4">
      <c r="A10" t="str">
        <f t="shared" si="0"/>
        <v>MODERADO-PAPEL</v>
      </c>
      <c r="B10" t="s">
        <v>18</v>
      </c>
      <c r="C10" t="s">
        <v>23</v>
      </c>
      <c r="D10" s="26">
        <v>0.32</v>
      </c>
    </row>
    <row r="11" spans="1:4">
      <c r="A11" t="str">
        <f t="shared" si="0"/>
        <v>MODERADO-TIJOLO</v>
      </c>
      <c r="B11" t="s">
        <v>18</v>
      </c>
      <c r="C11" t="s">
        <v>24</v>
      </c>
      <c r="D11" s="26">
        <v>0.35</v>
      </c>
    </row>
    <row r="12" spans="1:4">
      <c r="A12" t="str">
        <f t="shared" si="0"/>
        <v>MODERADO-HIBRIDOS</v>
      </c>
      <c r="B12" t="s">
        <v>18</v>
      </c>
      <c r="C12" t="s">
        <v>25</v>
      </c>
      <c r="D12" s="26">
        <v>0.08</v>
      </c>
    </row>
    <row r="13" spans="1:4">
      <c r="A13" t="str">
        <f t="shared" si="0"/>
        <v>MODERADO-FOFs</v>
      </c>
      <c r="B13" t="s">
        <v>18</v>
      </c>
      <c r="C13" t="s">
        <v>26</v>
      </c>
      <c r="D13" s="26">
        <v>0.1</v>
      </c>
    </row>
    <row r="14" spans="1:4">
      <c r="A14" t="str">
        <f t="shared" si="0"/>
        <v>MODERADO-DESENVOLVIMENTO</v>
      </c>
      <c r="B14" t="s">
        <v>18</v>
      </c>
      <c r="C14" t="s">
        <v>27</v>
      </c>
      <c r="D14" s="26">
        <v>0.1</v>
      </c>
    </row>
    <row r="15" spans="1:4">
      <c r="A15" t="str">
        <f t="shared" si="0"/>
        <v>MODERADO-HOTELARIA</v>
      </c>
      <c r="B15" t="s">
        <v>18</v>
      </c>
      <c r="C15" t="s">
        <v>28</v>
      </c>
      <c r="D15" s="26">
        <v>0.05</v>
      </c>
    </row>
    <row r="16" spans="1:4">
      <c r="A16" t="str">
        <f t="shared" si="0"/>
        <v>AGRESSIVO-PAPEL</v>
      </c>
      <c r="B16" t="s">
        <v>31</v>
      </c>
      <c r="C16" t="s">
        <v>23</v>
      </c>
      <c r="D16" s="26">
        <v>0.5</v>
      </c>
    </row>
    <row r="17" spans="1:4">
      <c r="A17" t="str">
        <f t="shared" si="0"/>
        <v>AGRESSIVO-TIJOLO</v>
      </c>
      <c r="B17" t="s">
        <v>31</v>
      </c>
      <c r="C17" t="s">
        <v>24</v>
      </c>
      <c r="D17" s="26">
        <v>0.1</v>
      </c>
    </row>
    <row r="18" spans="1:4">
      <c r="A18" t="str">
        <f t="shared" si="0"/>
        <v>AGRESSIVO-HIBRIDOS</v>
      </c>
      <c r="B18" t="s">
        <v>31</v>
      </c>
      <c r="C18" t="s">
        <v>25</v>
      </c>
      <c r="D18" s="26">
        <v>0.05</v>
      </c>
    </row>
    <row r="19" spans="1:4">
      <c r="A19" t="str">
        <f t="shared" si="0"/>
        <v>AGRESSIVO-FOFs</v>
      </c>
      <c r="B19" t="s">
        <v>31</v>
      </c>
      <c r="C19" t="s">
        <v>26</v>
      </c>
      <c r="D19" s="26">
        <v>0.05</v>
      </c>
    </row>
    <row r="20" spans="1:4">
      <c r="A20" t="str">
        <f t="shared" si="0"/>
        <v>AGRESSIVO-DESENVOLVIMENTO</v>
      </c>
      <c r="B20" t="s">
        <v>31</v>
      </c>
      <c r="C20" t="s">
        <v>27</v>
      </c>
      <c r="D20" s="26">
        <v>0.2</v>
      </c>
    </row>
    <row r="21" spans="1:4">
      <c r="A21" t="str">
        <f t="shared" si="0"/>
        <v>AGRESSIVO-HOTELARIA</v>
      </c>
      <c r="B21" t="s">
        <v>31</v>
      </c>
      <c r="C21" t="s">
        <v>28</v>
      </c>
      <c r="D21" s="2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2025-05-21T18:08:12Z</dcterms:created>
  <dcterms:modified xsi:type="dcterms:W3CDTF">2025-05-22T15:20:08Z</dcterms:modified>
  <cp:category/>
  <cp:contentStatus/>
</cp:coreProperties>
</file>