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BASE" sheetId="1" state="visible" r:id="rId2"/>
    <sheet name="ESPIRAIS" sheetId="2" state="visible" r:id="rId3"/>
    <sheet name="CAPAS" sheetId="3" state="visible" r:id="rId4"/>
  </sheets>
  <definedNames>
    <definedName function="false" hidden="true" localSheetId="0" name="_xlnm._FilterDatabase" vbProcedure="false">MBASE!$A$1:$R$2</definedName>
    <definedName function="false" hidden="false" name="Cor" vbProcedure="false">#REF!</definedName>
    <definedName function="false" hidden="false" name="Formato" vbProcedure="false">#REF!</definedName>
    <definedName function="false" hidden="false" name="Fornecedor" vbProcedure="false">#REF!</definedName>
    <definedName function="false" hidden="false" name="FRETE" vbProcedure="false">#REF!</definedName>
    <definedName function="false" hidden="false" name="Marca" vbProcedure="false">MBASE!$Q$1</definedName>
    <definedName function="false" hidden="false" name="MBASE" vbProcedure="false">MBASE!$A:$A</definedName>
    <definedName function="false" hidden="false" name="PRECO_MIDIA_A10" vbProcedure="false">MBASE!$I$1</definedName>
    <definedName function="false" hidden="false" name="PRECO_MIDIA_A3" vbProcedure="false">MBASE!$B$1</definedName>
    <definedName function="false" hidden="false" name="PRECO_MIDIA_A4" vbProcedure="false">MBASE!$C$1</definedName>
    <definedName function="false" hidden="false" name="PRECO_MIDIA_A5" vbProcedure="false">MBASE!$D$1</definedName>
    <definedName function="false" hidden="false" name="PRECO_MIDIA_A6" vbProcedure="false">MBASE!$E$1</definedName>
    <definedName function="false" hidden="false" name="PRECO_MIDIA_A7" vbProcedure="false">MBASE!$F$1</definedName>
    <definedName function="false" hidden="false" name="PRECO_MIDIA_A8" vbProcedure="false">MBASE!$G$1</definedName>
    <definedName function="false" hidden="false" name="PRECO_MIDIA_A9" vbProcedure="false">MBASE!$H$1</definedName>
    <definedName function="false" hidden="false" name="PRECO_PCT" vbProcedure="false">#REF!</definedName>
    <definedName function="false" hidden="false" name="QTD_PCT" vbProcedure="false">#REF!</definedName>
    <definedName function="false" hidden="false" name="QTD_RESMAS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<sst xmlns="http://schemas.openxmlformats.org/spreadsheetml/2006/main" count="183" uniqueCount="99">
  <si>
    <t xml:space="preserve">MBASE</t>
  </si>
  <si>
    <t xml:space="preserve">PRECO_MIDIA_A3</t>
  </si>
  <si>
    <t xml:space="preserve">PRECO_MIDIA_A4</t>
  </si>
  <si>
    <t xml:space="preserve">PRECO_MIDIA_A5</t>
  </si>
  <si>
    <t xml:space="preserve">PRECO_MIDIA_A6</t>
  </si>
  <si>
    <t xml:space="preserve">PRECO_MIDIA_A7</t>
  </si>
  <si>
    <t xml:space="preserve">PRECO_MIDIA_A8</t>
  </si>
  <si>
    <t xml:space="preserve">PRECO_MIDIA_A9</t>
  </si>
  <si>
    <t xml:space="preserve">PRECO_MIDIA_A10</t>
  </si>
  <si>
    <t xml:space="preserve">Gram</t>
  </si>
  <si>
    <t xml:space="preserve">Cor</t>
  </si>
  <si>
    <t xml:space="preserve">Formato</t>
  </si>
  <si>
    <t xml:space="preserve">PRECO_PCT</t>
  </si>
  <si>
    <t xml:space="preserve">FRETE</t>
  </si>
  <si>
    <t xml:space="preserve">QTD_PCT</t>
  </si>
  <si>
    <t xml:space="preserve">QTD_RESMAS</t>
  </si>
  <si>
    <t xml:space="preserve">Marca</t>
  </si>
  <si>
    <t xml:space="preserve">Fornecedor</t>
  </si>
  <si>
    <t xml:space="preserve">Sulfite 75g Branco</t>
  </si>
  <si>
    <t xml:space="preserve">Branco</t>
  </si>
  <si>
    <t xml:space="preserve">A4</t>
  </si>
  <si>
    <t xml:space="preserve">Chamex</t>
  </si>
  <si>
    <t xml:space="preserve">Assis</t>
  </si>
  <si>
    <t xml:space="preserve">Fotográfico Matte 108g</t>
  </si>
  <si>
    <t xml:space="preserve">MasterPrint</t>
  </si>
  <si>
    <t xml:space="preserve">Alfa</t>
  </si>
  <si>
    <t xml:space="preserve">Fotográfico Glossy 180g</t>
  </si>
  <si>
    <t xml:space="preserve">Fotográfico Glossy 230g</t>
  </si>
  <si>
    <t xml:space="preserve">QTDE FOLHAS</t>
  </si>
  <si>
    <t xml:space="preserve">MEDIDA</t>
  </si>
  <si>
    <t xml:space="preserve">FORN</t>
  </si>
  <si>
    <t xml:space="preserve">Qtd PCT</t>
  </si>
  <si>
    <t xml:space="preserve">PREÇO PCT</t>
  </si>
  <si>
    <t xml:space="preserve">PREÇO UNIT</t>
  </si>
  <si>
    <t xml:space="preserve">VENDA À VISTA</t>
  </si>
  <si>
    <t xml:space="preserve">VENDA CARTÃO</t>
  </si>
  <si>
    <t xml:space="preserve">NOME</t>
  </si>
  <si>
    <t xml:space="preserve">cod</t>
  </si>
  <si>
    <t xml:space="preserve">kit custo</t>
  </si>
  <si>
    <t xml:space="preserve">kit venda</t>
  </si>
  <si>
    <t xml:space="preserve">25 folhas</t>
  </si>
  <si>
    <t xml:space="preserve">7 mm</t>
  </si>
  <si>
    <t xml:space="preserve">Plaspiral</t>
  </si>
  <si>
    <t xml:space="preserve">Kalunga</t>
  </si>
  <si>
    <t xml:space="preserve">Preta</t>
  </si>
  <si>
    <t xml:space="preserve">R$ 3,10</t>
  </si>
  <si>
    <t xml:space="preserve">R$ 0,06</t>
  </si>
  <si>
    <t xml:space="preserve">#NOME?</t>
  </si>
  <si>
    <t xml:space="preserve">50 folhas</t>
  </si>
  <si>
    <t xml:space="preserve">9 mm</t>
  </si>
  <si>
    <t xml:space="preserve">PRETO</t>
  </si>
  <si>
    <t xml:space="preserve">R$ 4,40</t>
  </si>
  <si>
    <t xml:space="preserve">R$ 0,09</t>
  </si>
  <si>
    <t xml:space="preserve">70 folhas</t>
  </si>
  <si>
    <t xml:space="preserve">12 mm</t>
  </si>
  <si>
    <t xml:space="preserve">R$ 6,30</t>
  </si>
  <si>
    <t xml:space="preserve">R$ 0,13</t>
  </si>
  <si>
    <t xml:space="preserve">85 folhas</t>
  </si>
  <si>
    <t xml:space="preserve">14 mm</t>
  </si>
  <si>
    <t xml:space="preserve">R$ 7,80</t>
  </si>
  <si>
    <t xml:space="preserve">R$ 0,16</t>
  </si>
  <si>
    <t xml:space="preserve">100 folhas</t>
  </si>
  <si>
    <t xml:space="preserve">17 mm</t>
  </si>
  <si>
    <t xml:space="preserve">R$ 9,40</t>
  </si>
  <si>
    <t xml:space="preserve">R$ 0,19</t>
  </si>
  <si>
    <t xml:space="preserve">120 folhas</t>
  </si>
  <si>
    <t xml:space="preserve">20 mm</t>
  </si>
  <si>
    <t xml:space="preserve">R$ 11,80</t>
  </si>
  <si>
    <t xml:space="preserve">R$ 0,24</t>
  </si>
  <si>
    <t xml:space="preserve">140 folhas</t>
  </si>
  <si>
    <t xml:space="preserve">23 mm</t>
  </si>
  <si>
    <t xml:space="preserve">Estúdio Refação</t>
  </si>
  <si>
    <t xml:space="preserve">Loja Alfa</t>
  </si>
  <si>
    <t xml:space="preserve">R$ 26,90</t>
  </si>
  <si>
    <t xml:space="preserve">R$ 0,45</t>
  </si>
  <si>
    <t xml:space="preserve">160 folhas</t>
  </si>
  <si>
    <t xml:space="preserve">25 mm</t>
  </si>
  <si>
    <t xml:space="preserve">R$ 11,00</t>
  </si>
  <si>
    <t xml:space="preserve">R$ 0,39</t>
  </si>
  <si>
    <t xml:space="preserve">200 folhas</t>
  </si>
  <si>
    <t xml:space="preserve">29 mm</t>
  </si>
  <si>
    <t xml:space="preserve">R$ 8,40</t>
  </si>
  <si>
    <t xml:space="preserve">R$ 0,53</t>
  </si>
  <si>
    <t xml:space="preserve">250 folhas</t>
  </si>
  <si>
    <t xml:space="preserve">33 mm</t>
  </si>
  <si>
    <t xml:space="preserve">R$ 0,70</t>
  </si>
  <si>
    <t xml:space="preserve">300 folhas</t>
  </si>
  <si>
    <t xml:space="preserve">Jota Office Shop</t>
  </si>
  <si>
    <t xml:space="preserve">CINZA</t>
  </si>
  <si>
    <t xml:space="preserve">3,50</t>
  </si>
  <si>
    <t xml:space="preserve">350 folhas</t>
  </si>
  <si>
    <t xml:space="preserve">40 mm</t>
  </si>
  <si>
    <t xml:space="preserve">R$ 1,05</t>
  </si>
  <si>
    <t xml:space="preserve">400 folhas</t>
  </si>
  <si>
    <t xml:space="preserve">45 mm</t>
  </si>
  <si>
    <t xml:space="preserve">R$ 1,68</t>
  </si>
  <si>
    <t xml:space="preserve">450 folhas</t>
  </si>
  <si>
    <t xml:space="preserve">50 mm</t>
  </si>
  <si>
    <t xml:space="preserve">R$ 1,57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</si>
</sst>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R$-416]\ #,##0.0000;[RED]\-[$R$-416]\ #,##0.0000"/>
    <numFmt numFmtId="166" formatCode="[$R$-416]\ #,##0.00;[RED]\-[$R$-416]\ #,##0.00"/>
    <numFmt numFmtId="167" formatCode="&quot; R$ &quot;* #,##0.00\ ;&quot;-R$ &quot;* #,##0.00\ ;&quot; R$ &quot;* \-#\ ;\ @\ "/>
    <numFmt numFmtId="168" formatCode="\ * #,##0.00\ ;\-* #,##0.00\ ;\ * \-#\ ;\ @\ "/>
    <numFmt numFmtId="169" formatCode="0\g"/>
    <numFmt numFmtId="170" formatCode="0;[RED]0"/>
    <numFmt numFmtId="171" formatCode="[$R$-416]\ #,##0.00;[RED]\-[$R$-416]\ #,##0.00"/>
    <numFmt numFmtId="172" formatCode="@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Liberation Sans Narrow"/>
      <family val="2"/>
    </font>
    <font>
      <b val="true"/>
      <sz val="8"/>
      <color rgb="FF0D0D0D"/>
      <name val="Liberation Sans Narrow"/>
      <family val="2"/>
    </font>
    <font>
      <b val="true"/>
      <sz val="8"/>
      <color rgb="FF000000"/>
      <name val="Liberation Sans Narrow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7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6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00FFFFFF"/>
        </patternFill>
      </fill>
    </dxf>
    <dxf>
      <fill>
        <patternFill patternType="solid">
          <fgColor rgb="FF0D0D0D"/>
        </patternFill>
      </fill>
    </dxf>
    <dxf>
      <fill>
        <patternFill patternType="solid">
          <fgColor rgb="FFFFFFFF"/>
          <bgColor rgb="FF404040"/>
        </patternFill>
      </fill>
    </dxf>
    <dxf>
      <font>
        <name val="Arial"/>
        <family val="2"/>
        <color rgb="FF006100"/>
      </font>
      <fill>
        <patternFill>
          <bgColor rgb="FFC6EFCE"/>
        </patternFill>
      </fill>
    </dxf>
    <dxf>
      <font>
        <name val="Arial"/>
        <family val="2"/>
        <color rgb="FF006100"/>
      </font>
      <fill>
        <patternFill>
          <bgColor rgb="FFC6EFCE"/>
        </patternFill>
      </fill>
    </dxf>
    <dxf>
      <font>
        <name val="Arial"/>
        <family val="2"/>
        <color rgb="FFCC0000"/>
      </font>
    </dxf>
    <dxf>
      <font>
        <name val="Arial"/>
        <family val="2"/>
        <color rgb="FF996600"/>
      </font>
      <fill>
        <patternFill>
          <bgColor rgb="FFFFFFCC"/>
        </patternFill>
      </fill>
    </dxf>
    <dxf>
      <font>
        <name val="Arial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0061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7.7"/>
    <col collapsed="false" customWidth="true" hidden="false" outlineLevel="0" max="3" min="2" style="1" width="16.21"/>
    <col collapsed="false" customWidth="true" hidden="false" outlineLevel="0" max="8" min="4" style="1" width="15.37"/>
    <col collapsed="false" customWidth="true" hidden="false" outlineLevel="0" max="9" min="9" style="1" width="16.07"/>
    <col collapsed="false" customWidth="true" hidden="false" outlineLevel="0" max="10" min="10" style="0" width="4.9"/>
    <col collapsed="false" customWidth="true" hidden="false" outlineLevel="0" max="11" min="11" style="0" width="7.13"/>
    <col collapsed="false" customWidth="true" hidden="false" outlineLevel="0" max="12" min="12" style="0" width="6.85"/>
    <col collapsed="false" customWidth="true" hidden="false" outlineLevel="0" max="13" min="13" style="2" width="10.32"/>
    <col collapsed="false" customWidth="true" hidden="false" outlineLevel="0" max="14" min="14" style="2" width="6.71"/>
    <col collapsed="false" customWidth="true" hidden="false" outlineLevel="0" max="15" min="15" style="0" width="7.68"/>
    <col collapsed="false" customWidth="true" hidden="false" outlineLevel="0" max="16" min="16" style="0" width="10.6"/>
    <col collapsed="false" customWidth="true" hidden="false" outlineLevel="0" max="17" min="17" style="0" width="12.56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3" t="s">
        <v>11</v>
      </c>
      <c r="M1" s="7" t="s">
        <v>12</v>
      </c>
      <c r="N1" s="7" t="s">
        <v>13</v>
      </c>
      <c r="O1" s="3" t="s">
        <v>14</v>
      </c>
      <c r="P1" s="3" t="s">
        <v>15</v>
      </c>
      <c r="Q1" s="3" t="s">
        <v>16</v>
      </c>
      <c r="R1" s="8" t="s">
        <v>17</v>
      </c>
    </row>
    <row r="2" customFormat="false" ht="12.8" hidden="false" customHeight="false" outlineLevel="0" collapsed="false">
      <c r="A2" s="9" t="s">
        <v>18</v>
      </c>
      <c r="B2" s="1" t="n">
        <f aca="false">C2*2</f>
        <v>0.2392</v>
      </c>
      <c r="C2" s="1" t="n">
        <f aca="false">(M2/O2)/(1-50%)</f>
        <v>0.1196</v>
      </c>
      <c r="D2" s="1" t="n">
        <f aca="false">(C2/2)/(1-15%)</f>
        <v>0.0703529411764706</v>
      </c>
      <c r="E2" s="1" t="n">
        <f aca="false">(D2/2)/(1-15%)</f>
        <v>0.0413840830449827</v>
      </c>
      <c r="F2" s="1" t="n">
        <f aca="false">(E2/2)/(1-15%)</f>
        <v>0.0243435782617545</v>
      </c>
      <c r="G2" s="1" t="n">
        <f aca="false">(F2/2)/(1-15%)</f>
        <v>0.0143197519186791</v>
      </c>
      <c r="H2" s="1" t="n">
        <f aca="false">(G2/2)/(1-15%)</f>
        <v>0.00842338348157596</v>
      </c>
      <c r="I2" s="1" t="n">
        <f aca="false">(H2/2)/(1-15%)</f>
        <v>0.00495493145975057</v>
      </c>
      <c r="J2" s="0" t="n">
        <v>75</v>
      </c>
      <c r="K2" s="0" t="s">
        <v>19</v>
      </c>
      <c r="L2" s="0" t="s">
        <v>20</v>
      </c>
      <c r="M2" s="2" t="n">
        <v>29.9</v>
      </c>
      <c r="O2" s="0" t="n">
        <v>500</v>
      </c>
      <c r="P2" s="0" t="n">
        <f aca="false">O2/500</f>
        <v>1</v>
      </c>
      <c r="Q2" s="0" t="s">
        <v>21</v>
      </c>
      <c r="R2" s="0" t="s">
        <v>22</v>
      </c>
    </row>
    <row r="3" customFormat="false" ht="12.8" hidden="false" customHeight="false" outlineLevel="0" collapsed="false">
      <c r="A3" s="0" t="s">
        <v>23</v>
      </c>
      <c r="B3" s="1" t="n">
        <f aca="false">C3*2</f>
        <v>0.8796</v>
      </c>
      <c r="C3" s="1" t="n">
        <f aca="false">(M3/O3)/(1-50%)</f>
        <v>0.4398</v>
      </c>
      <c r="D3" s="1" t="n">
        <f aca="false">(C3/2)/(1-15%)</f>
        <v>0.258705882352941</v>
      </c>
      <c r="E3" s="1" t="n">
        <f aca="false">(D3/2)/(1-15%)</f>
        <v>0.152179930795848</v>
      </c>
      <c r="F3" s="1" t="n">
        <f aca="false">(E3/2)/(1-15%)</f>
        <v>0.0895176063504987</v>
      </c>
      <c r="G3" s="1" t="n">
        <f aca="false">(F3/2)/(1-15%)</f>
        <v>0.0526574155002933</v>
      </c>
      <c r="H3" s="1" t="n">
        <f aca="false">(G3/2)/(1-15%)</f>
        <v>0.0309749502942902</v>
      </c>
      <c r="I3" s="1" t="n">
        <f aca="false">(H3/2)/(1-15%)</f>
        <v>0.0182205589966413</v>
      </c>
      <c r="J3" s="0" t="n">
        <v>108</v>
      </c>
      <c r="K3" s="0" t="s">
        <v>19</v>
      </c>
      <c r="L3" s="0" t="s">
        <v>20</v>
      </c>
      <c r="M3" s="2" t="n">
        <v>21.99</v>
      </c>
      <c r="O3" s="0" t="n">
        <v>100</v>
      </c>
      <c r="P3" s="0" t="n">
        <f aca="false">O3/500</f>
        <v>0.2</v>
      </c>
      <c r="Q3" s="0" t="s">
        <v>24</v>
      </c>
      <c r="R3" s="0" t="s">
        <v>25</v>
      </c>
    </row>
    <row r="4" customFormat="false" ht="12.8" hidden="false" customHeight="false" outlineLevel="0" collapsed="false">
      <c r="A4" s="0" t="s">
        <v>26</v>
      </c>
      <c r="B4" s="1" t="n">
        <f aca="false">C4*2</f>
        <v>2.312</v>
      </c>
      <c r="C4" s="1" t="n">
        <f aca="false">(M4/O4)/(1-50%)</f>
        <v>1.156</v>
      </c>
      <c r="D4" s="1" t="n">
        <f aca="false">(C4/2)/(1-15%)</f>
        <v>0.68</v>
      </c>
      <c r="E4" s="1" t="n">
        <f aca="false">(D4/2)/(1-15%)</f>
        <v>0.4</v>
      </c>
      <c r="F4" s="1" t="n">
        <f aca="false">(E4/2)/(1-15%)</f>
        <v>0.235294117647059</v>
      </c>
      <c r="G4" s="1" t="n">
        <f aca="false">(F4/2)/(1-15%)</f>
        <v>0.13840830449827</v>
      </c>
      <c r="H4" s="1" t="n">
        <f aca="false">(G4/2)/(1-15%)</f>
        <v>0.0814166497048647</v>
      </c>
      <c r="I4" s="1" t="n">
        <f aca="false">(H4/2)/(1-15%)</f>
        <v>0.0478921468852145</v>
      </c>
      <c r="J4" s="0" t="n">
        <v>180</v>
      </c>
      <c r="K4" s="0" t="s">
        <v>19</v>
      </c>
      <c r="L4" s="0" t="s">
        <v>20</v>
      </c>
      <c r="M4" s="2" t="n">
        <v>28.9</v>
      </c>
      <c r="O4" s="0" t="n">
        <v>50</v>
      </c>
      <c r="P4" s="0" t="n">
        <f aca="false">O4/500</f>
        <v>0.1</v>
      </c>
    </row>
    <row r="5" customFormat="false" ht="12.8" hidden="false" customHeight="false" outlineLevel="0" collapsed="false">
      <c r="A5" s="0" t="s">
        <v>27</v>
      </c>
      <c r="B5" s="1" t="n">
        <f aca="false">C5*2</f>
        <v>2.792</v>
      </c>
      <c r="C5" s="1" t="n">
        <f aca="false">(M5/O5)/(1-50%)</f>
        <v>1.396</v>
      </c>
      <c r="D5" s="1" t="n">
        <f aca="false">(C5/2)/(1-15%)</f>
        <v>0.821176470588235</v>
      </c>
      <c r="E5" s="1" t="n">
        <f aca="false">(D5/2)/(1-15%)</f>
        <v>0.483044982698962</v>
      </c>
      <c r="F5" s="1" t="n">
        <f aca="false">(E5/2)/(1-15%)</f>
        <v>0.284144107469978</v>
      </c>
      <c r="G5" s="1" t="n">
        <f aca="false">(F5/2)/(1-15%)</f>
        <v>0.167143592629399</v>
      </c>
      <c r="H5" s="1" t="n">
        <f aca="false">(G5/2)/(1-15%)</f>
        <v>0.0983197603702345</v>
      </c>
      <c r="I5" s="1" t="n">
        <f aca="false">(H5/2)/(1-15%)</f>
        <v>0.0578351531589615</v>
      </c>
      <c r="J5" s="0" t="n">
        <v>230</v>
      </c>
      <c r="K5" s="0" t="s">
        <v>19</v>
      </c>
      <c r="L5" s="0" t="s">
        <v>20</v>
      </c>
      <c r="M5" s="2" t="n">
        <v>34.9</v>
      </c>
      <c r="O5" s="0" t="n">
        <v>50</v>
      </c>
      <c r="P5" s="0" t="n">
        <f aca="false">O5/500</f>
        <v>0.1</v>
      </c>
      <c r="Q5" s="0" t="s">
        <v>24</v>
      </c>
    </row>
  </sheetData>
  <autoFilter ref="A1:R2"/>
  <conditionalFormatting sqref="B1:I1">
    <cfRule type="cellIs" priority="2" operator="lessThan" aboveAverage="0" equalAverage="0" bottom="0" percent="0" rank="0" text="" dxfId="3">
      <formula>0.05</formula>
    </cfRule>
  </conditionalFormatting>
  <conditionalFormatting sqref="B1:I1">
    <cfRule type="cellIs" priority="3" operator="lessThan" aboveAverage="0" equalAverage="0" bottom="0" percent="0" rank="0" text="" dxfId="4">
      <formula>0.08</formula>
    </cfRule>
  </conditionalFormatting>
  <conditionalFormatting sqref="A1">
    <cfRule type="duplicateValues" priority="4" aboveAverage="0" equalAverage="0" bottom="0" percent="0" rank="0" text="" dxfId="5"/>
    <cfRule type="cellIs" priority="5" operator="equal" aboveAverage="0" equalAverage="0" bottom="0" percent="0" rank="0" text="" dxfId="6">
      <formula>0</formula>
    </cfRule>
  </conditionalFormatting>
  <conditionalFormatting sqref="A1">
    <cfRule type="duplicateValues" priority="6" aboveAverage="0" equalAverage="0" bottom="0" percent="0" rank="0" text="" dxfId="6"/>
    <cfRule type="aboveAverage" priority="7" aboveAverage="0" equalAverage="1" bottom="0" percent="0" rank="0" text="" dxfId="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35"/>
    <col collapsed="false" customWidth="true" hidden="false" outlineLevel="0" max="2" min="2" style="0" width="8.66"/>
    <col collapsed="false" customWidth="true" hidden="false" outlineLevel="0" max="3" min="3" style="0" width="14.88"/>
    <col collapsed="false" customWidth="true" hidden="false" outlineLevel="0" max="4" min="4" style="0" width="15.05"/>
    <col collapsed="false" customWidth="true" hidden="false" outlineLevel="0" max="5" min="5" style="0" width="5.88"/>
    <col collapsed="false" customWidth="true" hidden="false" outlineLevel="0" max="6" min="6" style="0" width="8.66"/>
    <col collapsed="false" customWidth="true" hidden="false" outlineLevel="0" max="7" min="7" style="0" width="12.13"/>
    <col collapsed="false" customWidth="true" hidden="false" outlineLevel="0" max="8" min="8" style="0" width="12.68"/>
    <col collapsed="false" customWidth="true" hidden="false" outlineLevel="0" max="9" min="9" style="10" width="15.34"/>
    <col collapsed="false" customWidth="true" hidden="false" outlineLevel="0" max="10" min="10" style="10" width="15.74"/>
    <col collapsed="false" customWidth="true" hidden="false" outlineLevel="0" max="11" min="11" style="0" width="19.49"/>
    <col collapsed="false" customWidth="true" hidden="false" outlineLevel="0" max="12" min="12" style="0" width="8.94"/>
    <col collapsed="false" customWidth="true" hidden="false" outlineLevel="0" max="13" min="13" style="0" width="8.52"/>
    <col collapsed="false" customWidth="true" hidden="false" outlineLevel="0" max="14" min="14" style="0" width="8.94"/>
  </cols>
  <sheetData>
    <row r="1" customFormat="false" ht="12.8" hidden="false" customHeight="false" outlineLevel="0" collapsed="false">
      <c r="A1" s="0" t="s">
        <v>28</v>
      </c>
      <c r="B1" s="0" t="s">
        <v>29</v>
      </c>
      <c r="C1" s="0" t="s">
        <v>16</v>
      </c>
      <c r="D1" s="0" t="s">
        <v>30</v>
      </c>
      <c r="E1" s="0" t="s">
        <v>10</v>
      </c>
      <c r="F1" s="0" t="s">
        <v>31</v>
      </c>
      <c r="G1" s="0" t="s">
        <v>32</v>
      </c>
      <c r="H1" s="0" t="s">
        <v>33</v>
      </c>
      <c r="I1" s="10" t="s">
        <v>34</v>
      </c>
      <c r="J1" s="10" t="s">
        <v>35</v>
      </c>
      <c r="K1" s="0" t="s">
        <v>36</v>
      </c>
      <c r="L1" s="0" t="s">
        <v>37</v>
      </c>
      <c r="M1" s="0" t="s">
        <v>38</v>
      </c>
      <c r="N1" s="0" t="s">
        <v>39</v>
      </c>
    </row>
    <row r="2" customFormat="false" ht="12.8" hidden="false" customHeight="false" outlineLevel="0" collapsed="false">
      <c r="A2" s="0" t="s">
        <v>40</v>
      </c>
      <c r="B2" s="0" t="s">
        <v>41</v>
      </c>
      <c r="C2" s="0" t="s">
        <v>42</v>
      </c>
      <c r="D2" s="0" t="s">
        <v>43</v>
      </c>
      <c r="E2" s="0" t="s">
        <v>44</v>
      </c>
      <c r="F2" s="0" t="n">
        <v>50</v>
      </c>
      <c r="G2" s="11" t="s">
        <v>45</v>
      </c>
      <c r="H2" s="11" t="s">
        <v>46</v>
      </c>
      <c r="I2" s="10" t="n">
        <f aca="false">(H2/(1-60%))</f>
        <v>0.15</v>
      </c>
      <c r="J2" s="10" t="n">
        <f aca="false">(I2/(1-10%))</f>
        <v>0.166666666666667</v>
      </c>
      <c r="K2" s="0" t="str">
        <f aca="false">_xlfn.TEXTJOIN(" ",TRUE(),"Espiral",E2,C2)</f>
        <v>Espiral Preta Plaspiral</v>
      </c>
      <c r="L2" s="0" t="s">
        <v>47</v>
      </c>
      <c r="M2" s="0" t="s">
        <v>47</v>
      </c>
      <c r="N2" s="0" t="s">
        <v>47</v>
      </c>
    </row>
    <row r="3" customFormat="false" ht="12.8" hidden="false" customHeight="false" outlineLevel="0" collapsed="false">
      <c r="A3" s="0" t="s">
        <v>48</v>
      </c>
      <c r="B3" s="0" t="s">
        <v>49</v>
      </c>
      <c r="C3" s="0" t="s">
        <v>42</v>
      </c>
      <c r="D3" s="0" t="s">
        <v>43</v>
      </c>
      <c r="E3" s="0" t="s">
        <v>50</v>
      </c>
      <c r="F3" s="0" t="n">
        <v>50</v>
      </c>
      <c r="G3" s="11" t="s">
        <v>51</v>
      </c>
      <c r="H3" s="11" t="s">
        <v>52</v>
      </c>
      <c r="I3" s="10" t="n">
        <f aca="false">(H3/(1-60%))</f>
        <v>0.225</v>
      </c>
      <c r="J3" s="10" t="n">
        <f aca="false">(I3/(1-10%))</f>
        <v>0.25</v>
      </c>
      <c r="K3" s="0" t="str">
        <f aca="false">_xlfn.TEXTJOIN(" ",TRUE(),"Espiral",E3,C3)</f>
        <v>Espiral PRETO Plaspiral</v>
      </c>
      <c r="L3" s="0" t="s">
        <v>47</v>
      </c>
      <c r="M3" s="0" t="s">
        <v>47</v>
      </c>
      <c r="N3" s="0" t="s">
        <v>47</v>
      </c>
    </row>
    <row r="4" customFormat="false" ht="12.8" hidden="false" customHeight="false" outlineLevel="0" collapsed="false">
      <c r="A4" s="0" t="s">
        <v>53</v>
      </c>
      <c r="B4" s="0" t="s">
        <v>54</v>
      </c>
      <c r="C4" s="0" t="s">
        <v>42</v>
      </c>
      <c r="D4" s="0" t="s">
        <v>43</v>
      </c>
      <c r="E4" s="0" t="s">
        <v>50</v>
      </c>
      <c r="F4" s="0" t="n">
        <v>50</v>
      </c>
      <c r="G4" s="11" t="s">
        <v>55</v>
      </c>
      <c r="H4" s="11" t="s">
        <v>56</v>
      </c>
      <c r="I4" s="10" t="n">
        <f aca="false">(H4/(1-60%))</f>
        <v>0.325</v>
      </c>
      <c r="J4" s="10" t="n">
        <f aca="false">(I4/(1-10%))</f>
        <v>0.361111111111111</v>
      </c>
      <c r="K4" s="0" t="str">
        <f aca="false">_xlfn.TEXTJOIN(" ",TRUE(),"Espiral",E4,C4)</f>
        <v>Espiral PRETO Plaspiral</v>
      </c>
      <c r="L4" s="0" t="s">
        <v>47</v>
      </c>
      <c r="M4" s="0" t="s">
        <v>47</v>
      </c>
      <c r="N4" s="0" t="s">
        <v>47</v>
      </c>
    </row>
    <row r="5" customFormat="false" ht="12.8" hidden="false" customHeight="false" outlineLevel="0" collapsed="false">
      <c r="A5" s="0" t="s">
        <v>57</v>
      </c>
      <c r="B5" s="0" t="s">
        <v>58</v>
      </c>
      <c r="C5" s="0" t="s">
        <v>42</v>
      </c>
      <c r="D5" s="0" t="s">
        <v>43</v>
      </c>
      <c r="E5" s="0" t="s">
        <v>50</v>
      </c>
      <c r="F5" s="0" t="n">
        <v>50</v>
      </c>
      <c r="G5" s="11" t="s">
        <v>59</v>
      </c>
      <c r="H5" s="11" t="s">
        <v>60</v>
      </c>
      <c r="I5" s="10" t="n">
        <f aca="false">(H5/(1-60%))</f>
        <v>0.4</v>
      </c>
      <c r="J5" s="10" t="n">
        <f aca="false">(I5/(1-10%))</f>
        <v>0.444444444444444</v>
      </c>
      <c r="K5" s="0" t="str">
        <f aca="false">_xlfn.TEXTJOIN(" ",TRUE(),"Espiral",E5,C5)</f>
        <v>Espiral PRETO Plaspiral</v>
      </c>
      <c r="L5" s="0" t="s">
        <v>47</v>
      </c>
      <c r="M5" s="0" t="s">
        <v>47</v>
      </c>
      <c r="N5" s="0" t="s">
        <v>47</v>
      </c>
    </row>
    <row r="6" customFormat="false" ht="12.8" hidden="false" customHeight="false" outlineLevel="0" collapsed="false">
      <c r="A6" s="0" t="s">
        <v>61</v>
      </c>
      <c r="B6" s="0" t="s">
        <v>62</v>
      </c>
      <c r="C6" s="0" t="s">
        <v>42</v>
      </c>
      <c r="D6" s="0" t="s">
        <v>43</v>
      </c>
      <c r="E6" s="0" t="s">
        <v>50</v>
      </c>
      <c r="F6" s="0" t="n">
        <v>50</v>
      </c>
      <c r="G6" s="11" t="s">
        <v>63</v>
      </c>
      <c r="H6" s="11" t="s">
        <v>64</v>
      </c>
      <c r="I6" s="10" t="n">
        <f aca="false">(H6/(1-60%))</f>
        <v>0.475</v>
      </c>
      <c r="J6" s="10" t="n">
        <f aca="false">(I6/(1-10%))</f>
        <v>0.527777777777778</v>
      </c>
      <c r="K6" s="0" t="str">
        <f aca="false">_xlfn.TEXTJOIN(" ",TRUE(),"Espiral",E6,C6)</f>
        <v>Espiral PRETO Plaspiral</v>
      </c>
      <c r="L6" s="0" t="s">
        <v>47</v>
      </c>
      <c r="M6" s="0" t="s">
        <v>47</v>
      </c>
      <c r="N6" s="0" t="s">
        <v>47</v>
      </c>
    </row>
    <row r="7" customFormat="false" ht="12.8" hidden="false" customHeight="false" outlineLevel="0" collapsed="false">
      <c r="A7" s="0" t="s">
        <v>65</v>
      </c>
      <c r="B7" s="0" t="s">
        <v>66</v>
      </c>
      <c r="C7" s="0" t="s">
        <v>42</v>
      </c>
      <c r="D7" s="0" t="s">
        <v>43</v>
      </c>
      <c r="E7" s="0" t="s">
        <v>50</v>
      </c>
      <c r="F7" s="0" t="n">
        <v>50</v>
      </c>
      <c r="G7" s="11" t="s">
        <v>67</v>
      </c>
      <c r="H7" s="11" t="s">
        <v>68</v>
      </c>
      <c r="I7" s="10" t="n">
        <f aca="false">(H7/(1-60%))</f>
        <v>0.6</v>
      </c>
      <c r="J7" s="10" t="n">
        <f aca="false">(I7/(1-10%))</f>
        <v>0.666666666666667</v>
      </c>
      <c r="K7" s="0" t="str">
        <f aca="false">_xlfn.TEXTJOIN(" ",TRUE(),"Espiral",E7,C7)</f>
        <v>Espiral PRETO Plaspiral</v>
      </c>
      <c r="L7" s="0" t="s">
        <v>47</v>
      </c>
      <c r="M7" s="0" t="s">
        <v>47</v>
      </c>
      <c r="N7" s="0" t="s">
        <v>47</v>
      </c>
    </row>
    <row r="8" customFormat="false" ht="12.8" hidden="false" customHeight="false" outlineLevel="0" collapsed="false">
      <c r="A8" s="0" t="s">
        <v>69</v>
      </c>
      <c r="B8" s="0" t="s">
        <v>70</v>
      </c>
      <c r="C8" s="0" t="s">
        <v>71</v>
      </c>
      <c r="D8" s="0" t="s">
        <v>72</v>
      </c>
      <c r="E8" s="0" t="s">
        <v>50</v>
      </c>
      <c r="F8" s="0" t="n">
        <v>60</v>
      </c>
      <c r="G8" s="11" t="s">
        <v>73</v>
      </c>
      <c r="H8" s="11" t="s">
        <v>74</v>
      </c>
      <c r="I8" s="10" t="n">
        <f aca="false">(H8/(1-60%))</f>
        <v>1.125</v>
      </c>
      <c r="J8" s="10" t="n">
        <f aca="false">(I8/(1-10%))</f>
        <v>1.25</v>
      </c>
      <c r="K8" s="0" t="str">
        <f aca="false">_xlfn.TEXTJOIN(" ",TRUE(),"Espiral",E8,C8)</f>
        <v>Espiral PRETO Estúdio Refação</v>
      </c>
      <c r="L8" s="0" t="s">
        <v>47</v>
      </c>
      <c r="M8" s="0" t="s">
        <v>47</v>
      </c>
      <c r="N8" s="0" t="s">
        <v>47</v>
      </c>
    </row>
    <row r="9" customFormat="false" ht="12.8" hidden="false" customHeight="false" outlineLevel="0" collapsed="false">
      <c r="A9" s="0" t="s">
        <v>75</v>
      </c>
      <c r="B9" s="0" t="s">
        <v>76</v>
      </c>
      <c r="C9" s="0" t="s">
        <v>42</v>
      </c>
      <c r="D9" s="0" t="s">
        <v>43</v>
      </c>
      <c r="E9" s="0" t="s">
        <v>50</v>
      </c>
      <c r="F9" s="0" t="n">
        <v>28</v>
      </c>
      <c r="G9" s="11" t="s">
        <v>77</v>
      </c>
      <c r="H9" s="11" t="s">
        <v>78</v>
      </c>
      <c r="I9" s="10" t="n">
        <f aca="false">(H9/(1-60%))</f>
        <v>0.975</v>
      </c>
      <c r="J9" s="10" t="n">
        <f aca="false">(I9/(1-10%))</f>
        <v>1.08333333333333</v>
      </c>
      <c r="K9" s="0" t="str">
        <f aca="false">_xlfn.TEXTJOIN(" ",TRUE(),"Espiral",E9,C9)</f>
        <v>Espiral PRETO Plaspiral</v>
      </c>
      <c r="L9" s="0" t="s">
        <v>47</v>
      </c>
      <c r="M9" s="0" t="s">
        <v>47</v>
      </c>
      <c r="N9" s="0" t="s">
        <v>47</v>
      </c>
    </row>
    <row r="10" customFormat="false" ht="12.8" hidden="false" customHeight="false" outlineLevel="0" collapsed="false">
      <c r="A10" s="0" t="s">
        <v>79</v>
      </c>
      <c r="B10" s="0" t="s">
        <v>80</v>
      </c>
      <c r="C10" s="0" t="s">
        <v>42</v>
      </c>
      <c r="D10" s="0" t="s">
        <v>43</v>
      </c>
      <c r="E10" s="0" t="s">
        <v>50</v>
      </c>
      <c r="F10" s="0" t="n">
        <v>16</v>
      </c>
      <c r="G10" s="11" t="s">
        <v>81</v>
      </c>
      <c r="H10" s="11" t="s">
        <v>82</v>
      </c>
      <c r="I10" s="10" t="n">
        <f aca="false">(H10/(1-60%))</f>
        <v>1.325</v>
      </c>
      <c r="J10" s="10" t="n">
        <f aca="false">(I10/(1-10%))</f>
        <v>1.47222222222222</v>
      </c>
      <c r="K10" s="0" t="str">
        <f aca="false">_xlfn.TEXTJOIN(" ",TRUE(),"Espiral",E10,C10)</f>
        <v>Espiral PRETO Plaspiral</v>
      </c>
      <c r="L10" s="0" t="s">
        <v>47</v>
      </c>
      <c r="M10" s="0" t="s">
        <v>47</v>
      </c>
      <c r="N10" s="0" t="s">
        <v>47</v>
      </c>
    </row>
    <row r="11" customFormat="false" ht="12.8" hidden="false" customHeight="false" outlineLevel="0" collapsed="false">
      <c r="A11" s="0" t="s">
        <v>83</v>
      </c>
      <c r="B11" s="0" t="s">
        <v>84</v>
      </c>
      <c r="C11" s="0" t="s">
        <v>42</v>
      </c>
      <c r="D11" s="0" t="s">
        <v>43</v>
      </c>
      <c r="E11" s="0" t="s">
        <v>50</v>
      </c>
      <c r="F11" s="0" t="n">
        <v>12</v>
      </c>
      <c r="G11" s="11" t="s">
        <v>81</v>
      </c>
      <c r="H11" s="11" t="s">
        <v>85</v>
      </c>
      <c r="I11" s="10" t="n">
        <f aca="false">(H11/(1-60%))</f>
        <v>1.75</v>
      </c>
      <c r="J11" s="10" t="n">
        <f aca="false">(I11/(1-10%))</f>
        <v>1.94444444444444</v>
      </c>
      <c r="K11" s="0" t="str">
        <f aca="false">_xlfn.TEXTJOIN(" ",TRUE(),"Espiral",E11,C11)</f>
        <v>Espiral PRETO Plaspiral</v>
      </c>
      <c r="L11" s="0" t="s">
        <v>47</v>
      </c>
      <c r="M11" s="0" t="s">
        <v>47</v>
      </c>
      <c r="N11" s="0" t="s">
        <v>47</v>
      </c>
    </row>
    <row r="12" customFormat="false" ht="12.8" hidden="false" customHeight="false" outlineLevel="0" collapsed="false">
      <c r="A12" s="0" t="s">
        <v>86</v>
      </c>
      <c r="D12" s="0" t="s">
        <v>87</v>
      </c>
      <c r="E12" s="0" t="s">
        <v>88</v>
      </c>
      <c r="G12" s="0" t="n">
        <v>58.9</v>
      </c>
      <c r="H12" s="11" t="s">
        <v>89</v>
      </c>
      <c r="I12" s="10" t="n">
        <f aca="false">(H12/(1-60%))</f>
        <v>8.75</v>
      </c>
      <c r="J12" s="10" t="n">
        <f aca="false">(I12/(1-10%))</f>
        <v>9.72222222222222</v>
      </c>
      <c r="K12" s="0" t="str">
        <f aca="false">_xlfn.TEXTJOIN(" ",TRUE(),"Espiral",E12,C12)</f>
        <v>Espiral CINZA</v>
      </c>
    </row>
    <row r="13" customFormat="false" ht="12.8" hidden="false" customHeight="false" outlineLevel="0" collapsed="false">
      <c r="A13" s="0" t="s">
        <v>90</v>
      </c>
      <c r="B13" s="0" t="s">
        <v>91</v>
      </c>
      <c r="C13" s="0" t="s">
        <v>42</v>
      </c>
      <c r="D13" s="0" t="s">
        <v>43</v>
      </c>
      <c r="E13" s="0" t="s">
        <v>50</v>
      </c>
      <c r="F13" s="0" t="n">
        <v>6</v>
      </c>
      <c r="G13" s="11" t="s">
        <v>55</v>
      </c>
      <c r="H13" s="11" t="s">
        <v>92</v>
      </c>
      <c r="I13" s="10" t="n">
        <f aca="false">(H13/(1-60%))</f>
        <v>2.625</v>
      </c>
      <c r="J13" s="10" t="n">
        <f aca="false">(I13/(1-10%))</f>
        <v>2.91666666666667</v>
      </c>
      <c r="K13" s="0" t="str">
        <f aca="false">_xlfn.TEXTJOIN(" ",TRUE(),"Espiral",E13,C13)</f>
        <v>Espiral PRETO Plaspiral</v>
      </c>
      <c r="L13" s="0" t="s">
        <v>47</v>
      </c>
      <c r="M13" s="0" t="s">
        <v>47</v>
      </c>
      <c r="N13" s="0" t="s">
        <v>47</v>
      </c>
    </row>
    <row r="14" customFormat="false" ht="12.8" hidden="false" customHeight="false" outlineLevel="0" collapsed="false">
      <c r="A14" s="0" t="s">
        <v>93</v>
      </c>
      <c r="B14" s="0" t="s">
        <v>94</v>
      </c>
      <c r="C14" s="0" t="s">
        <v>71</v>
      </c>
      <c r="D14" s="0" t="s">
        <v>72</v>
      </c>
      <c r="E14" s="0" t="s">
        <v>50</v>
      </c>
      <c r="F14" s="0" t="n">
        <v>16</v>
      </c>
      <c r="G14" s="11" t="s">
        <v>73</v>
      </c>
      <c r="H14" s="11" t="s">
        <v>95</v>
      </c>
      <c r="I14" s="10" t="n">
        <f aca="false">(H14/(1-60%))</f>
        <v>4.2</v>
      </c>
      <c r="J14" s="10" t="n">
        <f aca="false">(I14/(1-10%))</f>
        <v>4.66666666666667</v>
      </c>
      <c r="K14" s="0" t="str">
        <f aca="false">_xlfn.TEXTJOIN(" ",TRUE(),"Espiral",E14,C14)</f>
        <v>Espiral PRETO Estúdio Refação</v>
      </c>
      <c r="L14" s="0" t="s">
        <v>47</v>
      </c>
      <c r="M14" s="0" t="s">
        <v>47</v>
      </c>
      <c r="N14" s="0" t="s">
        <v>47</v>
      </c>
    </row>
    <row r="15" customFormat="false" ht="12.8" hidden="false" customHeight="false" outlineLevel="0" collapsed="false">
      <c r="A15" s="0" t="s">
        <v>96</v>
      </c>
      <c r="B15" s="0" t="s">
        <v>97</v>
      </c>
      <c r="C15" s="0" t="s">
        <v>42</v>
      </c>
      <c r="D15" s="0" t="s">
        <v>43</v>
      </c>
      <c r="E15" s="0" t="s">
        <v>50</v>
      </c>
      <c r="F15" s="0" t="n">
        <v>6</v>
      </c>
      <c r="G15" s="11" t="s">
        <v>63</v>
      </c>
      <c r="H15" s="11" t="s">
        <v>98</v>
      </c>
      <c r="I15" s="10" t="n">
        <f aca="false">(H15/(1-60%))</f>
        <v>3.925</v>
      </c>
      <c r="J15" s="10" t="n">
        <f aca="false">(I15/(1-10%))</f>
        <v>4.36111111111111</v>
      </c>
      <c r="K15" s="0" t="str">
        <f aca="false">_xlfn.TEXTJOIN(" ",TRUE(),"Espiral",E15,C15)</f>
        <v>Espiral PRETO Plaspiral</v>
      </c>
      <c r="L15" s="0" t="s">
        <v>47</v>
      </c>
      <c r="M15" s="0" t="s">
        <v>47</v>
      </c>
      <c r="N15" s="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Emerson Missun</cp:lastModifiedBy>
  <dcterms:modified xsi:type="dcterms:W3CDTF">2023-02-27T10:37:31Z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