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ables/table5.xml" ContentType="application/vnd.openxmlformats-officedocument.spreadsheetml.table+xml"/>
  <Override PartName="/xl/comments4.xml" ContentType="application/vnd.openxmlformats-officedocument.spreadsheetml.comments+xml"/>
  <Override PartName="/xl/drawings/drawing2.xml" ContentType="application/vnd.openxmlformats-officedocument.drawing+xml"/>
  <Override PartName="/xl/tables/table6.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mc:AlternateContent xmlns:mc="http://schemas.openxmlformats.org/markup-compatibility/2006">
    <mc:Choice Requires="x15">
      <x15ac:absPath xmlns:x15ac="http://schemas.microsoft.com/office/spreadsheetml/2010/11/ac" url="D:\EAD\Power BI 2\Arquivos\"/>
    </mc:Choice>
  </mc:AlternateContent>
  <xr:revisionPtr revIDLastSave="0" documentId="8_{E245067E-D7BF-4C5F-BA4B-CED1B8F13756}" xr6:coauthVersionLast="45" xr6:coauthVersionMax="45" xr10:uidLastSave="{00000000-0000-0000-0000-000000000000}"/>
  <bookViews>
    <workbookView xWindow="23880" yWindow="-120" windowWidth="20730" windowHeight="11760" firstSheet="1" activeTab="1" xr2:uid="{572C2030-74A0-4B72-8DBB-C8AE42FD2A68}"/>
  </bookViews>
  <sheets>
    <sheet name="Atividades" sheetId="1" r:id="rId1"/>
    <sheet name="Staging" sheetId="2" r:id="rId2"/>
    <sheet name="Metadados ERP" sheetId="9" r:id="rId3"/>
    <sheet name="Dimensao" sheetId="3" r:id="rId4"/>
    <sheet name="Fato" sheetId="4" r:id="rId5"/>
    <sheet name="TRUNCATE STAGE" sheetId="11" r:id="rId6"/>
    <sheet name="Medidas" sheetId="5" r:id="rId7"/>
    <sheet name="BI"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3" i="3" l="1"/>
  <c r="E21" i="3"/>
  <c r="E19" i="3"/>
  <c r="E30" i="3" l="1"/>
  <c r="E25" i="3"/>
  <c r="D21" i="3" l="1"/>
  <c r="D23" i="3"/>
  <c r="D25" i="3"/>
  <c r="D30" i="3"/>
  <c r="D19" i="3"/>
  <c r="E13" i="3"/>
  <c r="D13" i="3"/>
  <c r="D12" i="3"/>
  <c r="D8" i="3"/>
  <c r="D10" i="3"/>
  <c r="E8" i="3"/>
  <c r="E10" i="3"/>
  <c r="E7" i="3"/>
  <c r="C3" i="11" l="1"/>
  <c r="C4" i="11"/>
  <c r="C5" i="11"/>
  <c r="C6" i="11"/>
  <c r="C7" i="11"/>
  <c r="C8" i="11"/>
  <c r="C9" i="11"/>
  <c r="C10" i="11"/>
  <c r="C11" i="11"/>
  <c r="C12" i="11"/>
  <c r="C13" i="11"/>
  <c r="C14" i="11"/>
  <c r="C15" i="11"/>
  <c r="C16" i="11"/>
  <c r="C17" i="11"/>
  <c r="C18" i="11"/>
  <c r="C19" i="11"/>
  <c r="C20" i="11"/>
  <c r="C21" i="11"/>
  <c r="C22" i="11"/>
  <c r="D3" i="2" l="1"/>
  <c r="D4" i="2"/>
  <c r="D5" i="2"/>
  <c r="D6" i="2"/>
  <c r="D7" i="2"/>
  <c r="D8" i="2"/>
  <c r="D9" i="2"/>
  <c r="D10" i="2"/>
  <c r="D11" i="2"/>
  <c r="D12" i="2"/>
  <c r="D13" i="2"/>
  <c r="D14" i="2"/>
  <c r="D15" i="2"/>
  <c r="D16" i="2"/>
  <c r="D17" i="2"/>
  <c r="D18" i="2"/>
  <c r="D19" i="2"/>
  <c r="D20" i="2"/>
  <c r="D21" i="2"/>
  <c r="D22" i="2"/>
  <c r="E16" i="2"/>
  <c r="E3" i="4" l="1"/>
  <c r="E8" i="4"/>
  <c r="E3" i="2"/>
  <c r="E4" i="2"/>
  <c r="E5" i="2"/>
  <c r="E6" i="2"/>
  <c r="E7" i="2"/>
  <c r="E8" i="2"/>
  <c r="E9" i="2"/>
  <c r="E10" i="2"/>
  <c r="E11" i="2"/>
  <c r="E12" i="2"/>
  <c r="E13" i="2"/>
  <c r="E14" i="2"/>
  <c r="E15" i="2"/>
  <c r="E17" i="2"/>
  <c r="E18" i="2"/>
  <c r="E19" i="2"/>
  <c r="E20" i="2"/>
  <c r="E21" i="2"/>
  <c r="E22" i="2"/>
  <c r="D3" i="4" l="1"/>
  <c r="D8" i="4"/>
  <c r="C3" i="3"/>
  <c r="E3" i="3" s="1"/>
  <c r="C4" i="3"/>
  <c r="E4" i="3" s="1"/>
  <c r="C5" i="3"/>
  <c r="E5" i="3" s="1"/>
  <c r="C6" i="3"/>
  <c r="C19" i="2"/>
  <c r="C22" i="2"/>
  <c r="C21" i="2"/>
  <c r="C20" i="2"/>
  <c r="C18" i="2"/>
  <c r="C17" i="2"/>
  <c r="C16" i="2"/>
  <c r="C15" i="2"/>
  <c r="C14" i="2"/>
  <c r="C13" i="2"/>
  <c r="C12" i="2"/>
  <c r="C11" i="2"/>
  <c r="C10" i="2"/>
  <c r="C9" i="2"/>
  <c r="C8" i="2"/>
  <c r="C7" i="2"/>
  <c r="C6" i="2"/>
  <c r="C5" i="2"/>
  <c r="C4" i="2"/>
  <c r="C3" i="2"/>
  <c r="D5" i="3" l="1"/>
  <c r="D4" i="3"/>
  <c r="D3" i="3"/>
  <c r="E12" i="3"/>
  <c r="D6" i="3"/>
  <c r="E6" i="3"/>
  <c r="D7" i="3"/>
  <c r="C37" i="1"/>
  <c r="D37" i="1" s="1"/>
  <c r="F3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 ANTONIO DA ROSA</author>
  </authors>
  <commentList>
    <comment ref="B2" authorId="0" shapeId="0" xr:uid="{F32A1B06-0382-400F-8CDC-CEF6821993D9}">
      <text>
        <r>
          <rPr>
            <b/>
            <sz val="9"/>
            <color indexed="81"/>
            <rFont val="Segoe UI"/>
            <family val="2"/>
          </rPr>
          <t>ANDRE ANTONIO DA ROSA:</t>
        </r>
        <r>
          <rPr>
            <sz val="9"/>
            <color indexed="81"/>
            <rFont val="Segoe UI"/>
            <family val="2"/>
          </rPr>
          <t xml:space="preserve">
Tabela Origem de dados Transacional (OLTP)</t>
        </r>
      </text>
    </comment>
    <comment ref="C2" authorId="0" shapeId="0" xr:uid="{05C83463-87EF-4AD0-89D1-3002D2E284C3}">
      <text>
        <r>
          <rPr>
            <b/>
            <sz val="9"/>
            <color indexed="81"/>
            <rFont val="Segoe UI"/>
            <family val="2"/>
          </rPr>
          <t>ANDRE ANTONIO DA ROSA:</t>
        </r>
        <r>
          <rPr>
            <sz val="9"/>
            <color indexed="81"/>
            <rFont val="Segoe UI"/>
            <family val="2"/>
          </rPr>
          <t xml:space="preserve">
Tabela Stage destino  (OLAP)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ANDRE ANTONIO DA ROSA</author>
  </authors>
  <commentList>
    <comment ref="B2" authorId="0" shapeId="0" xr:uid="{94940F75-3907-43BD-BF48-B4AA5C93B2A2}">
      <text>
        <r>
          <rPr>
            <b/>
            <sz val="9"/>
            <color indexed="81"/>
            <rFont val="Segoe UI"/>
            <family val="2"/>
          </rPr>
          <t>ANDRE ANTONIO DA ROSA:</t>
        </r>
        <r>
          <rPr>
            <sz val="9"/>
            <color indexed="81"/>
            <rFont val="Segoe UI"/>
            <family val="2"/>
          </rPr>
          <t xml:space="preserve">
Tabela Origem de dados STAGING</t>
        </r>
      </text>
    </comment>
    <comment ref="C2" authorId="0" shapeId="0" xr:uid="{E4EEB2A3-7114-4641-AAB3-0E8A784619EB}">
      <text>
        <r>
          <rPr>
            <b/>
            <sz val="9"/>
            <color indexed="81"/>
            <rFont val="Segoe UI"/>
            <family val="2"/>
          </rPr>
          <t>ANDRE ANTONIO DA ROSA:</t>
        </r>
        <r>
          <rPr>
            <sz val="9"/>
            <color indexed="81"/>
            <rFont val="Segoe UI"/>
            <family val="2"/>
          </rPr>
          <t xml:space="preserve">
Tabela DIMENSÃO destino  (OLAP)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ANDRE ANTONIO DA ROSA</author>
  </authors>
  <commentList>
    <comment ref="B2" authorId="0" shapeId="0" xr:uid="{5BDA4B8C-35FA-4359-AD4C-503488572811}">
      <text>
        <r>
          <rPr>
            <b/>
            <sz val="9"/>
            <color indexed="81"/>
            <rFont val="Segoe UI"/>
            <family val="2"/>
          </rPr>
          <t>ANDRE ANTONIO DA ROSA:</t>
        </r>
        <r>
          <rPr>
            <sz val="9"/>
            <color indexed="81"/>
            <rFont val="Segoe UI"/>
            <family val="2"/>
          </rPr>
          <t xml:space="preserve">
Tabela Origem de dados STAGING</t>
        </r>
      </text>
    </comment>
    <comment ref="C2" authorId="0" shapeId="0" xr:uid="{47AF5622-0206-44DE-82EB-66CE1D14A9F7}">
      <text>
        <r>
          <rPr>
            <b/>
            <sz val="9"/>
            <color indexed="81"/>
            <rFont val="Segoe UI"/>
            <family val="2"/>
          </rPr>
          <t>ANDRE ANTONIO DA ROSA:</t>
        </r>
        <r>
          <rPr>
            <sz val="9"/>
            <color indexed="81"/>
            <rFont val="Segoe UI"/>
            <family val="2"/>
          </rPr>
          <t xml:space="preserve">
Tabela Fato destino  (OLAP)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 ANTONIO DA ROSA</author>
  </authors>
  <commentList>
    <comment ref="B2" authorId="0" shapeId="0" xr:uid="{07382BAD-A147-4875-8588-F93E18B488CB}">
      <text>
        <r>
          <rPr>
            <b/>
            <sz val="9"/>
            <color indexed="81"/>
            <rFont val="Segoe UI"/>
            <family val="2"/>
          </rPr>
          <t>ANDRE ANTONIO DA ROSA:</t>
        </r>
        <r>
          <rPr>
            <sz val="9"/>
            <color indexed="81"/>
            <rFont val="Segoe UI"/>
            <family val="2"/>
          </rPr>
          <t xml:space="preserve">
Tabela Stage destino  (OLAP)</t>
        </r>
      </text>
    </comment>
  </commentList>
</comments>
</file>

<file path=xl/sharedStrings.xml><?xml version="1.0" encoding="utf-8"?>
<sst xmlns="http://schemas.openxmlformats.org/spreadsheetml/2006/main" count="923" uniqueCount="277">
  <si>
    <t>Etapa</t>
  </si>
  <si>
    <t>Duração</t>
  </si>
  <si>
    <t>Preparação do ambiente</t>
  </si>
  <si>
    <t>Data Planejada</t>
  </si>
  <si>
    <t>Atividade</t>
  </si>
  <si>
    <t>Instalar e configurar Talend</t>
  </si>
  <si>
    <t>Criação de usuario leitura ERP</t>
  </si>
  <si>
    <t>Configura Conectividade</t>
  </si>
  <si>
    <t>Depende</t>
  </si>
  <si>
    <t>Equipe</t>
  </si>
  <si>
    <t>André</t>
  </si>
  <si>
    <t>Participantes</t>
  </si>
  <si>
    <t>Status</t>
  </si>
  <si>
    <t>Definições do Projeto</t>
  </si>
  <si>
    <t>Carga de dados ERP para area Stage</t>
  </si>
  <si>
    <t>Cargas dimensões</t>
  </si>
  <si>
    <t>Carga Fato</t>
  </si>
  <si>
    <t>Carga DW</t>
  </si>
  <si>
    <t>Importa Dataset</t>
  </si>
  <si>
    <t>Tabela dimensão data</t>
  </si>
  <si>
    <t>Relaciona Fato X dimensão</t>
  </si>
  <si>
    <t>Power BI - Pré Painel</t>
  </si>
  <si>
    <t>Criação das Medidas KPI´s</t>
  </si>
  <si>
    <t>Power Bi - Contrução Painel</t>
  </si>
  <si>
    <t>Visão Por Produto</t>
  </si>
  <si>
    <t>Visão por Cliente</t>
  </si>
  <si>
    <t>Visão por Vendedor</t>
  </si>
  <si>
    <t>Visão Por Grupos de Produto</t>
  </si>
  <si>
    <t>Performance de Vendas Mês atual</t>
  </si>
  <si>
    <t>Visão de Cidades</t>
  </si>
  <si>
    <t>Correlação Vendedor X Faturamento X Margem</t>
  </si>
  <si>
    <t>Correlação Cliente X Faturamento X Margem</t>
  </si>
  <si>
    <t>Correlação Grupo de Produto X Faturamento X Margem</t>
  </si>
  <si>
    <t>Correlação Grupo de Fabricante X Faturamento X Margem</t>
  </si>
  <si>
    <t>Performance de Vendas Ano atual</t>
  </si>
  <si>
    <t>Power BI - Publicação</t>
  </si>
  <si>
    <t>Publicar</t>
  </si>
  <si>
    <t>Configura GateWay</t>
  </si>
  <si>
    <t>Agendamento de Carga</t>
  </si>
  <si>
    <t>Performance de Vendas Mês atual ( Versão Mobile)</t>
  </si>
  <si>
    <t>Origem do dados</t>
  </si>
  <si>
    <t>Informação(Assunto)</t>
  </si>
  <si>
    <t>FATO_VENDA</t>
  </si>
  <si>
    <t>Medidas KPIS</t>
  </si>
  <si>
    <t>Total Meta $</t>
  </si>
  <si>
    <t>Qualidade de dados</t>
  </si>
  <si>
    <t>Analise das cargas</t>
  </si>
  <si>
    <t>Pendente</t>
  </si>
  <si>
    <t>Definições de Dimensões</t>
  </si>
  <si>
    <t>Definições de Fato</t>
  </si>
  <si>
    <t>Projeto BI Comercial</t>
  </si>
  <si>
    <t>Andre + Sponsor</t>
  </si>
  <si>
    <t>André  + Key User</t>
  </si>
  <si>
    <t>Tabela Destino</t>
  </si>
  <si>
    <t>CADASTRO DA EMPRESA</t>
  </si>
  <si>
    <t>EMPRESA</t>
  </si>
  <si>
    <t>CADASTRO DE CIDADES</t>
  </si>
  <si>
    <t>CIDADES</t>
  </si>
  <si>
    <t>CANAL_VENDAS_G_V</t>
  </si>
  <si>
    <t>CANAL_VENDAS_V_C</t>
  </si>
  <si>
    <t>CLIENTES</t>
  </si>
  <si>
    <t>COND_PAGTO</t>
  </si>
  <si>
    <t>COND_PAGTO_DET</t>
  </si>
  <si>
    <t>GERENTES</t>
  </si>
  <si>
    <t>LINHA_PRODUTO</t>
  </si>
  <si>
    <t>MATERIAL</t>
  </si>
  <si>
    <t>META_VENDAS</t>
  </si>
  <si>
    <t>NOTA_FISCAL</t>
  </si>
  <si>
    <t>NOTA_FISCAL_ITENS</t>
  </si>
  <si>
    <t>SUB_CATEGORIA</t>
  </si>
  <si>
    <t>TIPO_MAT</t>
  </si>
  <si>
    <t>UF</t>
  </si>
  <si>
    <t>VENDEDORES</t>
  </si>
  <si>
    <t>FUNCIONARIO</t>
  </si>
  <si>
    <t>CARGOS</t>
  </si>
  <si>
    <t>CADASTRO DE ESTADOS</t>
  </si>
  <si>
    <t>CADASTRO DE CLIENTES</t>
  </si>
  <si>
    <t>CADASTRO CONDIÇÃO DE PAGTO</t>
  </si>
  <si>
    <t>CADASTRO DETALHE COND PAGTO</t>
  </si>
  <si>
    <t>CADASTRO DE CARGOS</t>
  </si>
  <si>
    <t>CADASTRO DE FUNCIONARIOS</t>
  </si>
  <si>
    <t>RELACIONA GERENTE X VENDEDOR</t>
  </si>
  <si>
    <t>RELACIONA VENDEDOR X CLIENTE</t>
  </si>
  <si>
    <t>CADASTRO DE VENDEDOR</t>
  </si>
  <si>
    <t>CADASTRO DE GERENTES</t>
  </si>
  <si>
    <t>CADASTRO TIPO MATERIAL</t>
  </si>
  <si>
    <t>CADASTRO LINHA DE PRODUTO</t>
  </si>
  <si>
    <t>CADASTRO SUB_CATEGORIA DE PROD.</t>
  </si>
  <si>
    <t>CADASTRO DE MATERIAL</t>
  </si>
  <si>
    <t>REGISTRO DE VENDAS CABEÇALHO</t>
  </si>
  <si>
    <t>REGISTRO DE VENDAS DETALHES DE ITEM</t>
  </si>
  <si>
    <t>REGISTRO DE META DE VENDAS VALOR</t>
  </si>
  <si>
    <t>CONHEÇA DADOS DA TABELA</t>
  </si>
  <si>
    <t>MATERIAL_CUSTO</t>
  </si>
  <si>
    <t>CADASTRO DE CUSTO DO MATERIAL</t>
  </si>
  <si>
    <t>% Realizado</t>
  </si>
  <si>
    <t>Lucro $</t>
  </si>
  <si>
    <t xml:space="preserve">Lucro % </t>
  </si>
  <si>
    <t>% MOM</t>
  </si>
  <si>
    <t>% YOY</t>
  </si>
  <si>
    <t>EXPRESSÃO</t>
  </si>
  <si>
    <t>TABLE_CATALOG</t>
  </si>
  <si>
    <t>TABLE_NAME</t>
  </si>
  <si>
    <t>COLUMN_NAME</t>
  </si>
  <si>
    <t>ORDINAL_POSITION</t>
  </si>
  <si>
    <t>DATA_TYPE</t>
  </si>
  <si>
    <t>CHARACTER_MAXIMUM_LENGTH</t>
  </si>
  <si>
    <t>NUMERIC_PRECISION</t>
  </si>
  <si>
    <t>NUMERIC_SCALE</t>
  </si>
  <si>
    <t>ERP_FOREST</t>
  </si>
  <si>
    <t>COD_EMPRESA</t>
  </si>
  <si>
    <t>int</t>
  </si>
  <si>
    <t>NULL</t>
  </si>
  <si>
    <t>MATRICULA_GER</t>
  </si>
  <si>
    <t>MATRICULA_VEND</t>
  </si>
  <si>
    <t>ID_CLIENTE</t>
  </si>
  <si>
    <t>COD_CARGO</t>
  </si>
  <si>
    <t>NOME_CARGO</t>
  </si>
  <si>
    <t>varchar</t>
  </si>
  <si>
    <t>COD_CIDADE</t>
  </si>
  <si>
    <t>COD_UF</t>
  </si>
  <si>
    <t>NOME_MUN</t>
  </si>
  <si>
    <t>RAZAO_CLIENTE</t>
  </si>
  <si>
    <t>FANTASIA</t>
  </si>
  <si>
    <t>ENDERECO</t>
  </si>
  <si>
    <t>NRO</t>
  </si>
  <si>
    <t>BAIRRO</t>
  </si>
  <si>
    <t>CEP</t>
  </si>
  <si>
    <t>CNPJ_CPF</t>
  </si>
  <si>
    <t>TIPO_CLIENTE</t>
  </si>
  <si>
    <t>char</t>
  </si>
  <si>
    <t>DATA_CADASTRO</t>
  </si>
  <si>
    <t>datetime</t>
  </si>
  <si>
    <t>COD_PAGTO</t>
  </si>
  <si>
    <t>SITUACAO</t>
  </si>
  <si>
    <t>NOME_CP</t>
  </si>
  <si>
    <t>PARC</t>
  </si>
  <si>
    <t>DIAS</t>
  </si>
  <si>
    <t>PCT</t>
  </si>
  <si>
    <t>decimal</t>
  </si>
  <si>
    <t>NOME_EMPRESA</t>
  </si>
  <si>
    <t>CNPJ</t>
  </si>
  <si>
    <t>MATRICULA</t>
  </si>
  <si>
    <t>COD_CC</t>
  </si>
  <si>
    <t>NOME</t>
  </si>
  <si>
    <t>RG</t>
  </si>
  <si>
    <t>CPF</t>
  </si>
  <si>
    <t>NUMERO</t>
  </si>
  <si>
    <t>DATA_ADMISS</t>
  </si>
  <si>
    <t>date</t>
  </si>
  <si>
    <t>DATE_DEMISS</t>
  </si>
  <si>
    <t>DATA_NASC</t>
  </si>
  <si>
    <t>TELEFONE</t>
  </si>
  <si>
    <t>COD_LINHA</t>
  </si>
  <si>
    <t>DESC_LINHA</t>
  </si>
  <si>
    <t>COD_MAT</t>
  </si>
  <si>
    <t>DESCRICAO</t>
  </si>
  <si>
    <t>PRECO_UNIT</t>
  </si>
  <si>
    <t>COD_TIP_MAT</t>
  </si>
  <si>
    <t>ID_FOR</t>
  </si>
  <si>
    <t>COD_CATEGORIA</t>
  </si>
  <si>
    <t>CUSTO_MEDIO</t>
  </si>
  <si>
    <t>DATA_INI</t>
  </si>
  <si>
    <t>DATA_FIM</t>
  </si>
  <si>
    <t>ANO</t>
  </si>
  <si>
    <t>MES</t>
  </si>
  <si>
    <t>VALOR</t>
  </si>
  <si>
    <t>NUM_NF</t>
  </si>
  <si>
    <t>TIP_NF</t>
  </si>
  <si>
    <t>COD_CFOP</t>
  </si>
  <si>
    <t>ID_CLIFOR</t>
  </si>
  <si>
    <t>DATA_EMISSAO</t>
  </si>
  <si>
    <t>DATA_ENTREGA</t>
  </si>
  <si>
    <t>TOTAL_NF</t>
  </si>
  <si>
    <t>INTEGRADA_FIN</t>
  </si>
  <si>
    <t>INTEGRADA_SUP</t>
  </si>
  <si>
    <t>SEQ_MAT</t>
  </si>
  <si>
    <t>QTD</t>
  </si>
  <si>
    <t>VAL_UNIT</t>
  </si>
  <si>
    <t>PED_ORIG</t>
  </si>
  <si>
    <t>DESC_CATEGORIA</t>
  </si>
  <si>
    <t>DESC_TIP_MAT</t>
  </si>
  <si>
    <t>NOME_UF</t>
  </si>
  <si>
    <t>STG_UF</t>
  </si>
  <si>
    <t>STG_CIDADES</t>
  </si>
  <si>
    <t>STG_EMPRESA</t>
  </si>
  <si>
    <t>STG_CLIENTES</t>
  </si>
  <si>
    <t>STG_COND_PAGTO</t>
  </si>
  <si>
    <t>STG_COND_PAGTO_DET</t>
  </si>
  <si>
    <t>STG_CARGOS</t>
  </si>
  <si>
    <t>STG_FUNCIONARIO</t>
  </si>
  <si>
    <t>STG_CANAL_VENDAS_G_V</t>
  </si>
  <si>
    <t>STG_CANAL_VENDAS_V_C</t>
  </si>
  <si>
    <t>STG_VENDEDORES</t>
  </si>
  <si>
    <t>STG_GERENTES</t>
  </si>
  <si>
    <t>STG_TIPO_MAT</t>
  </si>
  <si>
    <t>STG_LINHA_PRODUTO</t>
  </si>
  <si>
    <t>STG_SUB_CATEGORIA</t>
  </si>
  <si>
    <t>STG_MATERIAL</t>
  </si>
  <si>
    <t>STG_MATERIAL_CUSTO</t>
  </si>
  <si>
    <t>STG_NOTA_FISCAL</t>
  </si>
  <si>
    <t>STG_NOTA_FISCAL_ITENS</t>
  </si>
  <si>
    <t>STG_META_VENDAS</t>
  </si>
  <si>
    <t>FATO_META</t>
  </si>
  <si>
    <t>Definições de medidas Kpi's</t>
  </si>
  <si>
    <t>Instalar e configurar SQL Server</t>
  </si>
  <si>
    <t>Criação de usuario ADM SQL Server</t>
  </si>
  <si>
    <t>Criação do Banco DW SQL Server</t>
  </si>
  <si>
    <t>Abaixo segue uma arquitetura genérica de DW e as descrições dos seus elementos:</t>
  </si>
  <si>
    <t>Concluido</t>
  </si>
  <si>
    <t>NOME JOB</t>
  </si>
  <si>
    <t>Configura Segurança de linha</t>
  </si>
  <si>
    <t>Somente Vendas Tipo S e CFOP 5.101 e 6.102</t>
  </si>
  <si>
    <t>FILTRO</t>
  </si>
  <si>
    <t>Formula</t>
  </si>
  <si>
    <t>row1.TIP_NF.equals("S") &amp;&amp; ( row1.COD_CFOP.equals("5.101") || row1.COD_CFOP.equals("6.101"))</t>
  </si>
  <si>
    <t>Tabela TRUNCADA</t>
  </si>
  <si>
    <t>COMANDO</t>
  </si>
  <si>
    <t>DIM_FUNCIONARIO</t>
  </si>
  <si>
    <t>DIM_GERENTE</t>
  </si>
  <si>
    <t>DIM_VENDEDOR</t>
  </si>
  <si>
    <t>GERENTE COD = 2</t>
  </si>
  <si>
    <t xml:space="preserve"> row1.COD_CARGO ==3</t>
  </si>
  <si>
    <t>VENDEDOR COD = 3</t>
  </si>
  <si>
    <t>CANAL DE VENDAS</t>
  </si>
  <si>
    <t>DIM_CLIENTES</t>
  </si>
  <si>
    <t>DIM_CANAL_VENDAS</t>
  </si>
  <si>
    <t>DIM_TIPO_MAT</t>
  </si>
  <si>
    <t>DIM_LINHA_PRODUTO</t>
  </si>
  <si>
    <t>DIM_SUB_CATEGORIA</t>
  </si>
  <si>
    <t>DIM_MATERIAL</t>
  </si>
  <si>
    <t>DIM_MATERIAL_CUSTO</t>
  </si>
  <si>
    <t>COD_CARGO IGUAL A 2 OU 3</t>
  </si>
  <si>
    <t xml:space="preserve"> row1.COD_CARGO ==2 ||  row1.COD_CARGO ==3</t>
  </si>
  <si>
    <t>DIM_COND_PAGTO</t>
  </si>
  <si>
    <t>DIM_EMPRESA</t>
  </si>
  <si>
    <t>(</t>
  </si>
  <si>
    <t>QUERY CREATE_DIM_CANAL_VENDAS.SQL</t>
  </si>
  <si>
    <t>REGISTRO DE FATO DE VENDAS</t>
  </si>
  <si>
    <t xml:space="preserve">TalendDate.parseDate("dd-MM-yyyy",("01-")+(META.MES)+("-")+(META.ANO)) </t>
  </si>
  <si>
    <t>Custo da Venda</t>
  </si>
  <si>
    <t>Ultimo Mês Venda</t>
  </si>
  <si>
    <t>Ultimo Ano de Venda</t>
  </si>
  <si>
    <t>MetaZero</t>
  </si>
  <si>
    <t>Meta120</t>
  </si>
  <si>
    <t>Coluna Calendario Ultimo Mês</t>
  </si>
  <si>
    <t>Coluna Calendario Ultimo ano</t>
  </si>
  <si>
    <t>KPI MOM</t>
  </si>
  <si>
    <t>KPI YOY</t>
  </si>
  <si>
    <t>MOM $</t>
  </si>
  <si>
    <t>YOY $</t>
  </si>
  <si>
    <t>KPI Lucro</t>
  </si>
  <si>
    <t>KPI Meta</t>
  </si>
  <si>
    <t>MOM</t>
  </si>
  <si>
    <t>YOY</t>
  </si>
  <si>
    <t>Total Fat. $ = SUMX(FATO_VENDA;FATO_VENDA[QTD]*FATO_VENDA[VAL_UNIT])</t>
  </si>
  <si>
    <t>Total Meta $ = SUM(FATO_META[VALOR])</t>
  </si>
  <si>
    <t>%Realiz. = DIVIDE([Total Fat. $];[Total Meta $];0)</t>
  </si>
  <si>
    <t>Custo Vnd = SUMX(FATO_VENDA;FATO_VENDA[QTD]*FATO_VENDA[VAL_CUSTO])</t>
  </si>
  <si>
    <t>Lucro $ = [Total Fat. $]-[Custo Vnd]</t>
  </si>
  <si>
    <t>Lucro % = DIVIDE([Total Fat. $];[Custo Vnd])-1</t>
  </si>
  <si>
    <t>MoM% = 
VAR __PREV_MONTH = CALCULATE([Total Fat. $]; DATEADD('D_CALENDAR'[DATA_REF]; -1; MONTH))
RETURN
	DIVIDE([Total Fat. $] - __PREV_MONTH; __PREV_MONTH)</t>
  </si>
  <si>
    <t>YoY% = 
VAR __PREV_YEAR = CALCULATE([Total Fat. $]; DATEADD('D_CALENDAR'[DATA_REF]; -1; YEAR))
RETURN
	DIVIDE([Total Fat. $] - __PREV_YEAR; __PREV_YEAR)</t>
  </si>
  <si>
    <t>MoM $ = CALCULATE(SUMX(FATO_VENDA;FATO_VENDA[QTD]*FATO_VENDA[VAL_UNIT]);PREVIOUSMONTH(D_CALENDAR[DATA_REF]))</t>
  </si>
  <si>
    <t>YoY $ = CALCULATE(SUMX(FATO_VENDA;FATO_VENDA[QTD]*FATO_VENDA[VAL_UNIT]);SAMEPERIODLASTYEAR(D_CALENDAR[DATA_REF]))</t>
  </si>
  <si>
    <t>Ultimo Mes de Venda = FORMAT(CALCULATE(MAX(FATO_VENDA[DATA_EMISSAO]);ALL(FATO_VENDA));"mm/yyyy")</t>
  </si>
  <si>
    <t>Ultimo Ano de Venda = FORMAT(CALCULATE(MAX(FATO_VENDA[DATA_EMISSAO]);ALL(FATO_VENDA));"yyyy")</t>
  </si>
  <si>
    <t>Ultimo Mes = IF([Ultimo Mes de Venda]=D_CALENDAR[MES/ANO];"S";"N")</t>
  </si>
  <si>
    <t>KPI MoM = SWITCH(TRUE();
          [Total Fat. $]=[MoM $];"🟡";
          [Total Fat. $]&lt;[MoM $];"🟠";
          [Total Fat. $]&gt;=[MoM $];"🟢";"0")</t>
  </si>
  <si>
    <t>KPI YoY = SWITCH(TRUE();
          [Total Fat. $]=[YoY $];"🟡";
          [Total Fat. $]&lt;[YoY $];"🟠";
          [Total Fat. $]&gt;=[YoY $];"🟢";"0")</t>
  </si>
  <si>
    <t>KPI META = SWITCH(TRUE();
               [%Realiz.]&lt;1;"🟠";           
               [%Realiz.]&gt;=1;"🟢";"0")</t>
  </si>
  <si>
    <t>KPI LUCRO = SWITCH(TRUE();
            [Lucro $]=0;"🟡";
            [Lucro $]&lt;0;"🟠";
            [Lucro $]&gt;0;"🟢";"0")</t>
  </si>
  <si>
    <t>MoM = VALUE(ROUND([MoM%]*100;2))&amp;"%"&amp;[KPI MoM]</t>
  </si>
  <si>
    <t>YoY = if([YoY%]=BLANK();"";VALUE(ROUND([YoY%]*100;2))&amp;"%"&amp;[KPI YoY])</t>
  </si>
  <si>
    <t>MetaZero = 0</t>
  </si>
  <si>
    <t>Meta120 = [Total Meta $]*1,2</t>
  </si>
  <si>
    <t>Total Fat.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</si>
</sst>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rgb="FF000000"/>
      <name val="Calibri"/>
      <family val="2"/>
      <scheme val="minor"/>
    </font>
    <font>
      <sz val="11"/>
      <color rgb="FF006100"/>
      <name val="Calibri"/>
      <family val="2"/>
      <scheme val="minor"/>
    </font>
    <font>
      <sz val="11"/>
      <color rgb="FF9C5700"/>
      <name val="Calibri"/>
      <family val="2"/>
      <scheme val="minor"/>
    </font>
    <font>
      <sz val="11"/>
      <color theme="0"/>
      <name val="Calibri"/>
      <family val="2"/>
      <scheme val="minor"/>
    </font>
    <font>
      <sz val="40"/>
      <color theme="0"/>
      <name val="Calibri"/>
      <family val="2"/>
      <scheme val="minor"/>
    </font>
    <font>
      <sz val="9"/>
      <color indexed="81"/>
      <name val="Segoe UI"/>
      <family val="2"/>
    </font>
    <font>
      <b/>
      <sz val="9"/>
      <color indexed="81"/>
      <name val="Segoe UI"/>
      <family val="2"/>
    </font>
    <font>
      <sz val="14"/>
      <color theme="1"/>
      <name val="Calibri"/>
      <family val="2"/>
      <scheme val="minor"/>
    </font>
    <font>
      <sz val="14"/>
      <color rgb="FF9C5700"/>
      <name val="Calibri"/>
      <family val="2"/>
      <scheme val="minor"/>
    </font>
    <font>
      <sz val="14"/>
      <color rgb="FF006100"/>
      <name val="Calibri"/>
      <family val="2"/>
      <scheme val="minor"/>
    </font>
    <font>
      <sz val="11"/>
      <color rgb="FF3F3F76"/>
      <name val="Calibri"/>
      <family val="2"/>
      <scheme val="minor"/>
    </font>
    <font>
      <sz val="11"/>
      <color theme="3" tint="-0.499984740745262"/>
      <name val="Calibri"/>
      <family val="2"/>
      <scheme val="minor"/>
    </font>
    <font>
      <b/>
      <sz val="20"/>
      <color theme="0"/>
      <name val="Calibri"/>
      <family val="2"/>
      <scheme val="minor"/>
    </font>
    <font>
      <sz val="11"/>
      <color rgb="FF9C0006"/>
      <name val="Calibri"/>
      <family val="2"/>
      <scheme val="minor"/>
    </font>
    <font>
      <b/>
      <sz val="11"/>
      <color theme="0"/>
      <name val="Calibri"/>
      <family val="2"/>
      <scheme val="minor"/>
    </font>
    <font>
      <b/>
      <sz val="14"/>
      <color rgb="FF9C5700"/>
      <name val="Calibri"/>
      <family val="2"/>
      <scheme val="minor"/>
    </font>
    <font>
      <b/>
      <sz val="14"/>
      <color rgb="FF006100"/>
      <name val="Calibri"/>
      <family val="2"/>
      <scheme val="minor"/>
    </font>
    <font>
      <b/>
      <sz val="14"/>
      <color theme="0"/>
      <name val="Calibri"/>
      <family val="2"/>
      <scheme val="minor"/>
    </font>
    <font>
      <b/>
      <sz val="11"/>
      <color rgb="FF3F3F76"/>
      <name val="Calibri"/>
      <family val="2"/>
      <scheme val="minor"/>
    </font>
    <font>
      <b/>
      <sz val="11"/>
      <color rgb="FF9C0006"/>
      <name val="Calibri"/>
      <family val="2"/>
      <scheme val="minor"/>
    </font>
    <font>
      <u/>
      <sz val="11"/>
      <color theme="10"/>
      <name val="Calibri"/>
      <family val="2"/>
      <scheme val="minor"/>
    </font>
    <font>
      <sz val="15"/>
      <color theme="1"/>
      <name val="Calibri"/>
      <family val="2"/>
      <scheme val="minor"/>
    </font>
    <font>
      <b/>
      <sz val="11"/>
      <color rgb="FF006100"/>
      <name val="Calibri"/>
      <family val="2"/>
      <scheme val="minor"/>
    </font>
    <font>
      <sz val="9"/>
      <color rgb="FF000000"/>
      <name val="Consolas"/>
      <family val="3"/>
    </font>
  </fonts>
  <fills count="13">
    <fill>
      <patternFill patternType="none"/>
    </fill>
    <fill>
      <patternFill patternType="gray125"/>
    </fill>
    <fill>
      <patternFill patternType="solid">
        <fgColor theme="4" tint="0.79998168889431442"/>
        <bgColor theme="4" tint="0.79998168889431442"/>
      </patternFill>
    </fill>
    <fill>
      <patternFill patternType="solid">
        <fgColor rgb="FFC6EFCE"/>
      </patternFill>
    </fill>
    <fill>
      <patternFill patternType="solid">
        <fgColor rgb="FFFFEB9C"/>
      </patternFill>
    </fill>
    <fill>
      <patternFill patternType="solid">
        <fgColor theme="4"/>
      </patternFill>
    </fill>
    <fill>
      <patternFill patternType="solid">
        <fgColor theme="5"/>
      </patternFill>
    </fill>
    <fill>
      <patternFill patternType="solid">
        <fgColor rgb="FFFFCC99"/>
      </patternFill>
    </fill>
    <fill>
      <patternFill patternType="solid">
        <fgColor theme="6"/>
      </patternFill>
    </fill>
    <fill>
      <patternFill patternType="solid">
        <fgColor theme="7"/>
      </patternFill>
    </fill>
    <fill>
      <patternFill patternType="solid">
        <fgColor rgb="FFFFC7CE"/>
      </patternFill>
    </fill>
    <fill>
      <patternFill patternType="solid">
        <fgColor theme="6"/>
        <bgColor theme="6"/>
      </patternFill>
    </fill>
    <fill>
      <patternFill patternType="solid">
        <fgColor theme="6" tint="0.79998168889431442"/>
        <bgColor theme="6" tint="0.79998168889431442"/>
      </patternFill>
    </fill>
  </fills>
  <borders count="3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7F7F7F"/>
      </left>
      <right style="thin">
        <color rgb="FF7F7F7F"/>
      </right>
      <top style="thin">
        <color rgb="FF7F7F7F"/>
      </top>
      <bottom style="thin">
        <color rgb="FF7F7F7F"/>
      </bottom>
      <diagonal/>
    </border>
    <border>
      <left style="thin">
        <color theme="6" tint="0.39997558519241921"/>
      </left>
      <right/>
      <top style="thin">
        <color theme="6" tint="0.39997558519241921"/>
      </top>
      <bottom/>
      <diagonal/>
    </border>
    <border>
      <left/>
      <right/>
      <top style="thin">
        <color theme="6" tint="0.39997558519241921"/>
      </top>
      <bottom/>
      <diagonal/>
    </border>
    <border>
      <left style="thin">
        <color rgb="FF7F7F7F"/>
      </left>
      <right/>
      <top style="thin">
        <color rgb="FF7F7F7F"/>
      </top>
      <bottom/>
      <diagonal/>
    </border>
    <border>
      <left style="thin">
        <color rgb="FF7F7F7F"/>
      </left>
      <right style="thin">
        <color theme="6" tint="0.39997558519241921"/>
      </right>
      <top style="thin">
        <color theme="6" tint="0.3999755851924192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2" tint="-0.499984740745262"/>
      </left>
      <right/>
      <top/>
      <bottom/>
      <diagonal/>
    </border>
    <border>
      <left/>
      <right style="medium">
        <color theme="2" tint="-0.499984740745262"/>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thin">
        <color theme="6" tint="0.39997558519241921"/>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B0F0"/>
      </left>
      <right style="thin">
        <color rgb="FF00B0F0"/>
      </right>
      <top/>
      <bottom/>
      <diagonal/>
    </border>
    <border>
      <left style="thin">
        <color rgb="FF00B0F0"/>
      </left>
      <right style="thin">
        <color rgb="FF00B0F0"/>
      </right>
      <top/>
      <bottom style="medium">
        <color indexed="64"/>
      </bottom>
      <diagonal/>
    </border>
    <border>
      <left style="thin">
        <color rgb="FF00B0F0"/>
      </left>
      <right style="thin">
        <color rgb="FF00B0F0"/>
      </right>
      <top style="medium">
        <color indexed="64"/>
      </top>
      <bottom style="medium">
        <color indexed="64"/>
      </bottom>
      <diagonal/>
    </border>
    <border>
      <left style="thin">
        <color rgb="FF00B0F0"/>
      </left>
      <right style="thin">
        <color rgb="FF00B0F0"/>
      </right>
      <top style="medium">
        <color indexed="64"/>
      </top>
      <bottom/>
      <diagonal/>
    </border>
    <border>
      <left style="thin">
        <color rgb="FF00B0F0"/>
      </left>
      <right style="thin">
        <color rgb="FF00B0F0"/>
      </right>
      <top style="thin">
        <color theme="6" tint="0.39997558519241921"/>
      </top>
      <bottom style="medium">
        <color indexed="64"/>
      </bottom>
      <diagonal/>
    </border>
    <border>
      <left style="thin">
        <color rgb="FF00B0F0"/>
      </left>
      <right style="thin">
        <color rgb="FF00B0F0"/>
      </right>
      <top style="thin">
        <color theme="6" tint="0.39997558519241921"/>
      </top>
      <bottom/>
      <diagonal/>
    </border>
    <border>
      <left style="medium">
        <color indexed="64"/>
      </left>
      <right style="thin">
        <color rgb="FF00B0F0"/>
      </right>
      <top style="medium">
        <color indexed="64"/>
      </top>
      <bottom/>
      <diagonal/>
    </border>
    <border>
      <left style="medium">
        <color indexed="64"/>
      </left>
      <right style="thin">
        <color rgb="FF00B0F0"/>
      </right>
      <top/>
      <bottom style="medium">
        <color indexed="64"/>
      </bottom>
      <diagonal/>
    </border>
    <border>
      <left style="thin">
        <color rgb="FF00B0F0"/>
      </left>
      <right/>
      <top style="medium">
        <color indexed="64"/>
      </top>
      <bottom/>
      <diagonal/>
    </border>
    <border>
      <left style="thin">
        <color rgb="FF00B0F0"/>
      </left>
      <right/>
      <top/>
      <bottom style="medium">
        <color indexed="64"/>
      </bottom>
      <diagonal/>
    </border>
    <border>
      <left/>
      <right style="thin">
        <color rgb="FF00B0F0"/>
      </right>
      <top style="medium">
        <color indexed="64"/>
      </top>
      <bottom/>
      <diagonal/>
    </border>
    <border>
      <left/>
      <right style="thin">
        <color rgb="FF00B0F0"/>
      </right>
      <top/>
      <bottom style="medium">
        <color indexed="64"/>
      </bottom>
      <diagonal/>
    </border>
    <border>
      <left style="medium">
        <color indexed="64"/>
      </left>
      <right style="thin">
        <color rgb="FF00B0F0"/>
      </right>
      <top/>
      <bottom/>
      <diagonal/>
    </border>
  </borders>
  <cellStyleXfs count="10">
    <xf numFmtId="0" fontId="0" fillId="0" borderId="0"/>
    <xf numFmtId="0" fontId="2" fillId="3" borderId="0"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11" fillId="7" borderId="4" applyNumberFormat="0" applyAlignment="0" applyProtection="0"/>
    <xf numFmtId="0" fontId="4" fillId="8" borderId="0" applyNumberFormat="0" applyBorder="0" applyAlignment="0" applyProtection="0"/>
    <xf numFmtId="0" fontId="4" fillId="9" borderId="0" applyNumberFormat="0" applyBorder="0" applyAlignment="0" applyProtection="0"/>
    <xf numFmtId="0" fontId="14" fillId="10" borderId="0" applyNumberFormat="0" applyBorder="0" applyAlignment="0" applyProtection="0"/>
    <xf numFmtId="0" fontId="21" fillId="0" borderId="0" applyNumberFormat="0" applyFill="0" applyBorder="0" applyAlignment="0" applyProtection="0"/>
  </cellStyleXfs>
  <cellXfs count="130">
    <xf numFmtId="0" fontId="0" fillId="0" borderId="0" xfId="0"/>
    <xf numFmtId="0" fontId="0" fillId="2" borderId="1" xfId="0" applyFont="1" applyFill="1" applyBorder="1"/>
    <xf numFmtId="0" fontId="0" fillId="0" borderId="1" xfId="0" applyFont="1" applyBorder="1"/>
    <xf numFmtId="0" fontId="0" fillId="0" borderId="0" xfId="0" applyAlignment="1">
      <alignment horizontal="center"/>
    </xf>
    <xf numFmtId="0" fontId="0" fillId="0" borderId="0" xfId="0" applyAlignment="1">
      <alignment horizontal="left"/>
    </xf>
    <xf numFmtId="0" fontId="0" fillId="0" borderId="2" xfId="0" applyFont="1" applyBorder="1"/>
    <xf numFmtId="0" fontId="0" fillId="0" borderId="3" xfId="0" applyFont="1" applyBorder="1"/>
    <xf numFmtId="0" fontId="0" fillId="2" borderId="2" xfId="0" applyFont="1" applyFill="1" applyBorder="1"/>
    <xf numFmtId="0" fontId="0" fillId="2" borderId="3" xfId="0" applyFont="1" applyFill="1" applyBorder="1"/>
    <xf numFmtId="0" fontId="4" fillId="5" borderId="0" xfId="3"/>
    <xf numFmtId="0" fontId="8" fillId="0" borderId="0" xfId="0" applyFont="1"/>
    <xf numFmtId="0" fontId="9" fillId="4" borderId="0" xfId="2" applyFont="1"/>
    <xf numFmtId="0" fontId="10" fillId="3" borderId="0" xfId="1" applyFont="1"/>
    <xf numFmtId="0" fontId="1" fillId="0" borderId="0" xfId="0" applyFont="1"/>
    <xf numFmtId="0" fontId="4" fillId="6" borderId="0" xfId="4"/>
    <xf numFmtId="0" fontId="11" fillId="7" borderId="4" xfId="5"/>
    <xf numFmtId="0" fontId="12" fillId="8" borderId="0" xfId="6" applyFont="1"/>
    <xf numFmtId="0" fontId="12" fillId="8" borderId="3" xfId="6" applyFont="1" applyBorder="1"/>
    <xf numFmtId="0" fontId="4" fillId="8" borderId="0" xfId="6"/>
    <xf numFmtId="0" fontId="18" fillId="11" borderId="5" xfId="0" applyFont="1" applyFill="1" applyBorder="1"/>
    <xf numFmtId="0" fontId="16" fillId="4" borderId="6" xfId="2" applyFont="1" applyFill="1" applyBorder="1"/>
    <xf numFmtId="0" fontId="17" fillId="3" borderId="6" xfId="1" applyFont="1" applyFill="1" applyBorder="1"/>
    <xf numFmtId="0" fontId="18" fillId="11" borderId="6" xfId="0" applyFont="1" applyFill="1" applyBorder="1"/>
    <xf numFmtId="0" fontId="19" fillId="7" borderId="7" xfId="5" applyFont="1" applyFill="1" applyBorder="1"/>
    <xf numFmtId="0" fontId="20" fillId="10" borderId="7" xfId="8" applyFont="1" applyFill="1" applyBorder="1"/>
    <xf numFmtId="0" fontId="15" fillId="11" borderId="8" xfId="0" applyFont="1" applyFill="1" applyBorder="1"/>
    <xf numFmtId="0" fontId="4" fillId="6" borderId="0" xfId="4" applyFont="1" applyFill="1" applyBorder="1"/>
    <xf numFmtId="0" fontId="0" fillId="0" borderId="0" xfId="0" applyNumberFormat="1" applyFont="1" applyBorder="1"/>
    <xf numFmtId="0" fontId="0" fillId="12" borderId="9" xfId="0" applyFont="1" applyFill="1" applyBorder="1"/>
    <xf numFmtId="0" fontId="4" fillId="6" borderId="10" xfId="4" applyFont="1" applyFill="1" applyBorder="1"/>
    <xf numFmtId="0" fontId="0" fillId="12" borderId="10" xfId="0" applyNumberFormat="1" applyFont="1" applyFill="1" applyBorder="1"/>
    <xf numFmtId="0" fontId="0" fillId="12" borderId="11" xfId="0" applyNumberFormat="1" applyFont="1" applyFill="1" applyBorder="1"/>
    <xf numFmtId="0" fontId="0" fillId="0" borderId="12" xfId="0" applyFont="1" applyBorder="1"/>
    <xf numFmtId="0" fontId="0" fillId="0" borderId="13" xfId="0" applyNumberFormat="1" applyFont="1" applyBorder="1"/>
    <xf numFmtId="0" fontId="0" fillId="0" borderId="9" xfId="0" applyFont="1" applyBorder="1"/>
    <xf numFmtId="0" fontId="0" fillId="0" borderId="10" xfId="0" applyNumberFormat="1" applyFont="1" applyBorder="1"/>
    <xf numFmtId="0" fontId="0" fillId="0" borderId="11" xfId="0" applyNumberFormat="1" applyFont="1" applyBorder="1"/>
    <xf numFmtId="0" fontId="0" fillId="0" borderId="10" xfId="0" applyBorder="1"/>
    <xf numFmtId="0" fontId="0" fillId="0" borderId="11" xfId="0" applyBorder="1"/>
    <xf numFmtId="0" fontId="0" fillId="0" borderId="15" xfId="0" applyNumberFormat="1" applyFont="1" applyBorder="1"/>
    <xf numFmtId="0" fontId="0" fillId="0" borderId="16" xfId="0" applyNumberFormat="1" applyFont="1" applyBorder="1"/>
    <xf numFmtId="0" fontId="0" fillId="0" borderId="21" xfId="0" applyNumberFormat="1" applyFont="1" applyBorder="1"/>
    <xf numFmtId="0" fontId="0" fillId="0" borderId="22" xfId="0" applyNumberFormat="1" applyFont="1" applyBorder="1"/>
    <xf numFmtId="0" fontId="0" fillId="0" borderId="18" xfId="0" applyNumberFormat="1" applyFont="1" applyBorder="1"/>
    <xf numFmtId="0" fontId="0" fillId="12" borderId="24" xfId="0" applyFont="1" applyFill="1" applyBorder="1"/>
    <xf numFmtId="0" fontId="0" fillId="0" borderId="23" xfId="0" applyFont="1" applyBorder="1"/>
    <xf numFmtId="0" fontId="0" fillId="12" borderId="25" xfId="0" applyFont="1" applyFill="1" applyBorder="1"/>
    <xf numFmtId="0" fontId="0" fillId="0" borderId="25" xfId="0" applyFont="1" applyBorder="1"/>
    <xf numFmtId="0" fontId="0" fillId="0" borderId="26" xfId="0" applyFont="1" applyBorder="1"/>
    <xf numFmtId="0" fontId="0" fillId="0" borderId="27" xfId="0" applyFont="1" applyBorder="1"/>
    <xf numFmtId="0" fontId="0" fillId="12" borderId="26" xfId="0" applyFont="1" applyFill="1" applyBorder="1"/>
    <xf numFmtId="0" fontId="0" fillId="12" borderId="27" xfId="0" applyFont="1" applyFill="1" applyBorder="1"/>
    <xf numFmtId="0" fontId="0" fillId="12" borderId="28" xfId="0" applyFont="1" applyFill="1" applyBorder="1"/>
    <xf numFmtId="0" fontId="0" fillId="0" borderId="24" xfId="0" applyFont="1" applyBorder="1"/>
    <xf numFmtId="0" fontId="21" fillId="0" borderId="0" xfId="9"/>
    <xf numFmtId="0" fontId="15" fillId="11" borderId="5" xfId="0" applyFont="1" applyFill="1" applyBorder="1"/>
    <xf numFmtId="0" fontId="0" fillId="12" borderId="6" xfId="0" applyFont="1" applyFill="1" applyBorder="1"/>
    <xf numFmtId="0" fontId="0" fillId="0" borderId="6" xfId="0" applyFont="1" applyBorder="1"/>
    <xf numFmtId="0" fontId="0" fillId="12" borderId="15" xfId="0" applyFont="1" applyFill="1" applyBorder="1"/>
    <xf numFmtId="0" fontId="0" fillId="12" borderId="20" xfId="0" applyFont="1" applyFill="1" applyBorder="1"/>
    <xf numFmtId="0" fontId="24" fillId="0" borderId="0" xfId="0" applyFont="1" applyAlignment="1">
      <alignment vertical="center"/>
    </xf>
    <xf numFmtId="0" fontId="0" fillId="0" borderId="0" xfId="0" applyFont="1"/>
    <xf numFmtId="0" fontId="0" fillId="0" borderId="0" xfId="0" applyFont="1" applyAlignment="1">
      <alignment wrapText="1"/>
    </xf>
    <xf numFmtId="0" fontId="0" fillId="0" borderId="0" xfId="0" applyAlignment="1">
      <alignment horizontal="left" vertical="center"/>
    </xf>
    <xf numFmtId="0" fontId="0" fillId="0" borderId="0" xfId="0" applyAlignment="1">
      <alignment wrapText="1"/>
    </xf>
    <xf numFmtId="0" fontId="5" fillId="6" borderId="0" xfId="4" applyFont="1" applyAlignment="1">
      <alignment horizontal="center" vertical="center"/>
    </xf>
    <xf numFmtId="0" fontId="0" fillId="0" borderId="14" xfId="0" applyFont="1" applyBorder="1" applyAlignment="1">
      <alignment vertical="center"/>
    </xf>
    <xf numFmtId="0" fontId="0" fillId="0" borderId="19" xfId="0" applyFont="1" applyBorder="1" applyAlignment="1">
      <alignment vertical="center"/>
    </xf>
    <xf numFmtId="0" fontId="4" fillId="6" borderId="15" xfId="4" applyFont="1" applyFill="1" applyBorder="1" applyAlignment="1">
      <alignment horizontal="left" vertical="center"/>
    </xf>
    <xf numFmtId="0" fontId="4" fillId="6" borderId="21" xfId="4" applyFont="1" applyFill="1" applyBorder="1" applyAlignment="1">
      <alignment horizontal="left" vertical="center"/>
    </xf>
    <xf numFmtId="0" fontId="0" fillId="12" borderId="14" xfId="0" applyFont="1" applyFill="1" applyBorder="1" applyAlignment="1">
      <alignment horizontal="left" vertical="center"/>
    </xf>
    <xf numFmtId="0" fontId="0" fillId="12" borderId="19" xfId="0" applyFont="1" applyFill="1" applyBorder="1" applyAlignment="1">
      <alignment horizontal="left" vertical="center"/>
    </xf>
    <xf numFmtId="0" fontId="0" fillId="12" borderId="26" xfId="0" applyFont="1" applyFill="1" applyBorder="1" applyAlignment="1">
      <alignment horizontal="left" vertical="center"/>
    </xf>
    <xf numFmtId="0" fontId="0" fillId="12" borderId="24" xfId="0" applyFont="1" applyFill="1" applyBorder="1" applyAlignment="1">
      <alignment horizontal="left" vertical="center"/>
    </xf>
    <xf numFmtId="0" fontId="0" fillId="12" borderId="15" xfId="0" applyNumberFormat="1" applyFont="1" applyFill="1" applyBorder="1" applyAlignment="1">
      <alignment horizontal="center" vertical="center"/>
    </xf>
    <xf numFmtId="0" fontId="0" fillId="12" borderId="21" xfId="0" applyNumberFormat="1" applyFont="1" applyFill="1" applyBorder="1" applyAlignment="1">
      <alignment horizontal="center" vertical="center"/>
    </xf>
    <xf numFmtId="0" fontId="0" fillId="12" borderId="16" xfId="0" applyNumberFormat="1" applyFont="1" applyFill="1" applyBorder="1" applyAlignment="1">
      <alignment horizontal="center" vertical="center"/>
    </xf>
    <xf numFmtId="0" fontId="0" fillId="12" borderId="22" xfId="0" applyNumberFormat="1" applyFont="1" applyFill="1" applyBorder="1" applyAlignment="1">
      <alignment horizontal="center" vertical="center"/>
    </xf>
    <xf numFmtId="0" fontId="0" fillId="12" borderId="23" xfId="0" applyFont="1" applyFill="1" applyBorder="1" applyAlignment="1">
      <alignment horizontal="left" vertical="center"/>
    </xf>
    <xf numFmtId="0" fontId="4" fillId="6" borderId="0" xfId="4" applyFont="1" applyFill="1" applyBorder="1" applyAlignment="1">
      <alignment horizontal="left" vertical="center"/>
    </xf>
    <xf numFmtId="0" fontId="0" fillId="0" borderId="26" xfId="0" applyFont="1" applyBorder="1" applyAlignment="1">
      <alignment vertical="center"/>
    </xf>
    <xf numFmtId="0" fontId="0" fillId="0" borderId="24" xfId="0" applyFont="1" applyBorder="1" applyAlignment="1">
      <alignment vertical="center"/>
    </xf>
    <xf numFmtId="0" fontId="0" fillId="12" borderId="15" xfId="0" applyFont="1" applyFill="1" applyBorder="1" applyAlignment="1">
      <alignment horizontal="left" vertical="center"/>
    </xf>
    <xf numFmtId="0" fontId="0" fillId="12" borderId="0" xfId="0" applyFont="1" applyFill="1" applyBorder="1" applyAlignment="1">
      <alignment horizontal="left" vertical="center"/>
    </xf>
    <xf numFmtId="0" fontId="0" fillId="12" borderId="21" xfId="0" applyFont="1" applyFill="1" applyBorder="1" applyAlignment="1">
      <alignment horizontal="left" vertical="center"/>
    </xf>
    <xf numFmtId="0" fontId="0" fillId="0" borderId="26" xfId="0" applyFont="1" applyBorder="1" applyAlignment="1">
      <alignment horizontal="left" vertical="center"/>
    </xf>
    <xf numFmtId="0" fontId="0" fillId="0" borderId="23" xfId="0" applyFont="1" applyBorder="1" applyAlignment="1">
      <alignment horizontal="left" vertical="center"/>
    </xf>
    <xf numFmtId="0" fontId="0" fillId="0" borderId="24" xfId="0" applyFont="1" applyBorder="1" applyAlignment="1">
      <alignment horizontal="left" vertical="center"/>
    </xf>
    <xf numFmtId="0" fontId="0" fillId="12" borderId="17" xfId="0" applyFont="1" applyFill="1" applyBorder="1" applyAlignment="1">
      <alignment horizontal="left" vertical="center"/>
    </xf>
    <xf numFmtId="0" fontId="0" fillId="0" borderId="14" xfId="0" applyFont="1" applyBorder="1" applyAlignment="1">
      <alignment horizontal="left" vertical="center"/>
    </xf>
    <xf numFmtId="0" fontId="0" fillId="0" borderId="19" xfId="0" applyFont="1" applyBorder="1" applyAlignment="1">
      <alignment horizontal="left" vertical="center"/>
    </xf>
    <xf numFmtId="0" fontId="0" fillId="0" borderId="31" xfId="0" applyFont="1" applyBorder="1" applyAlignment="1">
      <alignment horizontal="left" vertical="center"/>
    </xf>
    <xf numFmtId="0" fontId="0" fillId="0" borderId="32" xfId="0" applyFont="1" applyBorder="1" applyAlignment="1">
      <alignment horizontal="left" vertical="center"/>
    </xf>
    <xf numFmtId="0" fontId="0" fillId="12" borderId="29" xfId="0" applyFont="1" applyFill="1" applyBorder="1" applyAlignment="1">
      <alignment horizontal="left" vertical="center"/>
    </xf>
    <xf numFmtId="0" fontId="0" fillId="12" borderId="30" xfId="0" applyFont="1" applyFill="1" applyBorder="1" applyAlignment="1">
      <alignment horizontal="left" vertical="center"/>
    </xf>
    <xf numFmtId="0" fontId="0" fillId="0" borderId="33" xfId="0" applyFont="1" applyBorder="1" applyAlignment="1">
      <alignment horizontal="left" vertical="center"/>
    </xf>
    <xf numFmtId="0" fontId="0" fillId="0" borderId="34" xfId="0" applyFont="1" applyBorder="1" applyAlignment="1">
      <alignment horizontal="left" vertical="center"/>
    </xf>
    <xf numFmtId="0" fontId="0" fillId="12" borderId="16" xfId="0" applyNumberFormat="1" applyFont="1" applyFill="1" applyBorder="1" applyAlignment="1">
      <alignment horizontal="center"/>
    </xf>
    <xf numFmtId="0" fontId="0" fillId="12" borderId="18" xfId="0" applyNumberFormat="1" applyFont="1" applyFill="1" applyBorder="1" applyAlignment="1">
      <alignment horizontal="center"/>
    </xf>
    <xf numFmtId="0" fontId="0" fillId="12" borderId="22" xfId="0" applyNumberFormat="1" applyFont="1" applyFill="1" applyBorder="1" applyAlignment="1">
      <alignment horizontal="center"/>
    </xf>
    <xf numFmtId="0" fontId="0" fillId="0" borderId="16" xfId="0" applyNumberFormat="1" applyFont="1" applyBorder="1" applyAlignment="1">
      <alignment horizontal="center"/>
    </xf>
    <xf numFmtId="0" fontId="0" fillId="0" borderId="22" xfId="0" applyNumberFormat="1" applyFont="1" applyBorder="1" applyAlignment="1">
      <alignment horizontal="center"/>
    </xf>
    <xf numFmtId="0" fontId="22" fillId="12" borderId="15" xfId="0" applyNumberFormat="1" applyFont="1" applyFill="1" applyBorder="1" applyAlignment="1">
      <alignment horizontal="center" vertical="center" wrapText="1"/>
    </xf>
    <xf numFmtId="0" fontId="22" fillId="12" borderId="16" xfId="0" applyNumberFormat="1" applyFont="1" applyFill="1" applyBorder="1" applyAlignment="1">
      <alignment horizontal="center" vertical="center"/>
    </xf>
    <xf numFmtId="0" fontId="22" fillId="12" borderId="0" xfId="0" applyNumberFormat="1" applyFont="1" applyFill="1" applyBorder="1" applyAlignment="1">
      <alignment horizontal="center" vertical="center"/>
    </xf>
    <xf numFmtId="0" fontId="22" fillId="12" borderId="18" xfId="0" applyNumberFormat="1" applyFont="1" applyFill="1" applyBorder="1" applyAlignment="1">
      <alignment horizontal="center" vertical="center"/>
    </xf>
    <xf numFmtId="0" fontId="0" fillId="12" borderId="15" xfId="0" applyNumberFormat="1" applyFont="1" applyFill="1" applyBorder="1" applyAlignment="1">
      <alignment horizontal="center"/>
    </xf>
    <xf numFmtId="0" fontId="0" fillId="12" borderId="21" xfId="0" applyNumberFormat="1" applyFont="1" applyFill="1" applyBorder="1" applyAlignment="1">
      <alignment horizontal="center"/>
    </xf>
    <xf numFmtId="0" fontId="0" fillId="0" borderId="15" xfId="0" applyNumberFormat="1" applyFont="1" applyBorder="1" applyAlignment="1">
      <alignment horizontal="center"/>
    </xf>
    <xf numFmtId="0" fontId="0" fillId="0" borderId="21" xfId="0" applyNumberFormat="1" applyFont="1" applyBorder="1" applyAlignment="1">
      <alignment horizontal="center"/>
    </xf>
    <xf numFmtId="0" fontId="4" fillId="6" borderId="31" xfId="4" applyFont="1" applyFill="1" applyBorder="1" applyAlignment="1">
      <alignment horizontal="left" vertical="center"/>
    </xf>
    <xf numFmtId="0" fontId="4" fillId="6" borderId="32" xfId="4" applyFont="1" applyFill="1" applyBorder="1" applyAlignment="1">
      <alignment horizontal="left" vertical="center"/>
    </xf>
    <xf numFmtId="0" fontId="0" fillId="12" borderId="0" xfId="0" applyNumberFormat="1" applyFont="1" applyFill="1" applyBorder="1" applyAlignment="1">
      <alignment horizontal="center"/>
    </xf>
    <xf numFmtId="0" fontId="0" fillId="12" borderId="18" xfId="0" applyNumberFormat="1" applyFont="1" applyFill="1" applyBorder="1" applyAlignment="1">
      <alignment horizontal="center" vertical="center"/>
    </xf>
    <xf numFmtId="0" fontId="0" fillId="12" borderId="16" xfId="0" applyFont="1" applyFill="1" applyBorder="1" applyAlignment="1">
      <alignment horizontal="center" vertical="center"/>
    </xf>
    <xf numFmtId="0" fontId="0" fillId="12" borderId="18" xfId="0" applyFont="1" applyFill="1" applyBorder="1" applyAlignment="1">
      <alignment horizontal="center" vertical="center"/>
    </xf>
    <xf numFmtId="0" fontId="0" fillId="12" borderId="22" xfId="0" applyFont="1" applyFill="1" applyBorder="1" applyAlignment="1">
      <alignment horizontal="center" vertical="center"/>
    </xf>
    <xf numFmtId="0" fontId="23" fillId="3" borderId="15" xfId="1" applyFont="1" applyFill="1" applyBorder="1" applyAlignment="1">
      <alignment horizontal="left" vertical="center"/>
    </xf>
    <xf numFmtId="0" fontId="23" fillId="3" borderId="0" xfId="1" applyFont="1" applyFill="1" applyBorder="1" applyAlignment="1">
      <alignment horizontal="left" vertical="center"/>
    </xf>
    <xf numFmtId="0" fontId="23" fillId="3" borderId="21" xfId="1" applyFont="1" applyFill="1" applyBorder="1" applyAlignment="1">
      <alignment horizontal="left" vertical="center"/>
    </xf>
    <xf numFmtId="0" fontId="4" fillId="9" borderId="15" xfId="7" applyFont="1" applyFill="1" applyBorder="1" applyAlignment="1">
      <alignment horizontal="left" vertical="center"/>
    </xf>
    <xf numFmtId="0" fontId="4" fillId="9" borderId="0" xfId="7" applyFont="1" applyFill="1" applyBorder="1" applyAlignment="1">
      <alignment horizontal="left" vertical="center"/>
    </xf>
    <xf numFmtId="0" fontId="4" fillId="9" borderId="21" xfId="7" applyFont="1" applyFill="1" applyBorder="1" applyAlignment="1">
      <alignment horizontal="left" vertical="center"/>
    </xf>
    <xf numFmtId="0" fontId="0" fillId="12" borderId="15" xfId="0" applyNumberFormat="1" applyFont="1" applyFill="1" applyBorder="1" applyAlignment="1">
      <alignment horizontal="left" vertical="center"/>
    </xf>
    <xf numFmtId="0" fontId="0" fillId="12" borderId="0" xfId="0" applyNumberFormat="1" applyFont="1" applyFill="1" applyBorder="1" applyAlignment="1">
      <alignment horizontal="left" vertical="center"/>
    </xf>
    <xf numFmtId="0" fontId="0" fillId="12" borderId="21" xfId="0" applyNumberFormat="1" applyFont="1" applyFill="1" applyBorder="1" applyAlignment="1">
      <alignment horizontal="left" vertical="center"/>
    </xf>
    <xf numFmtId="0" fontId="13" fillId="5" borderId="0" xfId="3" applyFont="1" applyAlignment="1">
      <alignment horizontal="center" vertical="center" wrapText="1"/>
    </xf>
    <xf numFmtId="0" fontId="0" fillId="0" borderId="29" xfId="0" applyFont="1" applyBorder="1" applyAlignment="1">
      <alignment horizontal="left" vertical="center"/>
    </xf>
    <xf numFmtId="0" fontId="0" fillId="0" borderId="35" xfId="0" applyFont="1" applyBorder="1" applyAlignment="1">
      <alignment horizontal="left" vertical="center"/>
    </xf>
    <xf numFmtId="0" fontId="0" fillId="0" borderId="30" xfId="0" applyFont="1" applyBorder="1" applyAlignment="1">
      <alignment horizontal="left" vertical="center"/>
    </xf>
  </cellXfs>
  <cellStyles count="10">
    <cellStyle name="Bom" xfId="1" builtinId="26"/>
    <cellStyle name="Ênfase1" xfId="3" builtinId="29"/>
    <cellStyle name="Ênfase2" xfId="4" builtinId="33"/>
    <cellStyle name="Ênfase3" xfId="6" builtinId="37"/>
    <cellStyle name="Ênfase4" xfId="7" builtinId="41"/>
    <cellStyle name="Entrada" xfId="5" builtinId="20"/>
    <cellStyle name="Hiperlink" xfId="9" builtinId="8"/>
    <cellStyle name="Neutro" xfId="2" builtinId="28"/>
    <cellStyle name="Normal" xfId="0" builtinId="0"/>
    <cellStyle name="Ruim" xfId="8" builtinId="27"/>
  </cellStyles>
  <dxfs count="9">
    <dxf>
      <numFmt numFmtId="0" formatCode="General"/>
    </dxf>
    <dxf>
      <font>
        <strike val="0"/>
        <outline val="0"/>
        <shadow val="0"/>
        <u val="none"/>
        <vertAlign val="baseline"/>
        <sz val="11"/>
      </font>
    </dxf>
    <dxf>
      <numFmt numFmtId="0" formatCode="General"/>
    </dxf>
    <dxf>
      <numFmt numFmtId="0" formatCode="General"/>
    </dxf>
    <dxf>
      <font>
        <strike val="0"/>
        <outline val="0"/>
        <shadow val="0"/>
        <u val="none"/>
        <vertAlign val="baseline"/>
        <sz val="14"/>
        <name val="Calibri"/>
        <family val="2"/>
        <scheme val="minor"/>
      </font>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9</xdr:col>
      <xdr:colOff>0</xdr:colOff>
      <xdr:row>2</xdr:row>
      <xdr:rowOff>104775</xdr:rowOff>
    </xdr:from>
    <xdr:to>
      <xdr:col>19</xdr:col>
      <xdr:colOff>133350</xdr:colOff>
      <xdr:row>22</xdr:row>
      <xdr:rowOff>152401</xdr:rowOff>
    </xdr:to>
    <xdr:sp macro="" textlink="">
      <xdr:nvSpPr>
        <xdr:cNvPr id="2" name="CaixaDeTexto 1">
          <a:extLst>
            <a:ext uri="{FF2B5EF4-FFF2-40B4-BE49-F238E27FC236}">
              <a16:creationId xmlns:a16="http://schemas.microsoft.com/office/drawing/2014/main" id="{86952330-1D49-4850-A939-1F21FF2A486D}"/>
            </a:ext>
          </a:extLst>
        </xdr:cNvPr>
        <xdr:cNvSpPr txBox="1"/>
      </xdr:nvSpPr>
      <xdr:spPr>
        <a:xfrm>
          <a:off x="11325225" y="485775"/>
          <a:ext cx="6229350" cy="385762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300">
              <a:solidFill>
                <a:srgbClr val="7030A0"/>
              </a:solidFill>
            </a:rPr>
            <a:t>SELECT</a:t>
          </a:r>
          <a:r>
            <a:rPr lang="pt-BR" sz="1300">
              <a:solidFill>
                <a:schemeClr val="accent1">
                  <a:lumMod val="75000"/>
                </a:schemeClr>
              </a:solidFill>
            </a:rPr>
            <a:t> 	A.TABLE_CATALOG,</a:t>
          </a:r>
        </a:p>
        <a:p>
          <a:r>
            <a:rPr lang="pt-BR" sz="1300">
              <a:solidFill>
                <a:schemeClr val="accent1">
                  <a:lumMod val="75000"/>
                </a:schemeClr>
              </a:solidFill>
            </a:rPr>
            <a:t>	A.TABLE_NAME,</a:t>
          </a:r>
        </a:p>
        <a:p>
          <a:r>
            <a:rPr lang="pt-BR" sz="1300">
              <a:solidFill>
                <a:schemeClr val="accent1">
                  <a:lumMod val="75000"/>
                </a:schemeClr>
              </a:solidFill>
            </a:rPr>
            <a:t>	A.COLUMN_NAME,</a:t>
          </a:r>
        </a:p>
        <a:p>
          <a:r>
            <a:rPr lang="pt-BR" sz="1300">
              <a:solidFill>
                <a:schemeClr val="accent1">
                  <a:lumMod val="75000"/>
                </a:schemeClr>
              </a:solidFill>
            </a:rPr>
            <a:t>	A.ORDINAL_POSITION,</a:t>
          </a:r>
        </a:p>
        <a:p>
          <a:r>
            <a:rPr lang="pt-BR" sz="1300">
              <a:solidFill>
                <a:schemeClr val="accent1">
                  <a:lumMod val="75000"/>
                </a:schemeClr>
              </a:solidFill>
            </a:rPr>
            <a:t>	A.DATA_TYPE,</a:t>
          </a:r>
        </a:p>
        <a:p>
          <a:r>
            <a:rPr lang="pt-BR" sz="1300">
              <a:solidFill>
                <a:schemeClr val="accent1">
                  <a:lumMod val="75000"/>
                </a:schemeClr>
              </a:solidFill>
            </a:rPr>
            <a:t>	A.CHARACTER_MAXIMUM_LENGTH,</a:t>
          </a:r>
        </a:p>
        <a:p>
          <a:r>
            <a:rPr lang="pt-BR" sz="1300">
              <a:solidFill>
                <a:schemeClr val="accent1">
                  <a:lumMod val="75000"/>
                </a:schemeClr>
              </a:solidFill>
            </a:rPr>
            <a:t>	A.NUMERIC_PRECISION,</a:t>
          </a:r>
        </a:p>
        <a:p>
          <a:r>
            <a:rPr lang="pt-BR" sz="1300">
              <a:solidFill>
                <a:schemeClr val="accent1">
                  <a:lumMod val="75000"/>
                </a:schemeClr>
              </a:solidFill>
            </a:rPr>
            <a:t>	a.NUMERIC_SCALE</a:t>
          </a:r>
        </a:p>
        <a:p>
          <a:r>
            <a:rPr lang="pt-BR" sz="1300">
              <a:solidFill>
                <a:schemeClr val="accent1">
                  <a:lumMod val="75000"/>
                </a:schemeClr>
              </a:solidFill>
            </a:rPr>
            <a:t>FROM </a:t>
          </a:r>
          <a:r>
            <a:rPr lang="pt-BR" sz="1300" b="1">
              <a:solidFill>
                <a:srgbClr val="C00000"/>
              </a:solidFill>
            </a:rPr>
            <a:t>INFORMATION_SCHEMA.COLUMNS </a:t>
          </a:r>
          <a:r>
            <a:rPr lang="pt-BR" sz="1300">
              <a:solidFill>
                <a:schemeClr val="accent1">
                  <a:lumMod val="75000"/>
                </a:schemeClr>
              </a:solidFill>
            </a:rPr>
            <a:t>A</a:t>
          </a:r>
        </a:p>
        <a:p>
          <a:r>
            <a:rPr lang="pt-BR" sz="1300">
              <a:solidFill>
                <a:schemeClr val="accent1">
                  <a:lumMod val="75000"/>
                </a:schemeClr>
              </a:solidFill>
            </a:rPr>
            <a:t>WHERE A.TABLE_SCHEMA='dbo'</a:t>
          </a:r>
        </a:p>
        <a:p>
          <a:r>
            <a:rPr lang="pt-BR" sz="1300">
              <a:solidFill>
                <a:schemeClr val="accent1">
                  <a:lumMod val="75000"/>
                </a:schemeClr>
              </a:solidFill>
            </a:rPr>
            <a:t>and a.TABLE_CATALOG=</a:t>
          </a:r>
          <a:r>
            <a:rPr lang="pt-BR" sz="1300">
              <a:solidFill>
                <a:srgbClr val="FF0000"/>
              </a:solidFill>
            </a:rPr>
            <a:t>'ERP_FOREST</a:t>
          </a:r>
          <a:r>
            <a:rPr lang="pt-BR" sz="1300">
              <a:solidFill>
                <a:schemeClr val="accent1">
                  <a:lumMod val="75000"/>
                </a:schemeClr>
              </a:solidFill>
            </a:rPr>
            <a:t>'</a:t>
          </a:r>
        </a:p>
        <a:p>
          <a:r>
            <a:rPr lang="pt-BR" sz="1300">
              <a:solidFill>
                <a:schemeClr val="accent1">
                  <a:lumMod val="75000"/>
                </a:schemeClr>
              </a:solidFill>
            </a:rPr>
            <a:t>AND TABLE_NAME IN </a:t>
          </a:r>
        </a:p>
        <a:p>
          <a:r>
            <a:rPr lang="pt-BR" sz="1300">
              <a:solidFill>
                <a:schemeClr val="accent1">
                  <a:lumMod val="75000"/>
                </a:schemeClr>
              </a:solidFill>
            </a:rPr>
            <a:t>	</a:t>
          </a:r>
          <a:r>
            <a:rPr lang="pt-BR" sz="1300">
              <a:solidFill>
                <a:srgbClr val="7030A0"/>
              </a:solidFill>
            </a:rPr>
            <a:t>('UF','CIDADES','EMPRESA','CLIENTES','COND_PAGTO',</a:t>
          </a:r>
        </a:p>
        <a:p>
          <a:r>
            <a:rPr lang="pt-BR" sz="1300">
              <a:solidFill>
                <a:srgbClr val="7030A0"/>
              </a:solidFill>
            </a:rPr>
            <a:t>	'COND_PAGTO_DET','CARGOS','FUNCIONARIO','CANAL_VENDAS_G_V',</a:t>
          </a:r>
        </a:p>
        <a:p>
          <a:r>
            <a:rPr lang="pt-BR" sz="1300">
              <a:solidFill>
                <a:srgbClr val="7030A0"/>
              </a:solidFill>
            </a:rPr>
            <a:t>	'CANAL_VENDAS_V_C','VENDEDORES','GERENTES','TIPO_MAT',</a:t>
          </a:r>
        </a:p>
        <a:p>
          <a:r>
            <a:rPr lang="pt-BR" sz="1300">
              <a:solidFill>
                <a:srgbClr val="7030A0"/>
              </a:solidFill>
            </a:rPr>
            <a:t>	'LINHA_PRODUTO','SUB_CATEGORIA','MATERIAL',	'MATERIAL_CUSTO','NOTA_FISCAL','NOTA_FISCAL_ITENS','META_VENDAS')</a:t>
          </a:r>
        </a:p>
      </xdr:txBody>
    </xdr:sp>
    <xdr:clientData/>
  </xdr:twoCellAnchor>
  <xdr:twoCellAnchor>
    <xdr:from>
      <xdr:col>8</xdr:col>
      <xdr:colOff>581025</xdr:colOff>
      <xdr:row>0</xdr:row>
      <xdr:rowOff>57150</xdr:rowOff>
    </xdr:from>
    <xdr:to>
      <xdr:col>19</xdr:col>
      <xdr:colOff>123825</xdr:colOff>
      <xdr:row>2</xdr:row>
      <xdr:rowOff>66675</xdr:rowOff>
    </xdr:to>
    <xdr:sp macro="" textlink="">
      <xdr:nvSpPr>
        <xdr:cNvPr id="3" name="CaixaDeTexto 2">
          <a:extLst>
            <a:ext uri="{FF2B5EF4-FFF2-40B4-BE49-F238E27FC236}">
              <a16:creationId xmlns:a16="http://schemas.microsoft.com/office/drawing/2014/main" id="{D087F0F7-7726-4766-A452-CD596E6767F3}"/>
            </a:ext>
          </a:extLst>
        </xdr:cNvPr>
        <xdr:cNvSpPr txBox="1"/>
      </xdr:nvSpPr>
      <xdr:spPr>
        <a:xfrm>
          <a:off x="11296650" y="57150"/>
          <a:ext cx="6248400" cy="390525"/>
        </a:xfrm>
        <a:prstGeom prst="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pPr algn="ctr"/>
          <a:r>
            <a:rPr lang="pt-BR" sz="2000"/>
            <a:t>Transacional</a:t>
          </a:r>
          <a:r>
            <a:rPr lang="pt-BR" sz="2000" baseline="0"/>
            <a:t> OLTP</a:t>
          </a:r>
          <a:endParaRPr lang="pt-BR" sz="20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27</xdr:row>
      <xdr:rowOff>0</xdr:rowOff>
    </xdr:from>
    <xdr:to>
      <xdr:col>1</xdr:col>
      <xdr:colOff>304800</xdr:colOff>
      <xdr:row>28</xdr:row>
      <xdr:rowOff>114300</xdr:rowOff>
    </xdr:to>
    <xdr:sp macro="" textlink="">
      <xdr:nvSpPr>
        <xdr:cNvPr id="15362" name="AutoShape 2">
          <a:extLst>
            <a:ext uri="{FF2B5EF4-FFF2-40B4-BE49-F238E27FC236}">
              <a16:creationId xmlns:a16="http://schemas.microsoft.com/office/drawing/2014/main" id="{8921D030-BADE-4E47-B0F3-DC8024B8FB81}"/>
            </a:ext>
          </a:extLst>
        </xdr:cNvPr>
        <xdr:cNvSpPr>
          <a:spLocks noChangeAspect="1" noChangeArrowheads="1"/>
        </xdr:cNvSpPr>
      </xdr:nvSpPr>
      <xdr:spPr bwMode="auto">
        <a:xfrm>
          <a:off x="3476625" y="876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314325</xdr:colOff>
      <xdr:row>27</xdr:row>
      <xdr:rowOff>0</xdr:rowOff>
    </xdr:from>
    <xdr:to>
      <xdr:col>1</xdr:col>
      <xdr:colOff>619125</xdr:colOff>
      <xdr:row>28</xdr:row>
      <xdr:rowOff>114300</xdr:rowOff>
    </xdr:to>
    <xdr:sp macro="" textlink="">
      <xdr:nvSpPr>
        <xdr:cNvPr id="15363" name="AutoShape 3">
          <a:extLst>
            <a:ext uri="{FF2B5EF4-FFF2-40B4-BE49-F238E27FC236}">
              <a16:creationId xmlns:a16="http://schemas.microsoft.com/office/drawing/2014/main" id="{33A2EC4A-C301-45AD-ACD5-4CD5FBE9F01C}"/>
            </a:ext>
          </a:extLst>
        </xdr:cNvPr>
        <xdr:cNvSpPr>
          <a:spLocks noChangeAspect="1" noChangeArrowheads="1"/>
        </xdr:cNvSpPr>
      </xdr:nvSpPr>
      <xdr:spPr bwMode="auto">
        <a:xfrm>
          <a:off x="3790950" y="876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10</xdr:col>
      <xdr:colOff>495300</xdr:colOff>
      <xdr:row>15</xdr:row>
      <xdr:rowOff>85725</xdr:rowOff>
    </xdr:to>
    <xdr:pic>
      <xdr:nvPicPr>
        <xdr:cNvPr id="2" name="Imagem 1" descr="Data Warehouse ">
          <a:extLst>
            <a:ext uri="{FF2B5EF4-FFF2-40B4-BE49-F238E27FC236}">
              <a16:creationId xmlns:a16="http://schemas.microsoft.com/office/drawing/2014/main" id="{92E5EC07-C1D4-4AFF-9ABC-8F715B93D7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571500"/>
          <a:ext cx="5981700" cy="2371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xdr:colOff>
      <xdr:row>16</xdr:row>
      <xdr:rowOff>114300</xdr:rowOff>
    </xdr:from>
    <xdr:to>
      <xdr:col>10</xdr:col>
      <xdr:colOff>600075</xdr:colOff>
      <xdr:row>40</xdr:row>
      <xdr:rowOff>85725</xdr:rowOff>
    </xdr:to>
    <xdr:sp macro="" textlink="">
      <xdr:nvSpPr>
        <xdr:cNvPr id="3" name="CaixaDeTexto 2">
          <a:extLst>
            <a:ext uri="{FF2B5EF4-FFF2-40B4-BE49-F238E27FC236}">
              <a16:creationId xmlns:a16="http://schemas.microsoft.com/office/drawing/2014/main" id="{1972EDDF-C6B5-4199-A4D3-32E02729702A}"/>
            </a:ext>
          </a:extLst>
        </xdr:cNvPr>
        <xdr:cNvSpPr txBox="1"/>
      </xdr:nvSpPr>
      <xdr:spPr>
        <a:xfrm>
          <a:off x="647700" y="3419475"/>
          <a:ext cx="6048375" cy="45434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b="1"/>
            <a:t>Fonte de dados:</a:t>
          </a:r>
          <a:r>
            <a:rPr lang="pt-BR"/>
            <a:t> abrange todos os dados de origem que irão compor as informações do DW. Compreende os sistemas OLTP, arquivos em diversos formatos (XLS, TXT, etc), sistemas de CRM, ERP, entre vários outros.</a:t>
          </a:r>
        </a:p>
        <a:p>
          <a:r>
            <a:rPr lang="pt-BR" b="1"/>
            <a:t>ETL:</a:t>
          </a:r>
          <a:r>
            <a:rPr lang="pt-BR"/>
            <a:t> o ETL, do inglês Extract, Transform and Load, é o principal processo de condução dos dados até o armazenamento definitivo no DW. É responsável por todas as tarefas de extração, tratamento e limpeza dos dados, e inserção na base do DW.</a:t>
          </a:r>
        </a:p>
        <a:p>
          <a:r>
            <a:rPr lang="pt-BR" b="1"/>
            <a:t>Staging Area:</a:t>
          </a:r>
          <a:r>
            <a:rPr lang="pt-BR"/>
            <a:t> a Staging Area é uma área de armazenamento </a:t>
          </a:r>
          <a:r>
            <a:rPr lang="pt-BR">
              <a:solidFill>
                <a:schemeClr val="bg2">
                  <a:lumMod val="50000"/>
                </a:schemeClr>
              </a:solidFill>
            </a:rPr>
            <a:t>intermediário</a:t>
          </a:r>
          <a:r>
            <a:rPr lang="pt-BR"/>
            <a:t> situada dentro do processo de ETL. Auxilia a transição dos dados das origens para o destino final no DW.</a:t>
          </a:r>
        </a:p>
        <a:p>
          <a:r>
            <a:rPr lang="pt-BR" b="1"/>
            <a:t>Data Warehouse:</a:t>
          </a:r>
          <a:r>
            <a:rPr lang="pt-BR"/>
            <a:t> essa é a estrutura propriamente dita de armazenamento das informações decisivas. Apenas os dados com valor para a gestão corporativa estarão reunidos no DW. </a:t>
          </a:r>
        </a:p>
        <a:p>
          <a:r>
            <a:rPr lang="pt-BR" b="1"/>
            <a:t>Data Mart:</a:t>
          </a:r>
          <a:r>
            <a:rPr lang="pt-BR"/>
            <a:t> o Data Mart é uma estrutura similar ao do DW, porém com uma proporção menor de informações. Trata-se de um subconjunto de informações do DW que podem ser identificados por assuntos ou departamentos específicos. O conjunto de Data Marts em conformidade dentro da organização compõe o DW.</a:t>
          </a:r>
        </a:p>
        <a:p>
          <a:r>
            <a:rPr lang="pt-BR" b="1"/>
            <a:t>OLAP:</a:t>
          </a:r>
          <a:r>
            <a:rPr lang="pt-BR"/>
            <a:t> o OLAP, do inglês On-line Analytical Processing, na arquitetura de um DW se refere as ferramentas com capacidade de análise em múltiplas perspectivas das informações armazenadas.</a:t>
          </a:r>
        </a:p>
        <a:p>
          <a:r>
            <a:rPr lang="pt-BR" b="1"/>
            <a:t>Data Mining:</a:t>
          </a:r>
          <a:r>
            <a:rPr lang="pt-BR"/>
            <a:t> Data Mining ou Mineração de Dados, se refere as ferramentas com capacidade de descoberta de conhecimento relevante dentro do DW. Encontram correlações e padrões dentro dos dados armazenados.</a:t>
          </a:r>
        </a:p>
        <a:p>
          <a:r>
            <a:rPr lang="pt-BR"/>
            <a:t>O fluxo das atividades nessa arquitetura se inicia com a extração dos dados das origens. Esses dados são então armazenados temporariamente na Staging Area, onde são tratados com as regras e padrões predeterminados para então prosseguir para a etapa de carga (Load), em que os dados são carregados no DW. Por fim, essas informações são normalmente consultadas através de ferramentas de análises (OLAP) ou ferramentas de mineração (Data Mining) para encontrar, assim, as respostas e insights necessários para a tomada de decisão.</a:t>
          </a:r>
        </a:p>
        <a:p>
          <a:endParaRPr lang="pt-BR"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C92511-35E8-4B65-AEF7-94BA2F1DFB4C}" name="Tabela1" displayName="Tabela1" ref="A2:G36" totalsRowCount="1" headerRowCellStyle="Ênfase1">
  <tableColumns count="7">
    <tableColumn id="1" xr3:uid="{B9048AA9-5E40-45E0-AD66-D18C84604D85}" name="Etapa"/>
    <tableColumn id="2" xr3:uid="{1447BEDB-8991-4FC8-A189-C0A8BFCE3CCD}" name="Atividade"/>
    <tableColumn id="3" xr3:uid="{A0821F70-CA07-442F-8ABB-6CBAB99D9E2C}" name="Duração"/>
    <tableColumn id="4" xr3:uid="{137BD548-FE2F-4B89-AA7D-D61484150EE5}" name="Data Planejada"/>
    <tableColumn id="5" xr3:uid="{1E3D6CB6-4D57-4ACF-9C23-7183038C2DBF}" name="Depende"/>
    <tableColumn id="6" xr3:uid="{90AC3039-9E6E-4BF3-B6C6-B1CF85F6C3CC}" name="Equipe"/>
    <tableColumn id="7" xr3:uid="{8A9461D6-76B2-467A-8347-EB4B330E6364}" name="Status"/>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8EBAD5-4AB3-4BD0-A751-9641248DCB1A}" name="Tabela2" displayName="Tabela2" ref="I2:J5" totalsRowShown="0" headerRowDxfId="8" dataDxfId="7">
  <autoFilter ref="I2:J5" xr:uid="{3E93F8DF-96D6-45E2-8434-DDD4E99F0B93}">
    <filterColumn colId="0" hiddenButton="1"/>
    <filterColumn colId="1" hiddenButton="1"/>
  </autoFilter>
  <tableColumns count="2">
    <tableColumn id="1" xr3:uid="{53CD6B04-D212-4825-95CA-89AFAE93DE1E}" name="Equipe" dataDxfId="6"/>
    <tableColumn id="2" xr3:uid="{3A994A26-4C6D-4458-A00C-E6CB010E6CB9}" name="Participantes" dataDxfId="5"/>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488384E-47E9-4DDF-A51D-E85549EDAEFA}" name="Tabela3" displayName="Tabela3" ref="A2:E23" totalsRowCount="1" headerRowDxfId="4">
  <autoFilter ref="A2:E22" xr:uid="{A4002071-4CDC-400D-8F47-88BB40CD17A0}">
    <filterColumn colId="0" hiddenButton="1"/>
    <filterColumn colId="1" hiddenButton="1"/>
    <filterColumn colId="2" hiddenButton="1"/>
    <filterColumn colId="3" hiddenButton="1"/>
    <filterColumn colId="4" hiddenButton="1"/>
  </autoFilter>
  <tableColumns count="5">
    <tableColumn id="1" xr3:uid="{84575D7E-AE3C-4F0D-837A-3D772196467C}" name="Informação(Assunto)"/>
    <tableColumn id="2" xr3:uid="{C8D144FB-F402-48D1-B940-F3CD506F7780}" name="Origem do dados"/>
    <tableColumn id="3" xr3:uid="{0D5CC682-80DB-4245-9B24-41D23F990BAF}" name="Tabela Destino">
      <calculatedColumnFormula>_xlfn.CONCAT("STG_",Tabela3[[#This Row],[Origem do dados]])</calculatedColumnFormula>
    </tableColumn>
    <tableColumn id="4" xr3:uid="{0F23615F-9AB0-43B6-9BF5-B525DE5BE147}" name="CONHEÇA DADOS DA TABELA" dataDxfId="3">
      <calculatedColumnFormula>_xlfn.CONCAT("SELECT TOP 10 * FROM ",Tabela3[[#This Row],[Tabela Destino]])</calculatedColumnFormula>
    </tableColumn>
    <tableColumn id="5" xr3:uid="{F5D33CCC-364E-4F52-99CB-0D8DDFA5C934}" name="NOME JOB" dataDxfId="2" dataCellStyle="Ênfase2">
      <calculatedColumnFormula>_xlfn.CONCAT("CARGA_",Tabela3[[#This Row],[Tabela Destino]])</calculatedColumnFormula>
    </tableColumn>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4561E33-B0B5-4FAF-B606-58FD62C81579}" name="Tabela6" displayName="Tabela6" ref="A1:H105" totalsRowShown="0">
  <autoFilter ref="A1:H105" xr:uid="{96BD8FB3-E510-48F1-9C8D-7CFDB09EBE1F}"/>
  <tableColumns count="8">
    <tableColumn id="1" xr3:uid="{445556C8-4CA6-4CAB-8F7B-3419ED6BC60D}" name="TABLE_CATALOG"/>
    <tableColumn id="2" xr3:uid="{6CB4E639-EDCD-43BE-81FB-7F38B1685FF7}" name="TABLE_NAME"/>
    <tableColumn id="3" xr3:uid="{55D4328F-9CBC-4F6F-BAC6-6521565A720B}" name="COLUMN_NAME"/>
    <tableColumn id="4" xr3:uid="{208373B7-0FA9-47A2-A9C5-A901FF2F21AA}" name="ORDINAL_POSITION"/>
    <tableColumn id="5" xr3:uid="{0B5BBA3A-5990-4CA7-85C7-DA99F564A77D}" name="DATA_TYPE"/>
    <tableColumn id="6" xr3:uid="{5579BB71-E2A6-40B9-B12D-DC6EC848E0BB}" name="CHARACTER_MAXIMUM_LENGTH"/>
    <tableColumn id="7" xr3:uid="{338A03F0-1151-4C88-8CAB-7DABA55CB7A4}" name="NUMERIC_PRECISION"/>
    <tableColumn id="8" xr3:uid="{460FC58C-0DCA-46B4-97CB-A7B5C7EA032F}" name="NUMERIC_SCALE"/>
  </tableColumns>
  <tableStyleInfo name="TableStyleMedium2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77C45FC-07DB-405C-91BE-0BCAF799DCB9}" name="Tabela8" displayName="Tabela8" ref="A2:C22" totalsRowShown="0" headerRowCellStyle="Ênfase3">
  <autoFilter ref="A2:C22" xr:uid="{96BA9BD7-3EEE-486D-B2E7-FDC05352BAA8}"/>
  <tableColumns count="3">
    <tableColumn id="1" xr3:uid="{F0825746-B7EA-4BB6-918E-33245F3DAFC1}" name="Informação(Assunto)"/>
    <tableColumn id="2" xr3:uid="{ED862F90-69CF-49C2-A74F-89BE33DABCD2}" name="Tabela TRUNCADA"/>
    <tableColumn id="3" xr3:uid="{99ED52D8-90B6-4BFA-9ECD-CE80B6170F11}" name="COMANDO" dataDxfId="0">
      <calculatedColumnFormula>_xlfn.CONCAT("TRUNCATE TABLE ",Tabela8[[#This Row],[Tabela TRUNCADA]],";")</calculatedColumnFormula>
    </tableColumn>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14A1EA8-7B00-4943-88D7-3EF7D75FC471}" name="Tabela3568" displayName="Tabela3568" ref="A2:B25" totalsRowCount="1">
  <autoFilter ref="A2:B24" xr:uid="{9FE95FEB-9737-4E29-A154-6304DBEFA08A}">
    <filterColumn colId="0" hiddenButton="1"/>
    <filterColumn colId="1" hiddenButton="1"/>
  </autoFilter>
  <tableColumns count="2">
    <tableColumn id="1" xr3:uid="{F6B22A48-3ADA-4417-905C-5B0ED7936C2C}" name="Medidas KPIS"/>
    <tableColumn id="3" xr3:uid="{9092CD68-0A8A-4BAF-A6A1-D7ED77E8C79A}" name="EXPRESSÃO" dataDxfId="1"/>
  </tableColumns>
  <tableStyleInfo name="TableStyleMedium4"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tável">
  <a:themeElements>
    <a:clrScheme name="Azul Quente">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Citável">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3.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34DCE-3F2D-4B96-9A4A-F5BA4A083407}">
  <dimension ref="A1:J37"/>
  <sheetViews>
    <sheetView showGridLines="0" zoomScale="120" zoomScaleNormal="120" workbookViewId="0">
      <selection activeCell="B12" sqref="B12"/>
    </sheetView>
  </sheetViews>
  <sheetFormatPr defaultRowHeight="15" x14ac:dyDescent="0.25"/>
  <cols>
    <col min="1" max="1" width="28.42578125" bestFit="1" customWidth="1"/>
    <col min="2" max="2" width="52.85546875" bestFit="1" customWidth="1"/>
    <col min="3" max="3" width="25.42578125" customWidth="1"/>
    <col min="4" max="4" width="14.28515625" customWidth="1"/>
    <col min="7" max="7" width="9.7109375" bestFit="1" customWidth="1"/>
    <col min="10" max="10" width="16.5703125" bestFit="1" customWidth="1"/>
    <col min="11" max="11" width="9.28515625" customWidth="1"/>
    <col min="12" max="12" width="21.85546875" bestFit="1" customWidth="1"/>
  </cols>
  <sheetData>
    <row r="1" spans="1:10" ht="50.25" customHeight="1" x14ac:dyDescent="0.25">
      <c r="A1" s="65" t="s">
        <v>50</v>
      </c>
      <c r="B1" s="65"/>
      <c r="C1" s="65"/>
      <c r="D1" s="65"/>
      <c r="E1" s="65"/>
      <c r="F1" s="65"/>
      <c r="G1" s="65"/>
    </row>
    <row r="2" spans="1:10" x14ac:dyDescent="0.25">
      <c r="A2" s="9" t="s">
        <v>0</v>
      </c>
      <c r="B2" s="9" t="s">
        <v>4</v>
      </c>
      <c r="C2" s="9" t="s">
        <v>1</v>
      </c>
      <c r="D2" s="9" t="s">
        <v>3</v>
      </c>
      <c r="E2" s="9" t="s">
        <v>8</v>
      </c>
      <c r="F2" s="9" t="s">
        <v>9</v>
      </c>
      <c r="G2" s="9" t="s">
        <v>12</v>
      </c>
      <c r="I2" s="3" t="s">
        <v>9</v>
      </c>
      <c r="J2" s="4" t="s">
        <v>11</v>
      </c>
    </row>
    <row r="3" spans="1:10" x14ac:dyDescent="0.25">
      <c r="A3" s="1" t="s">
        <v>13</v>
      </c>
      <c r="B3" s="7" t="s">
        <v>204</v>
      </c>
      <c r="C3" s="7"/>
      <c r="D3" s="7"/>
      <c r="E3" s="7"/>
      <c r="F3" s="7"/>
      <c r="G3" s="8" t="s">
        <v>47</v>
      </c>
      <c r="I3" s="3">
        <v>1</v>
      </c>
      <c r="J3" s="4" t="s">
        <v>10</v>
      </c>
    </row>
    <row r="4" spans="1:10" x14ac:dyDescent="0.25">
      <c r="A4" s="2" t="s">
        <v>13</v>
      </c>
      <c r="B4" s="5" t="s">
        <v>48</v>
      </c>
      <c r="C4" s="5"/>
      <c r="D4" s="5"/>
      <c r="E4" s="5"/>
      <c r="F4" s="5"/>
      <c r="G4" s="6" t="s">
        <v>47</v>
      </c>
      <c r="I4" s="3">
        <v>2</v>
      </c>
      <c r="J4" s="4" t="s">
        <v>51</v>
      </c>
    </row>
    <row r="5" spans="1:10" x14ac:dyDescent="0.25">
      <c r="A5" s="1" t="s">
        <v>13</v>
      </c>
      <c r="B5" s="7" t="s">
        <v>49</v>
      </c>
      <c r="C5" s="7"/>
      <c r="D5" s="7"/>
      <c r="E5" s="7"/>
      <c r="F5" s="7"/>
      <c r="G5" s="8" t="s">
        <v>47</v>
      </c>
      <c r="I5" s="3">
        <v>3</v>
      </c>
      <c r="J5" s="4" t="s">
        <v>52</v>
      </c>
    </row>
    <row r="6" spans="1:10" x14ac:dyDescent="0.25">
      <c r="A6" s="16" t="s">
        <v>2</v>
      </c>
      <c r="B6" s="16" t="s">
        <v>205</v>
      </c>
      <c r="C6" s="16"/>
      <c r="D6" s="16"/>
      <c r="E6" s="16"/>
      <c r="F6" s="16"/>
      <c r="G6" s="17" t="s">
        <v>209</v>
      </c>
    </row>
    <row r="7" spans="1:10" x14ac:dyDescent="0.25">
      <c r="A7" s="16" t="s">
        <v>2</v>
      </c>
      <c r="B7" s="16" t="s">
        <v>5</v>
      </c>
      <c r="C7" s="16"/>
      <c r="D7" s="16"/>
      <c r="E7" s="16"/>
      <c r="F7" s="16"/>
      <c r="G7" s="17" t="s">
        <v>209</v>
      </c>
    </row>
    <row r="8" spans="1:10" x14ac:dyDescent="0.25">
      <c r="A8" s="16" t="s">
        <v>2</v>
      </c>
      <c r="B8" s="16" t="s">
        <v>6</v>
      </c>
      <c r="C8" s="16"/>
      <c r="D8" s="16"/>
      <c r="E8" s="16"/>
      <c r="F8" s="16"/>
      <c r="G8" s="17" t="s">
        <v>209</v>
      </c>
    </row>
    <row r="9" spans="1:10" x14ac:dyDescent="0.25">
      <c r="A9" s="16" t="s">
        <v>2</v>
      </c>
      <c r="B9" s="16" t="s">
        <v>206</v>
      </c>
      <c r="C9" s="16"/>
      <c r="D9" s="16"/>
      <c r="E9" s="16"/>
      <c r="F9" s="16"/>
      <c r="G9" s="17" t="s">
        <v>209</v>
      </c>
    </row>
    <row r="10" spans="1:10" x14ac:dyDescent="0.25">
      <c r="A10" s="16" t="s">
        <v>2</v>
      </c>
      <c r="B10" s="16" t="s">
        <v>207</v>
      </c>
      <c r="C10" s="16"/>
      <c r="D10" s="16"/>
      <c r="E10" s="16"/>
      <c r="F10" s="16"/>
      <c r="G10" s="17" t="s">
        <v>209</v>
      </c>
    </row>
    <row r="11" spans="1:10" x14ac:dyDescent="0.25">
      <c r="A11" s="16" t="s">
        <v>2</v>
      </c>
      <c r="B11" s="16" t="s">
        <v>7</v>
      </c>
      <c r="C11" s="16"/>
      <c r="D11" s="16"/>
      <c r="E11" s="16"/>
      <c r="F11" s="16"/>
      <c r="G11" s="17" t="s">
        <v>209</v>
      </c>
    </row>
    <row r="12" spans="1:10" x14ac:dyDescent="0.25">
      <c r="A12" t="s">
        <v>17</v>
      </c>
      <c r="B12" t="s">
        <v>14</v>
      </c>
      <c r="G12" s="6" t="s">
        <v>47</v>
      </c>
    </row>
    <row r="13" spans="1:10" x14ac:dyDescent="0.25">
      <c r="A13" t="s">
        <v>17</v>
      </c>
      <c r="B13" t="s">
        <v>15</v>
      </c>
      <c r="G13" s="8" t="s">
        <v>47</v>
      </c>
    </row>
    <row r="14" spans="1:10" x14ac:dyDescent="0.25">
      <c r="A14" t="s">
        <v>17</v>
      </c>
      <c r="B14" t="s">
        <v>16</v>
      </c>
      <c r="G14" s="6" t="s">
        <v>47</v>
      </c>
    </row>
    <row r="15" spans="1:10" x14ac:dyDescent="0.25">
      <c r="A15" t="s">
        <v>17</v>
      </c>
      <c r="B15" t="s">
        <v>38</v>
      </c>
      <c r="G15" s="8" t="s">
        <v>47</v>
      </c>
    </row>
    <row r="16" spans="1:10" x14ac:dyDescent="0.25">
      <c r="A16" t="s">
        <v>45</v>
      </c>
      <c r="B16" t="s">
        <v>46</v>
      </c>
      <c r="G16" s="6" t="s">
        <v>47</v>
      </c>
    </row>
    <row r="17" spans="1:7" x14ac:dyDescent="0.25">
      <c r="A17" t="s">
        <v>21</v>
      </c>
      <c r="B17" t="s">
        <v>18</v>
      </c>
      <c r="G17" s="8" t="s">
        <v>47</v>
      </c>
    </row>
    <row r="18" spans="1:7" x14ac:dyDescent="0.25">
      <c r="A18" t="s">
        <v>21</v>
      </c>
      <c r="B18" t="s">
        <v>19</v>
      </c>
      <c r="G18" s="6" t="s">
        <v>47</v>
      </c>
    </row>
    <row r="19" spans="1:7" x14ac:dyDescent="0.25">
      <c r="A19" t="s">
        <v>21</v>
      </c>
      <c r="B19" t="s">
        <v>20</v>
      </c>
      <c r="G19" s="8" t="s">
        <v>47</v>
      </c>
    </row>
    <row r="20" spans="1:7" x14ac:dyDescent="0.25">
      <c r="A20" t="s">
        <v>21</v>
      </c>
      <c r="B20" t="s">
        <v>22</v>
      </c>
      <c r="G20" s="6" t="s">
        <v>47</v>
      </c>
    </row>
    <row r="21" spans="1:7" x14ac:dyDescent="0.25">
      <c r="A21" t="s">
        <v>23</v>
      </c>
      <c r="B21" t="s">
        <v>28</v>
      </c>
      <c r="G21" s="8" t="s">
        <v>47</v>
      </c>
    </row>
    <row r="22" spans="1:7" x14ac:dyDescent="0.25">
      <c r="A22" t="s">
        <v>23</v>
      </c>
      <c r="B22" t="s">
        <v>39</v>
      </c>
      <c r="G22" s="6" t="s">
        <v>47</v>
      </c>
    </row>
    <row r="23" spans="1:7" x14ac:dyDescent="0.25">
      <c r="A23" t="s">
        <v>23</v>
      </c>
      <c r="B23" t="s">
        <v>34</v>
      </c>
      <c r="G23" s="8" t="s">
        <v>47</v>
      </c>
    </row>
    <row r="24" spans="1:7" x14ac:dyDescent="0.25">
      <c r="A24" t="s">
        <v>23</v>
      </c>
      <c r="B24" t="s">
        <v>25</v>
      </c>
      <c r="G24" s="6" t="s">
        <v>47</v>
      </c>
    </row>
    <row r="25" spans="1:7" x14ac:dyDescent="0.25">
      <c r="A25" t="s">
        <v>23</v>
      </c>
      <c r="B25" t="s">
        <v>26</v>
      </c>
      <c r="G25" s="8" t="s">
        <v>47</v>
      </c>
    </row>
    <row r="26" spans="1:7" x14ac:dyDescent="0.25">
      <c r="A26" t="s">
        <v>23</v>
      </c>
      <c r="B26" t="s">
        <v>24</v>
      </c>
      <c r="G26" s="6" t="s">
        <v>47</v>
      </c>
    </row>
    <row r="27" spans="1:7" x14ac:dyDescent="0.25">
      <c r="A27" t="s">
        <v>23</v>
      </c>
      <c r="B27" t="s">
        <v>27</v>
      </c>
      <c r="G27" s="6" t="s">
        <v>47</v>
      </c>
    </row>
    <row r="28" spans="1:7" x14ac:dyDescent="0.25">
      <c r="A28" t="s">
        <v>23</v>
      </c>
      <c r="B28" t="s">
        <v>29</v>
      </c>
      <c r="G28" s="8" t="s">
        <v>47</v>
      </c>
    </row>
    <row r="29" spans="1:7" x14ac:dyDescent="0.25">
      <c r="A29" t="s">
        <v>23</v>
      </c>
      <c r="B29" t="s">
        <v>30</v>
      </c>
      <c r="G29" s="6" t="s">
        <v>47</v>
      </c>
    </row>
    <row r="30" spans="1:7" x14ac:dyDescent="0.25">
      <c r="A30" t="s">
        <v>23</v>
      </c>
      <c r="B30" t="s">
        <v>31</v>
      </c>
      <c r="G30" s="8" t="s">
        <v>47</v>
      </c>
    </row>
    <row r="31" spans="1:7" x14ac:dyDescent="0.25">
      <c r="A31" t="s">
        <v>23</v>
      </c>
      <c r="B31" t="s">
        <v>32</v>
      </c>
      <c r="G31" s="6" t="s">
        <v>47</v>
      </c>
    </row>
    <row r="32" spans="1:7" x14ac:dyDescent="0.25">
      <c r="A32" t="s">
        <v>23</v>
      </c>
      <c r="B32" t="s">
        <v>33</v>
      </c>
      <c r="G32" s="8" t="s">
        <v>47</v>
      </c>
    </row>
    <row r="33" spans="1:7" x14ac:dyDescent="0.25">
      <c r="A33" t="s">
        <v>35</v>
      </c>
      <c r="B33" t="s">
        <v>36</v>
      </c>
      <c r="G33" s="6" t="s">
        <v>47</v>
      </c>
    </row>
    <row r="34" spans="1:7" x14ac:dyDescent="0.25">
      <c r="A34" t="s">
        <v>35</v>
      </c>
      <c r="B34" t="s">
        <v>211</v>
      </c>
      <c r="G34" s="8" t="s">
        <v>47</v>
      </c>
    </row>
    <row r="35" spans="1:7" x14ac:dyDescent="0.25">
      <c r="A35" t="s">
        <v>35</v>
      </c>
      <c r="B35" t="s">
        <v>37</v>
      </c>
      <c r="G35" s="6" t="s">
        <v>47</v>
      </c>
    </row>
    <row r="37" spans="1:7" x14ac:dyDescent="0.25">
      <c r="C37">
        <f>Tabela1[[#Totals],[Duração]]/60</f>
        <v>0</v>
      </c>
      <c r="D37">
        <f>C37*1.1</f>
        <v>0</v>
      </c>
      <c r="F37">
        <f>D37/8</f>
        <v>0</v>
      </c>
    </row>
  </sheetData>
  <mergeCells count="1">
    <mergeCell ref="A1:G1"/>
  </mergeCells>
  <dataValidations count="2">
    <dataValidation type="list" allowBlank="1" showInputMessage="1" showErrorMessage="1" sqref="F6" xr:uid="{C7FEB0CB-C4FB-4F87-91C1-AC7C759829E8}">
      <formula1>$I$3:$I$5</formula1>
    </dataValidation>
    <dataValidation type="list" allowBlank="1" showInputMessage="1" showErrorMessage="1" sqref="G3:G35" xr:uid="{34FEF333-D7C4-41BA-819F-91803E0DA893}">
      <formula1>"Pendente,Andamento,Concluido"</formula1>
    </dataValidation>
  </dataValidations>
  <pageMargins left="0.511811024" right="0.511811024" top="0.78740157499999996" bottom="0.78740157499999996" header="0.31496062000000002" footer="0.31496062000000002"/>
  <pageSetup paperSize="9" orientation="portrait" horizontalDpi="300" verticalDpi="3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56E39-8D54-4572-8BF0-4F6A4EAFF263}">
  <dimension ref="A2:E22"/>
  <sheetViews>
    <sheetView showGridLines="0" tabSelected="1" zoomScale="110" zoomScaleNormal="110" workbookViewId="0">
      <selection activeCell="C15" sqref="C15"/>
    </sheetView>
  </sheetViews>
  <sheetFormatPr defaultRowHeight="15" x14ac:dyDescent="0.25"/>
  <cols>
    <col min="1" max="1" width="37.42578125" bestFit="1" customWidth="1"/>
    <col min="2" max="2" width="23" bestFit="1" customWidth="1"/>
    <col min="3" max="3" width="24.5703125" bestFit="1" customWidth="1"/>
    <col min="4" max="4" width="40.85546875" bestFit="1" customWidth="1"/>
    <col min="5" max="5" width="32" bestFit="1" customWidth="1"/>
  </cols>
  <sheetData>
    <row r="2" spans="1:5" ht="18.75" x14ac:dyDescent="0.3">
      <c r="A2" s="10" t="s">
        <v>41</v>
      </c>
      <c r="B2" s="11" t="s">
        <v>40</v>
      </c>
      <c r="C2" s="12" t="s">
        <v>53</v>
      </c>
      <c r="D2" s="10" t="s">
        <v>92</v>
      </c>
      <c r="E2" s="15" t="s">
        <v>210</v>
      </c>
    </row>
    <row r="3" spans="1:5" x14ac:dyDescent="0.25">
      <c r="A3" t="s">
        <v>75</v>
      </c>
      <c r="B3" t="s">
        <v>71</v>
      </c>
      <c r="C3" t="str">
        <f>_xlfn.CONCAT("STG_",Tabela3[[#This Row],[Origem do dados]])</f>
        <v>STG_UF</v>
      </c>
      <c r="D3" t="str">
        <f>_xlfn.CONCAT("SELECT TOP 10 * FROM ",Tabela3[[#This Row],[Tabela Destino]])</f>
        <v>SELECT TOP 10 * FROM STG_UF</v>
      </c>
      <c r="E3" s="14" t="str">
        <f>_xlfn.CONCAT("CARGA_",Tabela3[[#This Row],[Tabela Destino]])</f>
        <v>CARGA_STG_UF</v>
      </c>
    </row>
    <row r="4" spans="1:5" x14ac:dyDescent="0.25">
      <c r="A4" t="s">
        <v>56</v>
      </c>
      <c r="B4" t="s">
        <v>57</v>
      </c>
      <c r="C4" t="str">
        <f>_xlfn.CONCAT("STG_",Tabela3[[#This Row],[Origem do dados]])</f>
        <v>STG_CIDADES</v>
      </c>
      <c r="D4" t="str">
        <f>_xlfn.CONCAT("SELECT TOP 10 * FROM ",Tabela3[[#This Row],[Tabela Destino]])</f>
        <v>SELECT TOP 10 * FROM STG_CIDADES</v>
      </c>
      <c r="E4" s="14" t="str">
        <f>_xlfn.CONCAT("CARGA_",Tabela3[[#This Row],[Tabela Destino]])</f>
        <v>CARGA_STG_CIDADES</v>
      </c>
    </row>
    <row r="5" spans="1:5" x14ac:dyDescent="0.25">
      <c r="A5" t="s">
        <v>54</v>
      </c>
      <c r="B5" t="s">
        <v>55</v>
      </c>
      <c r="C5" t="str">
        <f>_xlfn.CONCAT("STG_",Tabela3[[#This Row],[Origem do dados]])</f>
        <v>STG_EMPRESA</v>
      </c>
      <c r="D5" t="str">
        <f>_xlfn.CONCAT("SELECT TOP 10 * FROM ",Tabela3[[#This Row],[Tabela Destino]])</f>
        <v>SELECT TOP 10 * FROM STG_EMPRESA</v>
      </c>
      <c r="E5" s="14" t="str">
        <f>_xlfn.CONCAT("CARGA_",Tabela3[[#This Row],[Tabela Destino]])</f>
        <v>CARGA_STG_EMPRESA</v>
      </c>
    </row>
    <row r="6" spans="1:5" x14ac:dyDescent="0.25">
      <c r="A6" t="s">
        <v>76</v>
      </c>
      <c r="B6" t="s">
        <v>60</v>
      </c>
      <c r="C6" t="str">
        <f>_xlfn.CONCAT("STG_",Tabela3[[#This Row],[Origem do dados]])</f>
        <v>STG_CLIENTES</v>
      </c>
      <c r="D6" t="str">
        <f>_xlfn.CONCAT("SELECT TOP 10 * FROM ",Tabela3[[#This Row],[Tabela Destino]])</f>
        <v>SELECT TOP 10 * FROM STG_CLIENTES</v>
      </c>
      <c r="E6" s="14" t="str">
        <f>_xlfn.CONCAT("CARGA_",Tabela3[[#This Row],[Tabela Destino]])</f>
        <v>CARGA_STG_CLIENTES</v>
      </c>
    </row>
    <row r="7" spans="1:5" x14ac:dyDescent="0.25">
      <c r="A7" t="s">
        <v>77</v>
      </c>
      <c r="B7" t="s">
        <v>61</v>
      </c>
      <c r="C7" t="str">
        <f>_xlfn.CONCAT("STG_",Tabela3[[#This Row],[Origem do dados]])</f>
        <v>STG_COND_PAGTO</v>
      </c>
      <c r="D7" t="str">
        <f>_xlfn.CONCAT("SELECT TOP 10 * FROM ",Tabela3[[#This Row],[Tabela Destino]])</f>
        <v>SELECT TOP 10 * FROM STG_COND_PAGTO</v>
      </c>
      <c r="E7" s="14" t="str">
        <f>_xlfn.CONCAT("CARGA_",Tabela3[[#This Row],[Tabela Destino]])</f>
        <v>CARGA_STG_COND_PAGTO</v>
      </c>
    </row>
    <row r="8" spans="1:5" x14ac:dyDescent="0.25">
      <c r="A8" t="s">
        <v>78</v>
      </c>
      <c r="B8" t="s">
        <v>62</v>
      </c>
      <c r="C8" t="str">
        <f>_xlfn.CONCAT("STG_",Tabela3[[#This Row],[Origem do dados]])</f>
        <v>STG_COND_PAGTO_DET</v>
      </c>
      <c r="D8" t="str">
        <f>_xlfn.CONCAT("SELECT TOP 10 * FROM ",Tabela3[[#This Row],[Tabela Destino]])</f>
        <v>SELECT TOP 10 * FROM STG_COND_PAGTO_DET</v>
      </c>
      <c r="E8" s="14" t="str">
        <f>_xlfn.CONCAT("CARGA_",Tabela3[[#This Row],[Tabela Destino]])</f>
        <v>CARGA_STG_COND_PAGTO_DET</v>
      </c>
    </row>
    <row r="9" spans="1:5" x14ac:dyDescent="0.25">
      <c r="A9" t="s">
        <v>79</v>
      </c>
      <c r="B9" t="s">
        <v>74</v>
      </c>
      <c r="C9" t="str">
        <f>_xlfn.CONCAT("STG_",Tabela3[[#This Row],[Origem do dados]])</f>
        <v>STG_CARGOS</v>
      </c>
      <c r="D9" t="str">
        <f>_xlfn.CONCAT("SELECT TOP 10 * FROM ",Tabela3[[#This Row],[Tabela Destino]])</f>
        <v>SELECT TOP 10 * FROM STG_CARGOS</v>
      </c>
      <c r="E9" s="14" t="str">
        <f>_xlfn.CONCAT("CARGA_",Tabela3[[#This Row],[Tabela Destino]])</f>
        <v>CARGA_STG_CARGOS</v>
      </c>
    </row>
    <row r="10" spans="1:5" x14ac:dyDescent="0.25">
      <c r="A10" t="s">
        <v>80</v>
      </c>
      <c r="B10" t="s">
        <v>73</v>
      </c>
      <c r="C10" t="str">
        <f>_xlfn.CONCAT("STG_",Tabela3[[#This Row],[Origem do dados]])</f>
        <v>STG_FUNCIONARIO</v>
      </c>
      <c r="D10" t="str">
        <f>_xlfn.CONCAT("SELECT TOP 10 * FROM ",Tabela3[[#This Row],[Tabela Destino]])</f>
        <v>SELECT TOP 10 * FROM STG_FUNCIONARIO</v>
      </c>
      <c r="E10" s="14" t="str">
        <f>_xlfn.CONCAT("CARGA_",Tabela3[[#This Row],[Tabela Destino]])</f>
        <v>CARGA_STG_FUNCIONARIO</v>
      </c>
    </row>
    <row r="11" spans="1:5" x14ac:dyDescent="0.25">
      <c r="A11" t="s">
        <v>81</v>
      </c>
      <c r="B11" t="s">
        <v>58</v>
      </c>
      <c r="C11" t="str">
        <f>_xlfn.CONCAT("STG_",Tabela3[[#This Row],[Origem do dados]])</f>
        <v>STG_CANAL_VENDAS_G_V</v>
      </c>
      <c r="D11" t="str">
        <f>_xlfn.CONCAT("SELECT TOP 10 * FROM ",Tabela3[[#This Row],[Tabela Destino]])</f>
        <v>SELECT TOP 10 * FROM STG_CANAL_VENDAS_G_V</v>
      </c>
      <c r="E11" s="14" t="str">
        <f>_xlfn.CONCAT("CARGA_",Tabela3[[#This Row],[Tabela Destino]])</f>
        <v>CARGA_STG_CANAL_VENDAS_G_V</v>
      </c>
    </row>
    <row r="12" spans="1:5" x14ac:dyDescent="0.25">
      <c r="A12" t="s">
        <v>82</v>
      </c>
      <c r="B12" t="s">
        <v>59</v>
      </c>
      <c r="C12" t="str">
        <f>_xlfn.CONCAT("STG_",Tabela3[[#This Row],[Origem do dados]])</f>
        <v>STG_CANAL_VENDAS_V_C</v>
      </c>
      <c r="D12" t="str">
        <f>_xlfn.CONCAT("SELECT TOP 10 * FROM ",Tabela3[[#This Row],[Tabela Destino]])</f>
        <v>SELECT TOP 10 * FROM STG_CANAL_VENDAS_V_C</v>
      </c>
      <c r="E12" s="14" t="str">
        <f>_xlfn.CONCAT("CARGA_",Tabela3[[#This Row],[Tabela Destino]])</f>
        <v>CARGA_STG_CANAL_VENDAS_V_C</v>
      </c>
    </row>
    <row r="13" spans="1:5" x14ac:dyDescent="0.25">
      <c r="A13" t="s">
        <v>83</v>
      </c>
      <c r="B13" t="s">
        <v>72</v>
      </c>
      <c r="C13" t="str">
        <f>_xlfn.CONCAT("STG_",Tabela3[[#This Row],[Origem do dados]])</f>
        <v>STG_VENDEDORES</v>
      </c>
      <c r="D13" t="str">
        <f>_xlfn.CONCAT("SELECT TOP 10 * FROM ",Tabela3[[#This Row],[Tabela Destino]])</f>
        <v>SELECT TOP 10 * FROM STG_VENDEDORES</v>
      </c>
      <c r="E13" s="14" t="str">
        <f>_xlfn.CONCAT("CARGA_",Tabela3[[#This Row],[Tabela Destino]])</f>
        <v>CARGA_STG_VENDEDORES</v>
      </c>
    </row>
    <row r="14" spans="1:5" x14ac:dyDescent="0.25">
      <c r="A14" t="s">
        <v>84</v>
      </c>
      <c r="B14" t="s">
        <v>63</v>
      </c>
      <c r="C14" t="str">
        <f>_xlfn.CONCAT("STG_",Tabela3[[#This Row],[Origem do dados]])</f>
        <v>STG_GERENTES</v>
      </c>
      <c r="D14" t="str">
        <f>_xlfn.CONCAT("SELECT TOP 10 * FROM ",Tabela3[[#This Row],[Tabela Destino]])</f>
        <v>SELECT TOP 10 * FROM STG_GERENTES</v>
      </c>
      <c r="E14" s="14" t="str">
        <f>_xlfn.CONCAT("CARGA_",Tabela3[[#This Row],[Tabela Destino]])</f>
        <v>CARGA_STG_GERENTES</v>
      </c>
    </row>
    <row r="15" spans="1:5" x14ac:dyDescent="0.25">
      <c r="A15" t="s">
        <v>85</v>
      </c>
      <c r="B15" t="s">
        <v>70</v>
      </c>
      <c r="C15" t="str">
        <f>_xlfn.CONCAT("STG_",Tabela3[[#This Row],[Origem do dados]])</f>
        <v>STG_TIPO_MAT</v>
      </c>
      <c r="D15" t="str">
        <f>_xlfn.CONCAT("SELECT TOP 10 * FROM ",Tabela3[[#This Row],[Tabela Destino]])</f>
        <v>SELECT TOP 10 * FROM STG_TIPO_MAT</v>
      </c>
      <c r="E15" s="14" t="str">
        <f>_xlfn.CONCAT("CARGA_",Tabela3[[#This Row],[Tabela Destino]])</f>
        <v>CARGA_STG_TIPO_MAT</v>
      </c>
    </row>
    <row r="16" spans="1:5" x14ac:dyDescent="0.25">
      <c r="A16" t="s">
        <v>86</v>
      </c>
      <c r="B16" t="s">
        <v>64</v>
      </c>
      <c r="C16" t="str">
        <f>_xlfn.CONCAT("STG_",Tabela3[[#This Row],[Origem do dados]])</f>
        <v>STG_LINHA_PRODUTO</v>
      </c>
      <c r="D16" t="str">
        <f>_xlfn.CONCAT("SELECT TOP 10 * FROM ",Tabela3[[#This Row],[Tabela Destino]])</f>
        <v>SELECT TOP 10 * FROM STG_LINHA_PRODUTO</v>
      </c>
      <c r="E16" s="14" t="str">
        <f>_xlfn.CONCAT("CARGA_",Tabela3[[#This Row],[Tabela Destino]])</f>
        <v>CARGA_STG_LINHA_PRODUTO</v>
      </c>
    </row>
    <row r="17" spans="1:5" x14ac:dyDescent="0.25">
      <c r="A17" t="s">
        <v>87</v>
      </c>
      <c r="B17" t="s">
        <v>69</v>
      </c>
      <c r="C17" t="str">
        <f>_xlfn.CONCAT("STG_",Tabela3[[#This Row],[Origem do dados]])</f>
        <v>STG_SUB_CATEGORIA</v>
      </c>
      <c r="D17" t="str">
        <f>_xlfn.CONCAT("SELECT TOP 10 * FROM ",Tabela3[[#This Row],[Tabela Destino]])</f>
        <v>SELECT TOP 10 * FROM STG_SUB_CATEGORIA</v>
      </c>
      <c r="E17" s="14" t="str">
        <f>_xlfn.CONCAT("CARGA_",Tabela3[[#This Row],[Tabela Destino]])</f>
        <v>CARGA_STG_SUB_CATEGORIA</v>
      </c>
    </row>
    <row r="18" spans="1:5" x14ac:dyDescent="0.25">
      <c r="A18" t="s">
        <v>88</v>
      </c>
      <c r="B18" t="s">
        <v>65</v>
      </c>
      <c r="C18" t="str">
        <f>_xlfn.CONCAT("STG_",Tabela3[[#This Row],[Origem do dados]])</f>
        <v>STG_MATERIAL</v>
      </c>
      <c r="D18" t="str">
        <f>_xlfn.CONCAT("SELECT TOP 10 * FROM ",Tabela3[[#This Row],[Tabela Destino]])</f>
        <v>SELECT TOP 10 * FROM STG_MATERIAL</v>
      </c>
      <c r="E18" s="14" t="str">
        <f>_xlfn.CONCAT("CARGA_",Tabela3[[#This Row],[Tabela Destino]])</f>
        <v>CARGA_STG_MATERIAL</v>
      </c>
    </row>
    <row r="19" spans="1:5" x14ac:dyDescent="0.25">
      <c r="A19" t="s">
        <v>94</v>
      </c>
      <c r="B19" t="s">
        <v>93</v>
      </c>
      <c r="C19" t="str">
        <f>_xlfn.CONCAT("STG_",Tabela3[[#This Row],[Origem do dados]])</f>
        <v>STG_MATERIAL_CUSTO</v>
      </c>
      <c r="D19" t="str">
        <f>_xlfn.CONCAT("SELECT TOP 10 * FROM ",Tabela3[[#This Row],[Tabela Destino]])</f>
        <v>SELECT TOP 10 * FROM STG_MATERIAL_CUSTO</v>
      </c>
      <c r="E19" s="14" t="str">
        <f>_xlfn.CONCAT("CARGA_",Tabela3[[#This Row],[Tabela Destino]])</f>
        <v>CARGA_STG_MATERIAL_CUSTO</v>
      </c>
    </row>
    <row r="20" spans="1:5" x14ac:dyDescent="0.25">
      <c r="A20" t="s">
        <v>89</v>
      </c>
      <c r="B20" t="s">
        <v>67</v>
      </c>
      <c r="C20" t="str">
        <f>_xlfn.CONCAT("STG_",Tabela3[[#This Row],[Origem do dados]])</f>
        <v>STG_NOTA_FISCAL</v>
      </c>
      <c r="D20" t="str">
        <f>_xlfn.CONCAT("SELECT TOP 10 * FROM ",Tabela3[[#This Row],[Tabela Destino]])</f>
        <v>SELECT TOP 10 * FROM STG_NOTA_FISCAL</v>
      </c>
      <c r="E20" s="14" t="str">
        <f>_xlfn.CONCAT("CARGA_",Tabela3[[#This Row],[Tabela Destino]])</f>
        <v>CARGA_STG_NOTA_FISCAL</v>
      </c>
    </row>
    <row r="21" spans="1:5" x14ac:dyDescent="0.25">
      <c r="A21" t="s">
        <v>90</v>
      </c>
      <c r="B21" t="s">
        <v>68</v>
      </c>
      <c r="C21" t="str">
        <f>_xlfn.CONCAT("STG_",Tabela3[[#This Row],[Origem do dados]])</f>
        <v>STG_NOTA_FISCAL_ITENS</v>
      </c>
      <c r="D21" t="str">
        <f>_xlfn.CONCAT("SELECT TOP 10 * FROM ",Tabela3[[#This Row],[Tabela Destino]])</f>
        <v>SELECT TOP 10 * FROM STG_NOTA_FISCAL_ITENS</v>
      </c>
      <c r="E21" s="14" t="str">
        <f>_xlfn.CONCAT("CARGA_",Tabela3[[#This Row],[Tabela Destino]])</f>
        <v>CARGA_STG_NOTA_FISCAL_ITENS</v>
      </c>
    </row>
    <row r="22" spans="1:5" x14ac:dyDescent="0.25">
      <c r="A22" t="s">
        <v>91</v>
      </c>
      <c r="B22" t="s">
        <v>66</v>
      </c>
      <c r="C22" t="str">
        <f>_xlfn.CONCAT("STG_",Tabela3[[#This Row],[Origem do dados]])</f>
        <v>STG_META_VENDAS</v>
      </c>
      <c r="D22" t="str">
        <f>_xlfn.CONCAT("SELECT TOP 10 * FROM ",Tabela3[[#This Row],[Tabela Destino]])</f>
        <v>SELECT TOP 10 * FROM STG_META_VENDAS</v>
      </c>
      <c r="E22" s="14" t="str">
        <f>_xlfn.CONCAT("CARGA_",Tabela3[[#This Row],[Tabela Destino]])</f>
        <v>CARGA_STG_META_VENDAS</v>
      </c>
    </row>
  </sheetData>
  <pageMargins left="0.511811024" right="0.511811024" top="0.78740157499999996" bottom="0.78740157499999996" header="0.31496062000000002" footer="0.31496062000000002"/>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CCE6-29D8-47A2-94B6-DA63EDC1129C}">
  <dimension ref="A1:N105"/>
  <sheetViews>
    <sheetView showGridLines="0" workbookViewId="0">
      <selection activeCell="E12" sqref="E12"/>
    </sheetView>
  </sheetViews>
  <sheetFormatPr defaultRowHeight="15" x14ac:dyDescent="0.25"/>
  <cols>
    <col min="1" max="1" width="17.7109375" customWidth="1"/>
    <col min="2" max="2" width="21.140625" customWidth="1"/>
    <col min="3" max="3" width="17.5703125" bestFit="1" customWidth="1"/>
    <col min="4" max="4" width="20.7109375" customWidth="1"/>
    <col min="5" max="5" width="13.140625" customWidth="1"/>
    <col min="6" max="6" width="31.85546875" customWidth="1"/>
    <col min="7" max="7" width="21.85546875" customWidth="1"/>
    <col min="8" max="8" width="17.7109375" customWidth="1"/>
  </cols>
  <sheetData>
    <row r="1" spans="1:14" x14ac:dyDescent="0.25">
      <c r="A1" s="9" t="s">
        <v>101</v>
      </c>
      <c r="B1" s="9" t="s">
        <v>102</v>
      </c>
      <c r="C1" s="9" t="s">
        <v>103</v>
      </c>
      <c r="D1" s="9" t="s">
        <v>104</v>
      </c>
      <c r="E1" s="9" t="s">
        <v>105</v>
      </c>
      <c r="F1" s="9" t="s">
        <v>106</v>
      </c>
      <c r="G1" s="9" t="s">
        <v>107</v>
      </c>
      <c r="H1" s="9" t="s">
        <v>108</v>
      </c>
    </row>
    <row r="2" spans="1:14" x14ac:dyDescent="0.25">
      <c r="A2" t="s">
        <v>109</v>
      </c>
      <c r="B2" t="s">
        <v>58</v>
      </c>
      <c r="C2" t="s">
        <v>110</v>
      </c>
      <c r="D2">
        <v>1</v>
      </c>
      <c r="E2" t="s">
        <v>111</v>
      </c>
      <c r="F2" t="s">
        <v>112</v>
      </c>
      <c r="G2">
        <v>10</v>
      </c>
      <c r="H2">
        <v>0</v>
      </c>
      <c r="N2" s="13"/>
    </row>
    <row r="3" spans="1:14" x14ac:dyDescent="0.25">
      <c r="A3" t="s">
        <v>109</v>
      </c>
      <c r="B3" t="s">
        <v>58</v>
      </c>
      <c r="C3" t="s">
        <v>113</v>
      </c>
      <c r="D3">
        <v>2</v>
      </c>
      <c r="E3" t="s">
        <v>111</v>
      </c>
      <c r="F3" t="s">
        <v>112</v>
      </c>
      <c r="G3">
        <v>10</v>
      </c>
      <c r="H3">
        <v>0</v>
      </c>
      <c r="N3" s="13"/>
    </row>
    <row r="4" spans="1:14" x14ac:dyDescent="0.25">
      <c r="A4" t="s">
        <v>109</v>
      </c>
      <c r="B4" t="s">
        <v>58</v>
      </c>
      <c r="C4" t="s">
        <v>114</v>
      </c>
      <c r="D4">
        <v>3</v>
      </c>
      <c r="E4" t="s">
        <v>111</v>
      </c>
      <c r="F4" t="s">
        <v>112</v>
      </c>
      <c r="G4">
        <v>10</v>
      </c>
      <c r="H4">
        <v>0</v>
      </c>
      <c r="N4" s="13"/>
    </row>
    <row r="5" spans="1:14" x14ac:dyDescent="0.25">
      <c r="A5" t="s">
        <v>109</v>
      </c>
      <c r="B5" t="s">
        <v>59</v>
      </c>
      <c r="C5" t="s">
        <v>110</v>
      </c>
      <c r="D5">
        <v>1</v>
      </c>
      <c r="E5" t="s">
        <v>111</v>
      </c>
      <c r="F5" t="s">
        <v>112</v>
      </c>
      <c r="G5">
        <v>10</v>
      </c>
      <c r="H5">
        <v>0</v>
      </c>
      <c r="N5" s="13"/>
    </row>
    <row r="6" spans="1:14" x14ac:dyDescent="0.25">
      <c r="A6" t="s">
        <v>109</v>
      </c>
      <c r="B6" t="s">
        <v>59</v>
      </c>
      <c r="C6" t="s">
        <v>114</v>
      </c>
      <c r="D6">
        <v>2</v>
      </c>
      <c r="E6" t="s">
        <v>111</v>
      </c>
      <c r="F6" t="s">
        <v>112</v>
      </c>
      <c r="G6">
        <v>10</v>
      </c>
      <c r="H6">
        <v>0</v>
      </c>
      <c r="N6" s="13"/>
    </row>
    <row r="7" spans="1:14" x14ac:dyDescent="0.25">
      <c r="A7" t="s">
        <v>109</v>
      </c>
      <c r="B7" t="s">
        <v>59</v>
      </c>
      <c r="C7" t="s">
        <v>115</v>
      </c>
      <c r="D7">
        <v>3</v>
      </c>
      <c r="E7" t="s">
        <v>111</v>
      </c>
      <c r="F7" t="s">
        <v>112</v>
      </c>
      <c r="G7">
        <v>10</v>
      </c>
      <c r="H7">
        <v>0</v>
      </c>
    </row>
    <row r="8" spans="1:14" x14ac:dyDescent="0.25">
      <c r="A8" t="s">
        <v>109</v>
      </c>
      <c r="B8" t="s">
        <v>74</v>
      </c>
      <c r="C8" t="s">
        <v>110</v>
      </c>
      <c r="D8">
        <v>1</v>
      </c>
      <c r="E8" t="s">
        <v>111</v>
      </c>
      <c r="F8" t="s">
        <v>112</v>
      </c>
      <c r="G8">
        <v>10</v>
      </c>
      <c r="H8">
        <v>0</v>
      </c>
    </row>
    <row r="9" spans="1:14" x14ac:dyDescent="0.25">
      <c r="A9" t="s">
        <v>109</v>
      </c>
      <c r="B9" t="s">
        <v>74</v>
      </c>
      <c r="C9" t="s">
        <v>116</v>
      </c>
      <c r="D9">
        <v>2</v>
      </c>
      <c r="E9" t="s">
        <v>111</v>
      </c>
      <c r="F9" t="s">
        <v>112</v>
      </c>
      <c r="G9">
        <v>10</v>
      </c>
      <c r="H9">
        <v>0</v>
      </c>
    </row>
    <row r="10" spans="1:14" x14ac:dyDescent="0.25">
      <c r="A10" t="s">
        <v>109</v>
      </c>
      <c r="B10" t="s">
        <v>74</v>
      </c>
      <c r="C10" t="s">
        <v>117</v>
      </c>
      <c r="D10">
        <v>3</v>
      </c>
      <c r="E10" t="s">
        <v>118</v>
      </c>
      <c r="F10">
        <v>50</v>
      </c>
      <c r="G10" t="s">
        <v>112</v>
      </c>
      <c r="H10" t="s">
        <v>112</v>
      </c>
    </row>
    <row r="11" spans="1:14" x14ac:dyDescent="0.25">
      <c r="A11" t="s">
        <v>109</v>
      </c>
      <c r="B11" t="s">
        <v>57</v>
      </c>
      <c r="C11" t="s">
        <v>119</v>
      </c>
      <c r="D11">
        <v>1</v>
      </c>
      <c r="E11" t="s">
        <v>118</v>
      </c>
      <c r="F11">
        <v>7</v>
      </c>
      <c r="G11" t="s">
        <v>112</v>
      </c>
      <c r="H11" t="s">
        <v>112</v>
      </c>
    </row>
    <row r="12" spans="1:14" x14ac:dyDescent="0.25">
      <c r="A12" t="s">
        <v>109</v>
      </c>
      <c r="B12" t="s">
        <v>57</v>
      </c>
      <c r="C12" t="s">
        <v>120</v>
      </c>
      <c r="D12">
        <v>2</v>
      </c>
      <c r="E12" t="s">
        <v>118</v>
      </c>
      <c r="F12">
        <v>2</v>
      </c>
      <c r="G12" t="s">
        <v>112</v>
      </c>
      <c r="H12" t="s">
        <v>112</v>
      </c>
    </row>
    <row r="13" spans="1:14" x14ac:dyDescent="0.25">
      <c r="A13" t="s">
        <v>109</v>
      </c>
      <c r="B13" t="s">
        <v>57</v>
      </c>
      <c r="C13" t="s">
        <v>121</v>
      </c>
      <c r="D13">
        <v>3</v>
      </c>
      <c r="E13" t="s">
        <v>118</v>
      </c>
      <c r="F13">
        <v>50</v>
      </c>
      <c r="G13" t="s">
        <v>112</v>
      </c>
      <c r="H13" t="s">
        <v>112</v>
      </c>
    </row>
    <row r="14" spans="1:14" x14ac:dyDescent="0.25">
      <c r="A14" t="s">
        <v>109</v>
      </c>
      <c r="B14" t="s">
        <v>60</v>
      </c>
      <c r="C14" t="s">
        <v>110</v>
      </c>
      <c r="D14">
        <v>1</v>
      </c>
      <c r="E14" t="s">
        <v>111</v>
      </c>
      <c r="F14" t="s">
        <v>112</v>
      </c>
      <c r="G14">
        <v>10</v>
      </c>
      <c r="H14">
        <v>0</v>
      </c>
    </row>
    <row r="15" spans="1:14" x14ac:dyDescent="0.25">
      <c r="A15" t="s">
        <v>109</v>
      </c>
      <c r="B15" t="s">
        <v>60</v>
      </c>
      <c r="C15" t="s">
        <v>115</v>
      </c>
      <c r="D15">
        <v>2</v>
      </c>
      <c r="E15" t="s">
        <v>111</v>
      </c>
      <c r="F15" t="s">
        <v>112</v>
      </c>
      <c r="G15">
        <v>10</v>
      </c>
      <c r="H15">
        <v>0</v>
      </c>
    </row>
    <row r="16" spans="1:14" x14ac:dyDescent="0.25">
      <c r="A16" t="s">
        <v>109</v>
      </c>
      <c r="B16" t="s">
        <v>60</v>
      </c>
      <c r="C16" t="s">
        <v>122</v>
      </c>
      <c r="D16">
        <v>3</v>
      </c>
      <c r="E16" t="s">
        <v>118</v>
      </c>
      <c r="F16">
        <v>100</v>
      </c>
      <c r="G16" t="s">
        <v>112</v>
      </c>
      <c r="H16" t="s">
        <v>112</v>
      </c>
    </row>
    <row r="17" spans="1:8" x14ac:dyDescent="0.25">
      <c r="A17" t="s">
        <v>109</v>
      </c>
      <c r="B17" t="s">
        <v>60</v>
      </c>
      <c r="C17" t="s">
        <v>123</v>
      </c>
      <c r="D17">
        <v>4</v>
      </c>
      <c r="E17" t="s">
        <v>118</v>
      </c>
      <c r="F17">
        <v>15</v>
      </c>
      <c r="G17" t="s">
        <v>112</v>
      </c>
      <c r="H17" t="s">
        <v>112</v>
      </c>
    </row>
    <row r="18" spans="1:8" x14ac:dyDescent="0.25">
      <c r="A18" t="s">
        <v>109</v>
      </c>
      <c r="B18" t="s">
        <v>60</v>
      </c>
      <c r="C18" t="s">
        <v>124</v>
      </c>
      <c r="D18">
        <v>5</v>
      </c>
      <c r="E18" t="s">
        <v>118</v>
      </c>
      <c r="F18">
        <v>50</v>
      </c>
      <c r="G18" t="s">
        <v>112</v>
      </c>
      <c r="H18" t="s">
        <v>112</v>
      </c>
    </row>
    <row r="19" spans="1:8" x14ac:dyDescent="0.25">
      <c r="A19" t="s">
        <v>109</v>
      </c>
      <c r="B19" t="s">
        <v>60</v>
      </c>
      <c r="C19" t="s">
        <v>125</v>
      </c>
      <c r="D19">
        <v>6</v>
      </c>
      <c r="E19" t="s">
        <v>118</v>
      </c>
      <c r="F19">
        <v>10</v>
      </c>
      <c r="G19" t="s">
        <v>112</v>
      </c>
      <c r="H19" t="s">
        <v>112</v>
      </c>
    </row>
    <row r="20" spans="1:8" x14ac:dyDescent="0.25">
      <c r="A20" t="s">
        <v>109</v>
      </c>
      <c r="B20" t="s">
        <v>60</v>
      </c>
      <c r="C20" t="s">
        <v>126</v>
      </c>
      <c r="D20">
        <v>7</v>
      </c>
      <c r="E20" t="s">
        <v>118</v>
      </c>
      <c r="F20">
        <v>20</v>
      </c>
      <c r="G20" t="s">
        <v>112</v>
      </c>
      <c r="H20" t="s">
        <v>112</v>
      </c>
    </row>
    <row r="21" spans="1:8" x14ac:dyDescent="0.25">
      <c r="A21" t="s">
        <v>109</v>
      </c>
      <c r="B21" t="s">
        <v>60</v>
      </c>
      <c r="C21" t="s">
        <v>119</v>
      </c>
      <c r="D21">
        <v>8</v>
      </c>
      <c r="E21" t="s">
        <v>118</v>
      </c>
      <c r="F21">
        <v>7</v>
      </c>
      <c r="G21" t="s">
        <v>112</v>
      </c>
      <c r="H21" t="s">
        <v>112</v>
      </c>
    </row>
    <row r="22" spans="1:8" x14ac:dyDescent="0.25">
      <c r="A22" t="s">
        <v>109</v>
      </c>
      <c r="B22" t="s">
        <v>60</v>
      </c>
      <c r="C22" t="s">
        <v>127</v>
      </c>
      <c r="D22">
        <v>9</v>
      </c>
      <c r="E22" t="s">
        <v>118</v>
      </c>
      <c r="F22">
        <v>8</v>
      </c>
      <c r="G22" t="s">
        <v>112</v>
      </c>
      <c r="H22" t="s">
        <v>112</v>
      </c>
    </row>
    <row r="23" spans="1:8" x14ac:dyDescent="0.25">
      <c r="A23" t="s">
        <v>109</v>
      </c>
      <c r="B23" t="s">
        <v>60</v>
      </c>
      <c r="C23" t="s">
        <v>128</v>
      </c>
      <c r="D23">
        <v>10</v>
      </c>
      <c r="E23" t="s">
        <v>118</v>
      </c>
      <c r="F23">
        <v>15</v>
      </c>
      <c r="G23" t="s">
        <v>112</v>
      </c>
      <c r="H23" t="s">
        <v>112</v>
      </c>
    </row>
    <row r="24" spans="1:8" x14ac:dyDescent="0.25">
      <c r="A24" t="s">
        <v>109</v>
      </c>
      <c r="B24" t="s">
        <v>60</v>
      </c>
      <c r="C24" t="s">
        <v>129</v>
      </c>
      <c r="D24">
        <v>11</v>
      </c>
      <c r="E24" t="s">
        <v>130</v>
      </c>
      <c r="F24">
        <v>1</v>
      </c>
      <c r="G24" t="s">
        <v>112</v>
      </c>
      <c r="H24" t="s">
        <v>112</v>
      </c>
    </row>
    <row r="25" spans="1:8" x14ac:dyDescent="0.25">
      <c r="A25" t="s">
        <v>109</v>
      </c>
      <c r="B25" t="s">
        <v>60</v>
      </c>
      <c r="C25" t="s">
        <v>131</v>
      </c>
      <c r="D25">
        <v>12</v>
      </c>
      <c r="E25" t="s">
        <v>132</v>
      </c>
      <c r="F25" t="s">
        <v>112</v>
      </c>
      <c r="G25" t="s">
        <v>112</v>
      </c>
      <c r="H25" t="s">
        <v>112</v>
      </c>
    </row>
    <row r="26" spans="1:8" x14ac:dyDescent="0.25">
      <c r="A26" t="s">
        <v>109</v>
      </c>
      <c r="B26" t="s">
        <v>60</v>
      </c>
      <c r="C26" t="s">
        <v>133</v>
      </c>
      <c r="D26">
        <v>13</v>
      </c>
      <c r="E26" t="s">
        <v>111</v>
      </c>
      <c r="F26" t="s">
        <v>112</v>
      </c>
      <c r="G26">
        <v>10</v>
      </c>
      <c r="H26">
        <v>0</v>
      </c>
    </row>
    <row r="27" spans="1:8" x14ac:dyDescent="0.25">
      <c r="A27" t="s">
        <v>109</v>
      </c>
      <c r="B27" t="s">
        <v>60</v>
      </c>
      <c r="C27" t="s">
        <v>134</v>
      </c>
      <c r="D27">
        <v>14</v>
      </c>
      <c r="E27" t="s">
        <v>130</v>
      </c>
      <c r="F27">
        <v>1</v>
      </c>
      <c r="G27" t="s">
        <v>112</v>
      </c>
      <c r="H27" t="s">
        <v>112</v>
      </c>
    </row>
    <row r="28" spans="1:8" x14ac:dyDescent="0.25">
      <c r="A28" t="s">
        <v>109</v>
      </c>
      <c r="B28" t="s">
        <v>61</v>
      </c>
      <c r="C28" t="s">
        <v>133</v>
      </c>
      <c r="D28">
        <v>1</v>
      </c>
      <c r="E28" t="s">
        <v>111</v>
      </c>
      <c r="F28" t="s">
        <v>112</v>
      </c>
      <c r="G28">
        <v>10</v>
      </c>
      <c r="H28">
        <v>0</v>
      </c>
    </row>
    <row r="29" spans="1:8" x14ac:dyDescent="0.25">
      <c r="A29" t="s">
        <v>109</v>
      </c>
      <c r="B29" t="s">
        <v>61</v>
      </c>
      <c r="C29" t="s">
        <v>135</v>
      </c>
      <c r="D29">
        <v>2</v>
      </c>
      <c r="E29" t="s">
        <v>118</v>
      </c>
      <c r="F29">
        <v>50</v>
      </c>
      <c r="G29" t="s">
        <v>112</v>
      </c>
      <c r="H29" t="s">
        <v>112</v>
      </c>
    </row>
    <row r="30" spans="1:8" x14ac:dyDescent="0.25">
      <c r="A30" t="s">
        <v>109</v>
      </c>
      <c r="B30" t="s">
        <v>62</v>
      </c>
      <c r="C30" t="s">
        <v>133</v>
      </c>
      <c r="D30">
        <v>1</v>
      </c>
      <c r="E30" t="s">
        <v>111</v>
      </c>
      <c r="F30" t="s">
        <v>112</v>
      </c>
      <c r="G30">
        <v>10</v>
      </c>
      <c r="H30">
        <v>0</v>
      </c>
    </row>
    <row r="31" spans="1:8" x14ac:dyDescent="0.25">
      <c r="A31" t="s">
        <v>109</v>
      </c>
      <c r="B31" t="s">
        <v>62</v>
      </c>
      <c r="C31" t="s">
        <v>136</v>
      </c>
      <c r="D31">
        <v>2</v>
      </c>
      <c r="E31" t="s">
        <v>111</v>
      </c>
      <c r="F31" t="s">
        <v>112</v>
      </c>
      <c r="G31">
        <v>10</v>
      </c>
      <c r="H31">
        <v>0</v>
      </c>
    </row>
    <row r="32" spans="1:8" x14ac:dyDescent="0.25">
      <c r="A32" t="s">
        <v>109</v>
      </c>
      <c r="B32" t="s">
        <v>62</v>
      </c>
      <c r="C32" t="s">
        <v>137</v>
      </c>
      <c r="D32">
        <v>3</v>
      </c>
      <c r="E32" t="s">
        <v>111</v>
      </c>
      <c r="F32" t="s">
        <v>112</v>
      </c>
      <c r="G32">
        <v>10</v>
      </c>
      <c r="H32">
        <v>0</v>
      </c>
    </row>
    <row r="33" spans="1:8" x14ac:dyDescent="0.25">
      <c r="A33" t="s">
        <v>109</v>
      </c>
      <c r="B33" t="s">
        <v>62</v>
      </c>
      <c r="C33" t="s">
        <v>138</v>
      </c>
      <c r="D33">
        <v>4</v>
      </c>
      <c r="E33" t="s">
        <v>139</v>
      </c>
      <c r="F33" t="s">
        <v>112</v>
      </c>
      <c r="G33">
        <v>10</v>
      </c>
      <c r="H33">
        <v>2</v>
      </c>
    </row>
    <row r="34" spans="1:8" x14ac:dyDescent="0.25">
      <c r="A34" t="s">
        <v>109</v>
      </c>
      <c r="B34" t="s">
        <v>55</v>
      </c>
      <c r="C34" t="s">
        <v>110</v>
      </c>
      <c r="D34">
        <v>1</v>
      </c>
      <c r="E34" t="s">
        <v>111</v>
      </c>
      <c r="F34" t="s">
        <v>112</v>
      </c>
      <c r="G34">
        <v>10</v>
      </c>
      <c r="H34">
        <v>0</v>
      </c>
    </row>
    <row r="35" spans="1:8" x14ac:dyDescent="0.25">
      <c r="A35" t="s">
        <v>109</v>
      </c>
      <c r="B35" t="s">
        <v>55</v>
      </c>
      <c r="C35" t="s">
        <v>140</v>
      </c>
      <c r="D35">
        <v>2</v>
      </c>
      <c r="E35" t="s">
        <v>118</v>
      </c>
      <c r="F35">
        <v>50</v>
      </c>
      <c r="G35" t="s">
        <v>112</v>
      </c>
      <c r="H35" t="s">
        <v>112</v>
      </c>
    </row>
    <row r="36" spans="1:8" x14ac:dyDescent="0.25">
      <c r="A36" t="s">
        <v>109</v>
      </c>
      <c r="B36" t="s">
        <v>55</v>
      </c>
      <c r="C36" t="s">
        <v>123</v>
      </c>
      <c r="D36">
        <v>3</v>
      </c>
      <c r="E36" t="s">
        <v>118</v>
      </c>
      <c r="F36">
        <v>20</v>
      </c>
      <c r="G36" t="s">
        <v>112</v>
      </c>
      <c r="H36" t="s">
        <v>112</v>
      </c>
    </row>
    <row r="37" spans="1:8" x14ac:dyDescent="0.25">
      <c r="A37" t="s">
        <v>109</v>
      </c>
      <c r="B37" t="s">
        <v>55</v>
      </c>
      <c r="C37" t="s">
        <v>141</v>
      </c>
      <c r="D37">
        <v>4</v>
      </c>
      <c r="E37" t="s">
        <v>118</v>
      </c>
      <c r="F37">
        <v>15</v>
      </c>
      <c r="G37" t="s">
        <v>112</v>
      </c>
      <c r="H37" t="s">
        <v>112</v>
      </c>
    </row>
    <row r="38" spans="1:8" x14ac:dyDescent="0.25">
      <c r="A38" t="s">
        <v>109</v>
      </c>
      <c r="B38" t="s">
        <v>55</v>
      </c>
      <c r="C38" t="s">
        <v>124</v>
      </c>
      <c r="D38">
        <v>5</v>
      </c>
      <c r="E38" t="s">
        <v>118</v>
      </c>
      <c r="F38">
        <v>50</v>
      </c>
      <c r="G38" t="s">
        <v>112</v>
      </c>
      <c r="H38" t="s">
        <v>112</v>
      </c>
    </row>
    <row r="39" spans="1:8" x14ac:dyDescent="0.25">
      <c r="A39" t="s">
        <v>109</v>
      </c>
      <c r="B39" t="s">
        <v>55</v>
      </c>
      <c r="C39" t="s">
        <v>119</v>
      </c>
      <c r="D39">
        <v>6</v>
      </c>
      <c r="E39" t="s">
        <v>118</v>
      </c>
      <c r="F39">
        <v>7</v>
      </c>
      <c r="G39" t="s">
        <v>112</v>
      </c>
      <c r="H39" t="s">
        <v>112</v>
      </c>
    </row>
    <row r="40" spans="1:8" x14ac:dyDescent="0.25">
      <c r="A40" t="s">
        <v>109</v>
      </c>
      <c r="B40" t="s">
        <v>73</v>
      </c>
      <c r="C40" t="s">
        <v>110</v>
      </c>
      <c r="D40">
        <v>1</v>
      </c>
      <c r="E40" t="s">
        <v>111</v>
      </c>
      <c r="F40" t="s">
        <v>112</v>
      </c>
      <c r="G40">
        <v>10</v>
      </c>
      <c r="H40">
        <v>0</v>
      </c>
    </row>
    <row r="41" spans="1:8" x14ac:dyDescent="0.25">
      <c r="A41" t="s">
        <v>109</v>
      </c>
      <c r="B41" t="s">
        <v>73</v>
      </c>
      <c r="C41" t="s">
        <v>142</v>
      </c>
      <c r="D41">
        <v>2</v>
      </c>
      <c r="E41" t="s">
        <v>111</v>
      </c>
      <c r="F41" t="s">
        <v>112</v>
      </c>
      <c r="G41">
        <v>10</v>
      </c>
      <c r="H41">
        <v>0</v>
      </c>
    </row>
    <row r="42" spans="1:8" x14ac:dyDescent="0.25">
      <c r="A42" t="s">
        <v>109</v>
      </c>
      <c r="B42" t="s">
        <v>73</v>
      </c>
      <c r="C42" t="s">
        <v>143</v>
      </c>
      <c r="D42">
        <v>3</v>
      </c>
      <c r="E42" t="s">
        <v>118</v>
      </c>
      <c r="F42">
        <v>4</v>
      </c>
      <c r="G42" t="s">
        <v>112</v>
      </c>
      <c r="H42" t="s">
        <v>112</v>
      </c>
    </row>
    <row r="43" spans="1:8" x14ac:dyDescent="0.25">
      <c r="A43" t="s">
        <v>109</v>
      </c>
      <c r="B43" t="s">
        <v>73</v>
      </c>
      <c r="C43" t="s">
        <v>144</v>
      </c>
      <c r="D43">
        <v>4</v>
      </c>
      <c r="E43" t="s">
        <v>118</v>
      </c>
      <c r="F43">
        <v>50</v>
      </c>
      <c r="G43" t="s">
        <v>112</v>
      </c>
      <c r="H43" t="s">
        <v>112</v>
      </c>
    </row>
    <row r="44" spans="1:8" x14ac:dyDescent="0.25">
      <c r="A44" t="s">
        <v>109</v>
      </c>
      <c r="B44" t="s">
        <v>73</v>
      </c>
      <c r="C44" t="s">
        <v>145</v>
      </c>
      <c r="D44">
        <v>5</v>
      </c>
      <c r="E44" t="s">
        <v>118</v>
      </c>
      <c r="F44">
        <v>15</v>
      </c>
      <c r="G44" t="s">
        <v>112</v>
      </c>
      <c r="H44" t="s">
        <v>112</v>
      </c>
    </row>
    <row r="45" spans="1:8" x14ac:dyDescent="0.25">
      <c r="A45" t="s">
        <v>109</v>
      </c>
      <c r="B45" t="s">
        <v>73</v>
      </c>
      <c r="C45" t="s">
        <v>146</v>
      </c>
      <c r="D45">
        <v>6</v>
      </c>
      <c r="E45" t="s">
        <v>118</v>
      </c>
      <c r="F45">
        <v>15</v>
      </c>
      <c r="G45" t="s">
        <v>112</v>
      </c>
      <c r="H45" t="s">
        <v>112</v>
      </c>
    </row>
    <row r="46" spans="1:8" x14ac:dyDescent="0.25">
      <c r="A46" t="s">
        <v>109</v>
      </c>
      <c r="B46" t="s">
        <v>73</v>
      </c>
      <c r="C46" t="s">
        <v>124</v>
      </c>
      <c r="D46">
        <v>7</v>
      </c>
      <c r="E46" t="s">
        <v>118</v>
      </c>
      <c r="F46">
        <v>50</v>
      </c>
      <c r="G46" t="s">
        <v>112</v>
      </c>
      <c r="H46" t="s">
        <v>112</v>
      </c>
    </row>
    <row r="47" spans="1:8" x14ac:dyDescent="0.25">
      <c r="A47" t="s">
        <v>109</v>
      </c>
      <c r="B47" t="s">
        <v>73</v>
      </c>
      <c r="C47" t="s">
        <v>147</v>
      </c>
      <c r="D47">
        <v>8</v>
      </c>
      <c r="E47" t="s">
        <v>118</v>
      </c>
      <c r="F47">
        <v>10</v>
      </c>
      <c r="G47" t="s">
        <v>112</v>
      </c>
      <c r="H47" t="s">
        <v>112</v>
      </c>
    </row>
    <row r="48" spans="1:8" x14ac:dyDescent="0.25">
      <c r="A48" t="s">
        <v>109</v>
      </c>
      <c r="B48" t="s">
        <v>73</v>
      </c>
      <c r="C48" t="s">
        <v>126</v>
      </c>
      <c r="D48">
        <v>9</v>
      </c>
      <c r="E48" t="s">
        <v>118</v>
      </c>
      <c r="F48">
        <v>50</v>
      </c>
      <c r="G48" t="s">
        <v>112</v>
      </c>
      <c r="H48" t="s">
        <v>112</v>
      </c>
    </row>
    <row r="49" spans="1:8" x14ac:dyDescent="0.25">
      <c r="A49" t="s">
        <v>109</v>
      </c>
      <c r="B49" t="s">
        <v>73</v>
      </c>
      <c r="C49" t="s">
        <v>119</v>
      </c>
      <c r="D49">
        <v>10</v>
      </c>
      <c r="E49" t="s">
        <v>118</v>
      </c>
      <c r="F49">
        <v>7</v>
      </c>
      <c r="G49" t="s">
        <v>112</v>
      </c>
      <c r="H49" t="s">
        <v>112</v>
      </c>
    </row>
    <row r="50" spans="1:8" x14ac:dyDescent="0.25">
      <c r="A50" t="s">
        <v>109</v>
      </c>
      <c r="B50" t="s">
        <v>73</v>
      </c>
      <c r="C50" t="s">
        <v>148</v>
      </c>
      <c r="D50">
        <v>11</v>
      </c>
      <c r="E50" t="s">
        <v>149</v>
      </c>
      <c r="F50" t="s">
        <v>112</v>
      </c>
      <c r="G50" t="s">
        <v>112</v>
      </c>
      <c r="H50" t="s">
        <v>112</v>
      </c>
    </row>
    <row r="51" spans="1:8" x14ac:dyDescent="0.25">
      <c r="A51" t="s">
        <v>109</v>
      </c>
      <c r="B51" t="s">
        <v>73</v>
      </c>
      <c r="C51" t="s">
        <v>150</v>
      </c>
      <c r="D51">
        <v>12</v>
      </c>
      <c r="E51" t="s">
        <v>149</v>
      </c>
      <c r="F51" t="s">
        <v>112</v>
      </c>
      <c r="G51" t="s">
        <v>112</v>
      </c>
      <c r="H51" t="s">
        <v>112</v>
      </c>
    </row>
    <row r="52" spans="1:8" x14ac:dyDescent="0.25">
      <c r="A52" t="s">
        <v>109</v>
      </c>
      <c r="B52" t="s">
        <v>73</v>
      </c>
      <c r="C52" t="s">
        <v>151</v>
      </c>
      <c r="D52">
        <v>13</v>
      </c>
      <c r="E52" t="s">
        <v>149</v>
      </c>
      <c r="F52" t="s">
        <v>112</v>
      </c>
      <c r="G52" t="s">
        <v>112</v>
      </c>
      <c r="H52" t="s">
        <v>112</v>
      </c>
    </row>
    <row r="53" spans="1:8" x14ac:dyDescent="0.25">
      <c r="A53" t="s">
        <v>109</v>
      </c>
      <c r="B53" t="s">
        <v>73</v>
      </c>
      <c r="C53" t="s">
        <v>152</v>
      </c>
      <c r="D53">
        <v>14</v>
      </c>
      <c r="E53" t="s">
        <v>118</v>
      </c>
      <c r="F53">
        <v>15</v>
      </c>
      <c r="G53" t="s">
        <v>112</v>
      </c>
      <c r="H53" t="s">
        <v>112</v>
      </c>
    </row>
    <row r="54" spans="1:8" x14ac:dyDescent="0.25">
      <c r="A54" t="s">
        <v>109</v>
      </c>
      <c r="B54" t="s">
        <v>73</v>
      </c>
      <c r="C54" t="s">
        <v>116</v>
      </c>
      <c r="D54">
        <v>15</v>
      </c>
      <c r="E54" t="s">
        <v>111</v>
      </c>
      <c r="F54" t="s">
        <v>112</v>
      </c>
      <c r="G54">
        <v>10</v>
      </c>
      <c r="H54">
        <v>0</v>
      </c>
    </row>
    <row r="55" spans="1:8" x14ac:dyDescent="0.25">
      <c r="A55" t="s">
        <v>109</v>
      </c>
      <c r="B55" t="s">
        <v>63</v>
      </c>
      <c r="C55" t="s">
        <v>110</v>
      </c>
      <c r="D55">
        <v>1</v>
      </c>
      <c r="E55" t="s">
        <v>111</v>
      </c>
      <c r="F55" t="s">
        <v>112</v>
      </c>
      <c r="G55">
        <v>10</v>
      </c>
      <c r="H55">
        <v>0</v>
      </c>
    </row>
    <row r="56" spans="1:8" x14ac:dyDescent="0.25">
      <c r="A56" t="s">
        <v>109</v>
      </c>
      <c r="B56" t="s">
        <v>63</v>
      </c>
      <c r="C56" t="s">
        <v>142</v>
      </c>
      <c r="D56">
        <v>2</v>
      </c>
      <c r="E56" t="s">
        <v>111</v>
      </c>
      <c r="F56" t="s">
        <v>112</v>
      </c>
      <c r="G56">
        <v>10</v>
      </c>
      <c r="H56">
        <v>0</v>
      </c>
    </row>
    <row r="57" spans="1:8" x14ac:dyDescent="0.25">
      <c r="A57" t="s">
        <v>109</v>
      </c>
      <c r="B57" t="s">
        <v>64</v>
      </c>
      <c r="C57" t="s">
        <v>110</v>
      </c>
      <c r="D57">
        <v>1</v>
      </c>
      <c r="E57" t="s">
        <v>111</v>
      </c>
      <c r="F57" t="s">
        <v>112</v>
      </c>
      <c r="G57">
        <v>10</v>
      </c>
      <c r="H57">
        <v>0</v>
      </c>
    </row>
    <row r="58" spans="1:8" x14ac:dyDescent="0.25">
      <c r="A58" t="s">
        <v>109</v>
      </c>
      <c r="B58" t="s">
        <v>64</v>
      </c>
      <c r="C58" t="s">
        <v>153</v>
      </c>
      <c r="D58">
        <v>2</v>
      </c>
      <c r="E58" t="s">
        <v>111</v>
      </c>
      <c r="F58" t="s">
        <v>112</v>
      </c>
      <c r="G58">
        <v>10</v>
      </c>
      <c r="H58">
        <v>0</v>
      </c>
    </row>
    <row r="59" spans="1:8" x14ac:dyDescent="0.25">
      <c r="A59" t="s">
        <v>109</v>
      </c>
      <c r="B59" t="s">
        <v>64</v>
      </c>
      <c r="C59" t="s">
        <v>154</v>
      </c>
      <c r="D59">
        <v>3</v>
      </c>
      <c r="E59" t="s">
        <v>118</v>
      </c>
      <c r="F59">
        <v>50</v>
      </c>
      <c r="G59" t="s">
        <v>112</v>
      </c>
      <c r="H59" t="s">
        <v>112</v>
      </c>
    </row>
    <row r="60" spans="1:8" x14ac:dyDescent="0.25">
      <c r="A60" t="s">
        <v>109</v>
      </c>
      <c r="B60" t="s">
        <v>65</v>
      </c>
      <c r="C60" t="s">
        <v>110</v>
      </c>
      <c r="D60">
        <v>1</v>
      </c>
      <c r="E60" t="s">
        <v>111</v>
      </c>
      <c r="F60" t="s">
        <v>112</v>
      </c>
      <c r="G60">
        <v>10</v>
      </c>
      <c r="H60">
        <v>0</v>
      </c>
    </row>
    <row r="61" spans="1:8" x14ac:dyDescent="0.25">
      <c r="A61" t="s">
        <v>109</v>
      </c>
      <c r="B61" t="s">
        <v>65</v>
      </c>
      <c r="C61" t="s">
        <v>155</v>
      </c>
      <c r="D61">
        <v>2</v>
      </c>
      <c r="E61" t="s">
        <v>111</v>
      </c>
      <c r="F61" t="s">
        <v>112</v>
      </c>
      <c r="G61">
        <v>10</v>
      </c>
      <c r="H61">
        <v>0</v>
      </c>
    </row>
    <row r="62" spans="1:8" x14ac:dyDescent="0.25">
      <c r="A62" t="s">
        <v>109</v>
      </c>
      <c r="B62" t="s">
        <v>65</v>
      </c>
      <c r="C62" t="s">
        <v>156</v>
      </c>
      <c r="D62">
        <v>3</v>
      </c>
      <c r="E62" t="s">
        <v>118</v>
      </c>
      <c r="F62">
        <v>50</v>
      </c>
      <c r="G62" t="s">
        <v>112</v>
      </c>
      <c r="H62" t="s">
        <v>112</v>
      </c>
    </row>
    <row r="63" spans="1:8" x14ac:dyDescent="0.25">
      <c r="A63" t="s">
        <v>109</v>
      </c>
      <c r="B63" t="s">
        <v>65</v>
      </c>
      <c r="C63" t="s">
        <v>157</v>
      </c>
      <c r="D63">
        <v>4</v>
      </c>
      <c r="E63" t="s">
        <v>139</v>
      </c>
      <c r="F63" t="s">
        <v>112</v>
      </c>
      <c r="G63">
        <v>10</v>
      </c>
      <c r="H63">
        <v>2</v>
      </c>
    </row>
    <row r="64" spans="1:8" x14ac:dyDescent="0.25">
      <c r="A64" t="s">
        <v>109</v>
      </c>
      <c r="B64" t="s">
        <v>65</v>
      </c>
      <c r="C64" t="s">
        <v>158</v>
      </c>
      <c r="D64">
        <v>5</v>
      </c>
      <c r="E64" t="s">
        <v>111</v>
      </c>
      <c r="F64" t="s">
        <v>112</v>
      </c>
      <c r="G64">
        <v>10</v>
      </c>
      <c r="H64">
        <v>0</v>
      </c>
    </row>
    <row r="65" spans="1:8" x14ac:dyDescent="0.25">
      <c r="A65" t="s">
        <v>109</v>
      </c>
      <c r="B65" t="s">
        <v>65</v>
      </c>
      <c r="C65" t="s">
        <v>159</v>
      </c>
      <c r="D65">
        <v>6</v>
      </c>
      <c r="E65" t="s">
        <v>111</v>
      </c>
      <c r="F65" t="s">
        <v>112</v>
      </c>
      <c r="G65">
        <v>10</v>
      </c>
      <c r="H65">
        <v>0</v>
      </c>
    </row>
    <row r="66" spans="1:8" x14ac:dyDescent="0.25">
      <c r="A66" t="s">
        <v>109</v>
      </c>
      <c r="B66" t="s">
        <v>65</v>
      </c>
      <c r="C66" t="s">
        <v>153</v>
      </c>
      <c r="D66">
        <v>7</v>
      </c>
      <c r="E66" t="s">
        <v>111</v>
      </c>
      <c r="F66" t="s">
        <v>112</v>
      </c>
      <c r="G66">
        <v>10</v>
      </c>
      <c r="H66">
        <v>0</v>
      </c>
    </row>
    <row r="67" spans="1:8" x14ac:dyDescent="0.25">
      <c r="A67" t="s">
        <v>109</v>
      </c>
      <c r="B67" t="s">
        <v>65</v>
      </c>
      <c r="C67" t="s">
        <v>160</v>
      </c>
      <c r="D67">
        <v>8</v>
      </c>
      <c r="E67" t="s">
        <v>111</v>
      </c>
      <c r="F67" t="s">
        <v>112</v>
      </c>
      <c r="G67">
        <v>10</v>
      </c>
      <c r="H67">
        <v>0</v>
      </c>
    </row>
    <row r="68" spans="1:8" x14ac:dyDescent="0.25">
      <c r="A68" t="s">
        <v>109</v>
      </c>
      <c r="B68" t="s">
        <v>93</v>
      </c>
      <c r="C68" t="s">
        <v>110</v>
      </c>
      <c r="D68">
        <v>1</v>
      </c>
      <c r="E68" t="s">
        <v>111</v>
      </c>
      <c r="F68" t="s">
        <v>112</v>
      </c>
      <c r="G68">
        <v>10</v>
      </c>
      <c r="H68">
        <v>0</v>
      </c>
    </row>
    <row r="69" spans="1:8" x14ac:dyDescent="0.25">
      <c r="A69" t="s">
        <v>109</v>
      </c>
      <c r="B69" t="s">
        <v>93</v>
      </c>
      <c r="C69" t="s">
        <v>155</v>
      </c>
      <c r="D69">
        <v>2</v>
      </c>
      <c r="E69" t="s">
        <v>111</v>
      </c>
      <c r="F69" t="s">
        <v>112</v>
      </c>
      <c r="G69">
        <v>10</v>
      </c>
      <c r="H69">
        <v>0</v>
      </c>
    </row>
    <row r="70" spans="1:8" x14ac:dyDescent="0.25">
      <c r="A70" t="s">
        <v>109</v>
      </c>
      <c r="B70" t="s">
        <v>93</v>
      </c>
      <c r="C70" t="s">
        <v>161</v>
      </c>
      <c r="D70">
        <v>3</v>
      </c>
      <c r="E70" t="s">
        <v>111</v>
      </c>
      <c r="F70" t="s">
        <v>112</v>
      </c>
      <c r="G70">
        <v>10</v>
      </c>
      <c r="H70">
        <v>0</v>
      </c>
    </row>
    <row r="71" spans="1:8" x14ac:dyDescent="0.25">
      <c r="A71" t="s">
        <v>109</v>
      </c>
      <c r="B71" t="s">
        <v>93</v>
      </c>
      <c r="C71" t="s">
        <v>162</v>
      </c>
      <c r="D71">
        <v>4</v>
      </c>
      <c r="E71" t="s">
        <v>149</v>
      </c>
      <c r="F71" t="s">
        <v>112</v>
      </c>
      <c r="G71" t="s">
        <v>112</v>
      </c>
      <c r="H71" t="s">
        <v>112</v>
      </c>
    </row>
    <row r="72" spans="1:8" x14ac:dyDescent="0.25">
      <c r="A72" t="s">
        <v>109</v>
      </c>
      <c r="B72" t="s">
        <v>93</v>
      </c>
      <c r="C72" t="s">
        <v>163</v>
      </c>
      <c r="D72">
        <v>5</v>
      </c>
      <c r="E72" t="s">
        <v>149</v>
      </c>
      <c r="F72" t="s">
        <v>112</v>
      </c>
      <c r="G72" t="s">
        <v>112</v>
      </c>
      <c r="H72" t="s">
        <v>112</v>
      </c>
    </row>
    <row r="73" spans="1:8" x14ac:dyDescent="0.25">
      <c r="A73" t="s">
        <v>109</v>
      </c>
      <c r="B73" t="s">
        <v>66</v>
      </c>
      <c r="C73" t="s">
        <v>110</v>
      </c>
      <c r="D73">
        <v>1</v>
      </c>
      <c r="E73" t="s">
        <v>111</v>
      </c>
      <c r="F73" t="s">
        <v>112</v>
      </c>
      <c r="G73">
        <v>10</v>
      </c>
      <c r="H73">
        <v>0</v>
      </c>
    </row>
    <row r="74" spans="1:8" x14ac:dyDescent="0.25">
      <c r="A74" t="s">
        <v>109</v>
      </c>
      <c r="B74" t="s">
        <v>66</v>
      </c>
      <c r="C74" t="s">
        <v>114</v>
      </c>
      <c r="D74">
        <v>2</v>
      </c>
      <c r="E74" t="s">
        <v>111</v>
      </c>
      <c r="F74" t="s">
        <v>112</v>
      </c>
      <c r="G74">
        <v>10</v>
      </c>
      <c r="H74">
        <v>0</v>
      </c>
    </row>
    <row r="75" spans="1:8" x14ac:dyDescent="0.25">
      <c r="A75" t="s">
        <v>109</v>
      </c>
      <c r="B75" t="s">
        <v>66</v>
      </c>
      <c r="C75" t="s">
        <v>164</v>
      </c>
      <c r="D75">
        <v>3</v>
      </c>
      <c r="E75" t="s">
        <v>118</v>
      </c>
      <c r="F75">
        <v>4</v>
      </c>
      <c r="G75" t="s">
        <v>112</v>
      </c>
      <c r="H75" t="s">
        <v>112</v>
      </c>
    </row>
    <row r="76" spans="1:8" x14ac:dyDescent="0.25">
      <c r="A76" t="s">
        <v>109</v>
      </c>
      <c r="B76" t="s">
        <v>66</v>
      </c>
      <c r="C76" t="s">
        <v>165</v>
      </c>
      <c r="D76">
        <v>4</v>
      </c>
      <c r="E76" t="s">
        <v>118</v>
      </c>
      <c r="F76">
        <v>2</v>
      </c>
      <c r="G76" t="s">
        <v>112</v>
      </c>
      <c r="H76" t="s">
        <v>112</v>
      </c>
    </row>
    <row r="77" spans="1:8" x14ac:dyDescent="0.25">
      <c r="A77" t="s">
        <v>109</v>
      </c>
      <c r="B77" t="s">
        <v>66</v>
      </c>
      <c r="C77" t="s">
        <v>166</v>
      </c>
      <c r="D77">
        <v>5</v>
      </c>
      <c r="E77" t="s">
        <v>139</v>
      </c>
      <c r="F77" t="s">
        <v>112</v>
      </c>
      <c r="G77">
        <v>10</v>
      </c>
      <c r="H77">
        <v>2</v>
      </c>
    </row>
    <row r="78" spans="1:8" x14ac:dyDescent="0.25">
      <c r="A78" t="s">
        <v>109</v>
      </c>
      <c r="B78" t="s">
        <v>67</v>
      </c>
      <c r="C78" t="s">
        <v>110</v>
      </c>
      <c r="D78">
        <v>1</v>
      </c>
      <c r="E78" t="s">
        <v>111</v>
      </c>
      <c r="F78" t="s">
        <v>112</v>
      </c>
      <c r="G78">
        <v>10</v>
      </c>
      <c r="H78">
        <v>0</v>
      </c>
    </row>
    <row r="79" spans="1:8" x14ac:dyDescent="0.25">
      <c r="A79" t="s">
        <v>109</v>
      </c>
      <c r="B79" t="s">
        <v>67</v>
      </c>
      <c r="C79" t="s">
        <v>167</v>
      </c>
      <c r="D79">
        <v>2</v>
      </c>
      <c r="E79" t="s">
        <v>111</v>
      </c>
      <c r="F79" t="s">
        <v>112</v>
      </c>
      <c r="G79">
        <v>10</v>
      </c>
      <c r="H79">
        <v>0</v>
      </c>
    </row>
    <row r="80" spans="1:8" x14ac:dyDescent="0.25">
      <c r="A80" t="s">
        <v>109</v>
      </c>
      <c r="B80" t="s">
        <v>67</v>
      </c>
      <c r="C80" t="s">
        <v>168</v>
      </c>
      <c r="D80">
        <v>3</v>
      </c>
      <c r="E80" t="s">
        <v>130</v>
      </c>
      <c r="F80">
        <v>1</v>
      </c>
      <c r="G80" t="s">
        <v>112</v>
      </c>
      <c r="H80" t="s">
        <v>112</v>
      </c>
    </row>
    <row r="81" spans="1:8" x14ac:dyDescent="0.25">
      <c r="A81" t="s">
        <v>109</v>
      </c>
      <c r="B81" t="s">
        <v>67</v>
      </c>
      <c r="C81" t="s">
        <v>169</v>
      </c>
      <c r="D81">
        <v>4</v>
      </c>
      <c r="E81" t="s">
        <v>118</v>
      </c>
      <c r="F81">
        <v>5</v>
      </c>
      <c r="G81" t="s">
        <v>112</v>
      </c>
      <c r="H81" t="s">
        <v>112</v>
      </c>
    </row>
    <row r="82" spans="1:8" x14ac:dyDescent="0.25">
      <c r="A82" t="s">
        <v>109</v>
      </c>
      <c r="B82" t="s">
        <v>67</v>
      </c>
      <c r="C82" t="s">
        <v>170</v>
      </c>
      <c r="D82">
        <v>5</v>
      </c>
      <c r="E82" t="s">
        <v>111</v>
      </c>
      <c r="F82" t="s">
        <v>112</v>
      </c>
      <c r="G82">
        <v>10</v>
      </c>
      <c r="H82">
        <v>0</v>
      </c>
    </row>
    <row r="83" spans="1:8" x14ac:dyDescent="0.25">
      <c r="A83" t="s">
        <v>109</v>
      </c>
      <c r="B83" t="s">
        <v>67</v>
      </c>
      <c r="C83" t="s">
        <v>133</v>
      </c>
      <c r="D83">
        <v>6</v>
      </c>
      <c r="E83" t="s">
        <v>111</v>
      </c>
      <c r="F83" t="s">
        <v>112</v>
      </c>
      <c r="G83">
        <v>10</v>
      </c>
      <c r="H83">
        <v>0</v>
      </c>
    </row>
    <row r="84" spans="1:8" x14ac:dyDescent="0.25">
      <c r="A84" t="s">
        <v>109</v>
      </c>
      <c r="B84" t="s">
        <v>67</v>
      </c>
      <c r="C84" t="s">
        <v>171</v>
      </c>
      <c r="D84">
        <v>7</v>
      </c>
      <c r="E84" t="s">
        <v>132</v>
      </c>
      <c r="F84" t="s">
        <v>112</v>
      </c>
      <c r="G84" t="s">
        <v>112</v>
      </c>
      <c r="H84" t="s">
        <v>112</v>
      </c>
    </row>
    <row r="85" spans="1:8" x14ac:dyDescent="0.25">
      <c r="A85" t="s">
        <v>109</v>
      </c>
      <c r="B85" t="s">
        <v>67</v>
      </c>
      <c r="C85" t="s">
        <v>172</v>
      </c>
      <c r="D85">
        <v>8</v>
      </c>
      <c r="E85" t="s">
        <v>149</v>
      </c>
      <c r="F85" t="s">
        <v>112</v>
      </c>
      <c r="G85" t="s">
        <v>112</v>
      </c>
      <c r="H85" t="s">
        <v>112</v>
      </c>
    </row>
    <row r="86" spans="1:8" x14ac:dyDescent="0.25">
      <c r="A86" t="s">
        <v>109</v>
      </c>
      <c r="B86" t="s">
        <v>67</v>
      </c>
      <c r="C86" t="s">
        <v>173</v>
      </c>
      <c r="D86">
        <v>9</v>
      </c>
      <c r="E86" t="s">
        <v>139</v>
      </c>
      <c r="F86" t="s">
        <v>112</v>
      </c>
      <c r="G86">
        <v>10</v>
      </c>
      <c r="H86">
        <v>2</v>
      </c>
    </row>
    <row r="87" spans="1:8" x14ac:dyDescent="0.25">
      <c r="A87" t="s">
        <v>109</v>
      </c>
      <c r="B87" t="s">
        <v>67</v>
      </c>
      <c r="C87" t="s">
        <v>174</v>
      </c>
      <c r="D87">
        <v>10</v>
      </c>
      <c r="E87" t="s">
        <v>130</v>
      </c>
      <c r="F87">
        <v>1</v>
      </c>
      <c r="G87" t="s">
        <v>112</v>
      </c>
      <c r="H87" t="s">
        <v>112</v>
      </c>
    </row>
    <row r="88" spans="1:8" x14ac:dyDescent="0.25">
      <c r="A88" t="s">
        <v>109</v>
      </c>
      <c r="B88" t="s">
        <v>67</v>
      </c>
      <c r="C88" t="s">
        <v>175</v>
      </c>
      <c r="D88">
        <v>11</v>
      </c>
      <c r="E88" t="s">
        <v>130</v>
      </c>
      <c r="F88">
        <v>1</v>
      </c>
      <c r="G88" t="s">
        <v>112</v>
      </c>
      <c r="H88" t="s">
        <v>112</v>
      </c>
    </row>
    <row r="89" spans="1:8" x14ac:dyDescent="0.25">
      <c r="A89" t="s">
        <v>109</v>
      </c>
      <c r="B89" t="s">
        <v>68</v>
      </c>
      <c r="C89" t="s">
        <v>110</v>
      </c>
      <c r="D89">
        <v>1</v>
      </c>
      <c r="E89" t="s">
        <v>111</v>
      </c>
      <c r="F89" t="s">
        <v>112</v>
      </c>
      <c r="G89">
        <v>10</v>
      </c>
      <c r="H89">
        <v>0</v>
      </c>
    </row>
    <row r="90" spans="1:8" x14ac:dyDescent="0.25">
      <c r="A90" t="s">
        <v>109</v>
      </c>
      <c r="B90" t="s">
        <v>68</v>
      </c>
      <c r="C90" t="s">
        <v>167</v>
      </c>
      <c r="D90">
        <v>2</v>
      </c>
      <c r="E90" t="s">
        <v>111</v>
      </c>
      <c r="F90" t="s">
        <v>112</v>
      </c>
      <c r="G90">
        <v>10</v>
      </c>
      <c r="H90">
        <v>0</v>
      </c>
    </row>
    <row r="91" spans="1:8" x14ac:dyDescent="0.25">
      <c r="A91" t="s">
        <v>109</v>
      </c>
      <c r="B91" t="s">
        <v>68</v>
      </c>
      <c r="C91" t="s">
        <v>176</v>
      </c>
      <c r="D91">
        <v>3</v>
      </c>
      <c r="E91" t="s">
        <v>111</v>
      </c>
      <c r="F91" t="s">
        <v>112</v>
      </c>
      <c r="G91">
        <v>10</v>
      </c>
      <c r="H91">
        <v>0</v>
      </c>
    </row>
    <row r="92" spans="1:8" x14ac:dyDescent="0.25">
      <c r="A92" t="s">
        <v>109</v>
      </c>
      <c r="B92" t="s">
        <v>68</v>
      </c>
      <c r="C92" t="s">
        <v>155</v>
      </c>
      <c r="D92">
        <v>4</v>
      </c>
      <c r="E92" t="s">
        <v>111</v>
      </c>
      <c r="F92" t="s">
        <v>112</v>
      </c>
      <c r="G92">
        <v>10</v>
      </c>
      <c r="H92">
        <v>0</v>
      </c>
    </row>
    <row r="93" spans="1:8" x14ac:dyDescent="0.25">
      <c r="A93" t="s">
        <v>109</v>
      </c>
      <c r="B93" t="s">
        <v>68</v>
      </c>
      <c r="C93" t="s">
        <v>177</v>
      </c>
      <c r="D93">
        <v>5</v>
      </c>
      <c r="E93" t="s">
        <v>139</v>
      </c>
      <c r="F93" t="s">
        <v>112</v>
      </c>
      <c r="G93">
        <v>10</v>
      </c>
      <c r="H93">
        <v>2</v>
      </c>
    </row>
    <row r="94" spans="1:8" x14ac:dyDescent="0.25">
      <c r="A94" t="s">
        <v>109</v>
      </c>
      <c r="B94" t="s">
        <v>68</v>
      </c>
      <c r="C94" t="s">
        <v>178</v>
      </c>
      <c r="D94">
        <v>6</v>
      </c>
      <c r="E94" t="s">
        <v>139</v>
      </c>
      <c r="F94" t="s">
        <v>112</v>
      </c>
      <c r="G94">
        <v>10</v>
      </c>
      <c r="H94">
        <v>2</v>
      </c>
    </row>
    <row r="95" spans="1:8" x14ac:dyDescent="0.25">
      <c r="A95" t="s">
        <v>109</v>
      </c>
      <c r="B95" t="s">
        <v>68</v>
      </c>
      <c r="C95" t="s">
        <v>179</v>
      </c>
      <c r="D95">
        <v>7</v>
      </c>
      <c r="E95" t="s">
        <v>111</v>
      </c>
      <c r="F95" t="s">
        <v>112</v>
      </c>
      <c r="G95">
        <v>10</v>
      </c>
      <c r="H95">
        <v>0</v>
      </c>
    </row>
    <row r="96" spans="1:8" x14ac:dyDescent="0.25">
      <c r="A96" t="s">
        <v>109</v>
      </c>
      <c r="B96" t="s">
        <v>69</v>
      </c>
      <c r="C96" t="s">
        <v>110</v>
      </c>
      <c r="D96">
        <v>1</v>
      </c>
      <c r="E96" t="s">
        <v>111</v>
      </c>
      <c r="F96" t="s">
        <v>112</v>
      </c>
      <c r="G96">
        <v>10</v>
      </c>
      <c r="H96">
        <v>0</v>
      </c>
    </row>
    <row r="97" spans="1:8" x14ac:dyDescent="0.25">
      <c r="A97" t="s">
        <v>109</v>
      </c>
      <c r="B97" t="s">
        <v>69</v>
      </c>
      <c r="C97" t="s">
        <v>160</v>
      </c>
      <c r="D97">
        <v>2</v>
      </c>
      <c r="E97" t="s">
        <v>111</v>
      </c>
      <c r="F97" t="s">
        <v>112</v>
      </c>
      <c r="G97">
        <v>10</v>
      </c>
      <c r="H97">
        <v>0</v>
      </c>
    </row>
    <row r="98" spans="1:8" x14ac:dyDescent="0.25">
      <c r="A98" t="s">
        <v>109</v>
      </c>
      <c r="B98" t="s">
        <v>69</v>
      </c>
      <c r="C98" t="s">
        <v>180</v>
      </c>
      <c r="D98">
        <v>3</v>
      </c>
      <c r="E98" t="s">
        <v>118</v>
      </c>
      <c r="F98">
        <v>50</v>
      </c>
      <c r="G98" t="s">
        <v>112</v>
      </c>
      <c r="H98" t="s">
        <v>112</v>
      </c>
    </row>
    <row r="99" spans="1:8" x14ac:dyDescent="0.25">
      <c r="A99" t="s">
        <v>109</v>
      </c>
      <c r="B99" t="s">
        <v>70</v>
      </c>
      <c r="C99" t="s">
        <v>110</v>
      </c>
      <c r="D99">
        <v>1</v>
      </c>
      <c r="E99" t="s">
        <v>111</v>
      </c>
      <c r="F99" t="s">
        <v>112</v>
      </c>
      <c r="G99">
        <v>10</v>
      </c>
      <c r="H99">
        <v>0</v>
      </c>
    </row>
    <row r="100" spans="1:8" x14ac:dyDescent="0.25">
      <c r="A100" t="s">
        <v>109</v>
      </c>
      <c r="B100" t="s">
        <v>70</v>
      </c>
      <c r="C100" t="s">
        <v>158</v>
      </c>
      <c r="D100">
        <v>2</v>
      </c>
      <c r="E100" t="s">
        <v>111</v>
      </c>
      <c r="F100" t="s">
        <v>112</v>
      </c>
      <c r="G100">
        <v>10</v>
      </c>
      <c r="H100">
        <v>0</v>
      </c>
    </row>
    <row r="101" spans="1:8" x14ac:dyDescent="0.25">
      <c r="A101" t="s">
        <v>109</v>
      </c>
      <c r="B101" t="s">
        <v>70</v>
      </c>
      <c r="C101" t="s">
        <v>181</v>
      </c>
      <c r="D101">
        <v>3</v>
      </c>
      <c r="E101" t="s">
        <v>118</v>
      </c>
      <c r="F101">
        <v>20</v>
      </c>
      <c r="G101" t="s">
        <v>112</v>
      </c>
      <c r="H101" t="s">
        <v>112</v>
      </c>
    </row>
    <row r="102" spans="1:8" x14ac:dyDescent="0.25">
      <c r="A102" t="s">
        <v>109</v>
      </c>
      <c r="B102" t="s">
        <v>71</v>
      </c>
      <c r="C102" t="s">
        <v>120</v>
      </c>
      <c r="D102">
        <v>1</v>
      </c>
      <c r="E102" t="s">
        <v>118</v>
      </c>
      <c r="F102">
        <v>2</v>
      </c>
      <c r="G102" t="s">
        <v>112</v>
      </c>
      <c r="H102" t="s">
        <v>112</v>
      </c>
    </row>
    <row r="103" spans="1:8" x14ac:dyDescent="0.25">
      <c r="A103" t="s">
        <v>109</v>
      </c>
      <c r="B103" t="s">
        <v>71</v>
      </c>
      <c r="C103" t="s">
        <v>182</v>
      </c>
      <c r="D103">
        <v>2</v>
      </c>
      <c r="E103" t="s">
        <v>118</v>
      </c>
      <c r="F103">
        <v>30</v>
      </c>
      <c r="G103" t="s">
        <v>112</v>
      </c>
      <c r="H103" t="s">
        <v>112</v>
      </c>
    </row>
    <row r="104" spans="1:8" x14ac:dyDescent="0.25">
      <c r="A104" t="s">
        <v>109</v>
      </c>
      <c r="B104" t="s">
        <v>72</v>
      </c>
      <c r="C104" t="s">
        <v>110</v>
      </c>
      <c r="D104">
        <v>1</v>
      </c>
      <c r="E104" t="s">
        <v>111</v>
      </c>
      <c r="F104" t="s">
        <v>112</v>
      </c>
      <c r="G104">
        <v>10</v>
      </c>
      <c r="H104">
        <v>0</v>
      </c>
    </row>
    <row r="105" spans="1:8" x14ac:dyDescent="0.25">
      <c r="A105" t="s">
        <v>109</v>
      </c>
      <c r="B105" t="s">
        <v>72</v>
      </c>
      <c r="C105" t="s">
        <v>142</v>
      </c>
      <c r="D105">
        <v>2</v>
      </c>
      <c r="E105" t="s">
        <v>111</v>
      </c>
      <c r="F105" t="s">
        <v>112</v>
      </c>
      <c r="G105">
        <v>10</v>
      </c>
      <c r="H105">
        <v>0</v>
      </c>
    </row>
  </sheetData>
  <pageMargins left="0.511811024" right="0.511811024" top="0.78740157499999996" bottom="0.78740157499999996" header="0.31496062000000002" footer="0.31496062000000002"/>
  <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996B6-904A-4267-9052-5097608C7B1E}">
  <sheetPr>
    <tabColor rgb="FF002060"/>
  </sheetPr>
  <dimension ref="A2:G32"/>
  <sheetViews>
    <sheetView showGridLines="0" topLeftCell="A13" zoomScale="90" zoomScaleNormal="90" workbookViewId="0">
      <selection activeCell="A30" sqref="A30:A32"/>
    </sheetView>
  </sheetViews>
  <sheetFormatPr defaultRowHeight="15" x14ac:dyDescent="0.25"/>
  <cols>
    <col min="1" max="1" width="35.140625" bestFit="1" customWidth="1"/>
    <col min="2" max="2" width="25.7109375" bestFit="1" customWidth="1"/>
    <col min="3" max="3" width="24.5703125" bestFit="1" customWidth="1"/>
    <col min="4" max="4" width="45.5703125" bestFit="1" customWidth="1"/>
    <col min="5" max="5" width="32" bestFit="1" customWidth="1"/>
    <col min="6" max="6" width="32.42578125" bestFit="1" customWidth="1"/>
    <col min="7" max="7" width="47.7109375" bestFit="1" customWidth="1"/>
  </cols>
  <sheetData>
    <row r="2" spans="1:7" ht="19.5" thickBot="1" x14ac:dyDescent="0.35">
      <c r="A2" s="19" t="s">
        <v>41</v>
      </c>
      <c r="B2" s="20" t="s">
        <v>40</v>
      </c>
      <c r="C2" s="21" t="s">
        <v>53</v>
      </c>
      <c r="D2" s="22" t="s">
        <v>92</v>
      </c>
      <c r="E2" s="23" t="s">
        <v>210</v>
      </c>
      <c r="F2" s="24" t="s">
        <v>213</v>
      </c>
      <c r="G2" s="25" t="s">
        <v>214</v>
      </c>
    </row>
    <row r="3" spans="1:7" ht="15.75" thickBot="1" x14ac:dyDescent="0.3">
      <c r="A3" s="28" t="s">
        <v>75</v>
      </c>
      <c r="B3" s="44" t="s">
        <v>183</v>
      </c>
      <c r="C3" s="44" t="str">
        <f>_xlfn.CONCAT("DIM_",Tabela3[[#This Row],[Origem do dados]])</f>
        <v>DIM_UF</v>
      </c>
      <c r="D3" s="44" t="str">
        <f>_xlfn.CONCAT("SELECT TOP 10 * FROM ",Dimensao!$C3)</f>
        <v>SELECT TOP 10 * FROM DIM_UF</v>
      </c>
      <c r="E3" s="29" t="str">
        <f>_xlfn.CONCAT("CARGA_",Dimensao!$C3)</f>
        <v>CARGA_DIM_UF</v>
      </c>
      <c r="F3" s="30"/>
      <c r="G3" s="31"/>
    </row>
    <row r="4" spans="1:7" ht="15.75" thickBot="1" x14ac:dyDescent="0.3">
      <c r="A4" s="32" t="s">
        <v>56</v>
      </c>
      <c r="B4" s="45" t="s">
        <v>184</v>
      </c>
      <c r="C4" s="45" t="str">
        <f>_xlfn.CONCAT("DIM_",Tabela3[[#This Row],[Origem do dados]])</f>
        <v>DIM_CIDADES</v>
      </c>
      <c r="D4" s="45" t="str">
        <f>_xlfn.CONCAT("SELECT TOP 10 * FROM ",Dimensao!$C4)</f>
        <v>SELECT TOP 10 * FROM DIM_CIDADES</v>
      </c>
      <c r="E4" s="26" t="str">
        <f>_xlfn.CONCAT("CARGA_",Dimensao!$C4)</f>
        <v>CARGA_DIM_CIDADES</v>
      </c>
      <c r="F4" s="27"/>
      <c r="G4" s="33"/>
    </row>
    <row r="5" spans="1:7" ht="15.75" thickBot="1" x14ac:dyDescent="0.3">
      <c r="A5" s="28" t="s">
        <v>54</v>
      </c>
      <c r="B5" s="46" t="s">
        <v>185</v>
      </c>
      <c r="C5" s="46" t="str">
        <f>_xlfn.CONCAT("DIM_",Tabela3[[#This Row],[Origem do dados]])</f>
        <v>DIM_EMPRESA</v>
      </c>
      <c r="D5" s="46" t="str">
        <f>_xlfn.CONCAT("SELECT TOP 10 * FROM ",Dimensao!$C5)</f>
        <v>SELECT TOP 10 * FROM DIM_EMPRESA</v>
      </c>
      <c r="E5" s="29" t="str">
        <f>_xlfn.CONCAT("CARGA_",Dimensao!$C5)</f>
        <v>CARGA_DIM_EMPRESA</v>
      </c>
      <c r="F5" s="30"/>
      <c r="G5" s="31"/>
    </row>
    <row r="6" spans="1:7" ht="15.75" thickBot="1" x14ac:dyDescent="0.3">
      <c r="A6" s="34" t="s">
        <v>76</v>
      </c>
      <c r="B6" s="47" t="s">
        <v>186</v>
      </c>
      <c r="C6" s="47" t="str">
        <f>_xlfn.CONCAT("DIM_",Tabela3[[#This Row],[Origem do dados]])</f>
        <v>DIM_CLIENTES</v>
      </c>
      <c r="D6" s="47" t="str">
        <f>_xlfn.CONCAT("SELECT TOP 10 * FROM ",Dimensao!$C6)</f>
        <v>SELECT TOP 10 * FROM DIM_CLIENTES</v>
      </c>
      <c r="E6" s="29" t="str">
        <f>_xlfn.CONCAT("CARGA_",Dimensao!$C6)</f>
        <v>CARGA_DIM_CLIENTES</v>
      </c>
      <c r="F6" s="35"/>
      <c r="G6" s="36"/>
    </row>
    <row r="7" spans="1:7" ht="15.75" thickBot="1" x14ac:dyDescent="0.3">
      <c r="A7" s="28" t="s">
        <v>80</v>
      </c>
      <c r="B7" s="46" t="s">
        <v>190</v>
      </c>
      <c r="C7" s="46" t="s">
        <v>218</v>
      </c>
      <c r="D7" s="46" t="str">
        <f>_xlfn.CONCAT("SELECT TOP 10 * FROM ",Dimensao!$C7)</f>
        <v>SELECT TOP 10 * FROM DIM_FUNCIONARIO</v>
      </c>
      <c r="E7" s="29" t="str">
        <f>_xlfn.CONCAT("CARGA_",Dimensao!$C7)</f>
        <v>CARGA_DIM_FUNCIONARIO</v>
      </c>
      <c r="F7" s="30" t="s">
        <v>232</v>
      </c>
      <c r="G7" s="31" t="s">
        <v>233</v>
      </c>
    </row>
    <row r="8" spans="1:7" x14ac:dyDescent="0.25">
      <c r="A8" s="66" t="s">
        <v>84</v>
      </c>
      <c r="B8" s="48" t="s">
        <v>194</v>
      </c>
      <c r="C8" s="80" t="s">
        <v>219</v>
      </c>
      <c r="D8" s="80" t="str">
        <f>_xlfn.CONCAT("SELECT TOP 10 * FROM ",Dimensao!$C8)</f>
        <v>SELECT TOP 10 * FROM DIM_GERENTE</v>
      </c>
      <c r="E8" s="68" t="str">
        <f>_xlfn.CONCAT("CARGA_",C8)</f>
        <v>CARGA_DIM_GERENTE</v>
      </c>
      <c r="F8" s="74" t="s">
        <v>221</v>
      </c>
      <c r="G8" s="76" t="s">
        <v>233</v>
      </c>
    </row>
    <row r="9" spans="1:7" ht="15.75" thickBot="1" x14ac:dyDescent="0.3">
      <c r="A9" s="67"/>
      <c r="B9" s="49" t="s">
        <v>218</v>
      </c>
      <c r="C9" s="81"/>
      <c r="D9" s="81"/>
      <c r="E9" s="69"/>
      <c r="F9" s="75"/>
      <c r="G9" s="77"/>
    </row>
    <row r="10" spans="1:7" x14ac:dyDescent="0.25">
      <c r="A10" s="70" t="s">
        <v>83</v>
      </c>
      <c r="B10" s="50" t="s">
        <v>193</v>
      </c>
      <c r="C10" s="72" t="s">
        <v>220</v>
      </c>
      <c r="D10" s="72" t="str">
        <f>_xlfn.CONCAT("SELECT TOP 10 * FROM ",Dimensao!$C10)</f>
        <v>SELECT TOP 10 * FROM DIM_VENDEDOR</v>
      </c>
      <c r="E10" s="68" t="str">
        <f>_xlfn.CONCAT("CARGA_",Dimensao!$C10)</f>
        <v>CARGA_DIM_VENDEDOR</v>
      </c>
      <c r="F10" s="74" t="s">
        <v>223</v>
      </c>
      <c r="G10" s="76" t="s">
        <v>222</v>
      </c>
    </row>
    <row r="11" spans="1:7" ht="15.75" thickBot="1" x14ac:dyDescent="0.3">
      <c r="A11" s="71"/>
      <c r="B11" s="51" t="s">
        <v>218</v>
      </c>
      <c r="C11" s="73"/>
      <c r="D11" s="73"/>
      <c r="E11" s="69"/>
      <c r="F11" s="75"/>
      <c r="G11" s="77"/>
    </row>
    <row r="12" spans="1:7" ht="15.75" thickBot="1" x14ac:dyDescent="0.3">
      <c r="A12" s="34" t="s">
        <v>77</v>
      </c>
      <c r="B12" s="47" t="s">
        <v>187</v>
      </c>
      <c r="C12" s="47" t="s">
        <v>234</v>
      </c>
      <c r="D12" s="47" t="str">
        <f>_xlfn.CONCAT("SELECT TOP 10 * FROM ",Dimensao!$C12)</f>
        <v>SELECT TOP 10 * FROM DIM_COND_PAGTO</v>
      </c>
      <c r="E12" s="29" t="str">
        <f>_xlfn.CONCAT("CARGA_",Dimensao!$C12)</f>
        <v>CARGA_DIM_COND_PAGTO</v>
      </c>
      <c r="F12" s="37"/>
      <c r="G12" s="38"/>
    </row>
    <row r="13" spans="1:7" x14ac:dyDescent="0.25">
      <c r="A13" s="70" t="s">
        <v>224</v>
      </c>
      <c r="B13" s="50" t="s">
        <v>191</v>
      </c>
      <c r="C13" s="72" t="s">
        <v>226</v>
      </c>
      <c r="D13" s="72" t="str">
        <f>_xlfn.CONCAT("SELECT TOP 10 * FROM ",Dimensao!$C13)</f>
        <v>SELECT TOP 10 * FROM DIM_CANAL_VENDAS</v>
      </c>
      <c r="E13" s="68" t="str">
        <f>_xlfn.CONCAT("CARGA_",C13)</f>
        <v>CARGA_DIM_CANAL_VENDAS</v>
      </c>
      <c r="F13" s="102" t="s">
        <v>237</v>
      </c>
      <c r="G13" s="103"/>
    </row>
    <row r="14" spans="1:7" x14ac:dyDescent="0.25">
      <c r="A14" s="88"/>
      <c r="B14" s="52" t="s">
        <v>192</v>
      </c>
      <c r="C14" s="78"/>
      <c r="D14" s="78"/>
      <c r="E14" s="79"/>
      <c r="F14" s="104"/>
      <c r="G14" s="105"/>
    </row>
    <row r="15" spans="1:7" x14ac:dyDescent="0.25">
      <c r="A15" s="88"/>
      <c r="B15" s="52" t="s">
        <v>225</v>
      </c>
      <c r="C15" s="78"/>
      <c r="D15" s="78"/>
      <c r="E15" s="79"/>
      <c r="F15" s="104"/>
      <c r="G15" s="105"/>
    </row>
    <row r="16" spans="1:7" x14ac:dyDescent="0.25">
      <c r="A16" s="88"/>
      <c r="B16" s="52" t="s">
        <v>235</v>
      </c>
      <c r="C16" s="78"/>
      <c r="D16" s="78"/>
      <c r="E16" s="79"/>
      <c r="F16" s="104"/>
      <c r="G16" s="105"/>
    </row>
    <row r="17" spans="1:7" x14ac:dyDescent="0.25">
      <c r="A17" s="88"/>
      <c r="B17" s="52" t="s">
        <v>220</v>
      </c>
      <c r="C17" s="78"/>
      <c r="D17" s="78"/>
      <c r="E17" s="79"/>
      <c r="F17" s="104"/>
      <c r="G17" s="105"/>
    </row>
    <row r="18" spans="1:7" ht="15.75" thickBot="1" x14ac:dyDescent="0.3">
      <c r="A18" s="88"/>
      <c r="B18" s="52" t="s">
        <v>219</v>
      </c>
      <c r="C18" s="78"/>
      <c r="D18" s="78"/>
      <c r="E18" s="79"/>
      <c r="F18" s="104"/>
      <c r="G18" s="105"/>
    </row>
    <row r="19" spans="1:7" x14ac:dyDescent="0.25">
      <c r="A19" s="89" t="s">
        <v>85</v>
      </c>
      <c r="B19" s="48" t="s">
        <v>195</v>
      </c>
      <c r="C19" s="85" t="s">
        <v>227</v>
      </c>
      <c r="D19" s="91" t="str">
        <f>_xlfn.CONCAT("SELECT TOP 10 * FROM ",C19)</f>
        <v>SELECT TOP 10 * FROM DIM_TIPO_MAT</v>
      </c>
      <c r="E19" s="68" t="str">
        <f>_xlfn.CONCAT("CARGA_",C19)</f>
        <v>CARGA_DIM_TIPO_MAT</v>
      </c>
      <c r="F19" s="39"/>
      <c r="G19" s="40"/>
    </row>
    <row r="20" spans="1:7" ht="15.75" thickBot="1" x14ac:dyDescent="0.3">
      <c r="A20" s="90"/>
      <c r="B20" s="49" t="s">
        <v>235</v>
      </c>
      <c r="C20" s="87"/>
      <c r="D20" s="92"/>
      <c r="E20" s="69"/>
      <c r="F20" s="41"/>
      <c r="G20" s="42"/>
    </row>
    <row r="21" spans="1:7" x14ac:dyDescent="0.25">
      <c r="A21" s="93" t="s">
        <v>86</v>
      </c>
      <c r="B21" s="50" t="s">
        <v>196</v>
      </c>
      <c r="C21" s="72" t="s">
        <v>228</v>
      </c>
      <c r="D21" s="72" t="str">
        <f t="shared" ref="D21:D30" si="0">_xlfn.CONCAT("SELECT TOP 10 * FROM ",C21)</f>
        <v>SELECT TOP 10 * FROM DIM_LINHA_PRODUTO</v>
      </c>
      <c r="E21" s="110" t="str">
        <f>_xlfn.CONCAT("CARGA_",C21)</f>
        <v>CARGA_DIM_LINHA_PRODUTO</v>
      </c>
      <c r="F21" s="106"/>
      <c r="G21" s="97"/>
    </row>
    <row r="22" spans="1:7" ht="15.75" thickBot="1" x14ac:dyDescent="0.3">
      <c r="A22" s="94"/>
      <c r="B22" s="52" t="s">
        <v>235</v>
      </c>
      <c r="C22" s="73"/>
      <c r="D22" s="73"/>
      <c r="E22" s="111"/>
      <c r="F22" s="107"/>
      <c r="G22" s="99"/>
    </row>
    <row r="23" spans="1:7" x14ac:dyDescent="0.25">
      <c r="A23" s="95" t="s">
        <v>87</v>
      </c>
      <c r="B23" s="48" t="s">
        <v>197</v>
      </c>
      <c r="C23" s="85" t="s">
        <v>229</v>
      </c>
      <c r="D23" s="85" t="str">
        <f t="shared" si="0"/>
        <v>SELECT TOP 10 * FROM DIM_SUB_CATEGORIA</v>
      </c>
      <c r="E23" s="110" t="str">
        <f>_xlfn.CONCAT("CARGA_",C23)</f>
        <v>CARGA_DIM_SUB_CATEGORIA</v>
      </c>
      <c r="F23" s="108"/>
      <c r="G23" s="100"/>
    </row>
    <row r="24" spans="1:7" ht="15.75" thickBot="1" x14ac:dyDescent="0.3">
      <c r="A24" s="96"/>
      <c r="B24" s="49" t="s">
        <v>235</v>
      </c>
      <c r="C24" s="87"/>
      <c r="D24" s="87"/>
      <c r="E24" s="111"/>
      <c r="F24" s="109"/>
      <c r="G24" s="101"/>
    </row>
    <row r="25" spans="1:7" x14ac:dyDescent="0.25">
      <c r="A25" s="82" t="s">
        <v>88</v>
      </c>
      <c r="B25" s="52" t="s">
        <v>198</v>
      </c>
      <c r="C25" s="72" t="s">
        <v>230</v>
      </c>
      <c r="D25" s="72" t="str">
        <f t="shared" si="0"/>
        <v>SELECT TOP 10 * FROM DIM_MATERIAL</v>
      </c>
      <c r="E25" s="68" t="str">
        <f>_xlfn.CONCAT("CARGA_",C25)</f>
        <v>CARGA_DIM_MATERIAL</v>
      </c>
      <c r="F25" s="106"/>
      <c r="G25" s="97"/>
    </row>
    <row r="26" spans="1:7" x14ac:dyDescent="0.25">
      <c r="A26" s="83"/>
      <c r="B26" s="52" t="s">
        <v>227</v>
      </c>
      <c r="C26" s="78"/>
      <c r="D26" s="78"/>
      <c r="E26" s="79"/>
      <c r="F26" s="112"/>
      <c r="G26" s="98"/>
    </row>
    <row r="27" spans="1:7" x14ac:dyDescent="0.25">
      <c r="A27" s="83"/>
      <c r="B27" s="52" t="s">
        <v>228</v>
      </c>
      <c r="C27" s="78"/>
      <c r="D27" s="78"/>
      <c r="E27" s="79"/>
      <c r="F27" s="112"/>
      <c r="G27" s="98"/>
    </row>
    <row r="28" spans="1:7" x14ac:dyDescent="0.25">
      <c r="A28" s="83"/>
      <c r="B28" s="52" t="s">
        <v>229</v>
      </c>
      <c r="C28" s="78"/>
      <c r="D28" s="78"/>
      <c r="E28" s="79"/>
      <c r="F28" s="112"/>
      <c r="G28" s="98"/>
    </row>
    <row r="29" spans="1:7" ht="15.75" thickBot="1" x14ac:dyDescent="0.3">
      <c r="A29" s="84"/>
      <c r="B29" s="52" t="s">
        <v>235</v>
      </c>
      <c r="C29" s="78"/>
      <c r="D29" s="78"/>
      <c r="E29" s="79"/>
      <c r="F29" s="107"/>
      <c r="G29" s="99"/>
    </row>
    <row r="30" spans="1:7" x14ac:dyDescent="0.25">
      <c r="A30" s="127" t="s">
        <v>94</v>
      </c>
      <c r="B30" s="48" t="s">
        <v>199</v>
      </c>
      <c r="C30" s="85" t="s">
        <v>231</v>
      </c>
      <c r="D30" s="85" t="str">
        <f t="shared" si="0"/>
        <v>SELECT TOP 10 * FROM DIM_MATERIAL_CUSTO</v>
      </c>
      <c r="E30" s="68" t="str">
        <f>_xlfn.CONCAT("CARGA_",C30)</f>
        <v>CARGA_DIM_MATERIAL_CUSTO</v>
      </c>
      <c r="F30" s="39"/>
      <c r="G30" s="40"/>
    </row>
    <row r="31" spans="1:7" x14ac:dyDescent="0.25">
      <c r="A31" s="128"/>
      <c r="B31" s="45" t="s">
        <v>235</v>
      </c>
      <c r="C31" s="86"/>
      <c r="D31" s="86"/>
      <c r="E31" s="79"/>
      <c r="F31" s="27"/>
      <c r="G31" s="43"/>
    </row>
    <row r="32" spans="1:7" ht="15.75" thickBot="1" x14ac:dyDescent="0.3">
      <c r="A32" s="129"/>
      <c r="B32" s="53" t="s">
        <v>230</v>
      </c>
      <c r="C32" s="87"/>
      <c r="D32" s="87"/>
      <c r="E32" s="69"/>
      <c r="F32" s="41"/>
      <c r="G32" s="42"/>
    </row>
  </sheetData>
  <mergeCells count="43">
    <mergeCell ref="A30:A32"/>
    <mergeCell ref="E23:E24"/>
    <mergeCell ref="C21:C22"/>
    <mergeCell ref="D21:D22"/>
    <mergeCell ref="E21:E22"/>
    <mergeCell ref="F25:F29"/>
    <mergeCell ref="G25:G29"/>
    <mergeCell ref="G21:G22"/>
    <mergeCell ref="G23:G24"/>
    <mergeCell ref="F13:G18"/>
    <mergeCell ref="F21:F22"/>
    <mergeCell ref="F23:F24"/>
    <mergeCell ref="E30:E32"/>
    <mergeCell ref="A25:A29"/>
    <mergeCell ref="C30:C32"/>
    <mergeCell ref="D30:D32"/>
    <mergeCell ref="A13:A18"/>
    <mergeCell ref="A19:A20"/>
    <mergeCell ref="D19:D20"/>
    <mergeCell ref="C19:C20"/>
    <mergeCell ref="E19:E20"/>
    <mergeCell ref="C25:C29"/>
    <mergeCell ref="D25:D29"/>
    <mergeCell ref="E25:E29"/>
    <mergeCell ref="A21:A22"/>
    <mergeCell ref="A23:A24"/>
    <mergeCell ref="C23:C24"/>
    <mergeCell ref="D23:D24"/>
    <mergeCell ref="F8:F9"/>
    <mergeCell ref="G8:G9"/>
    <mergeCell ref="F10:F11"/>
    <mergeCell ref="G10:G11"/>
    <mergeCell ref="C13:C18"/>
    <mergeCell ref="D13:D18"/>
    <mergeCell ref="E13:E18"/>
    <mergeCell ref="C8:C9"/>
    <mergeCell ref="D8:D9"/>
    <mergeCell ref="A8:A9"/>
    <mergeCell ref="E8:E9"/>
    <mergeCell ref="A10:A11"/>
    <mergeCell ref="C10:C11"/>
    <mergeCell ref="D10:D11"/>
    <mergeCell ref="E10:E11"/>
  </mergeCells>
  <pageMargins left="0.511811024" right="0.511811024" top="0.78740157499999996" bottom="0.78740157499999996" header="0.31496062000000002" footer="0.31496062000000002"/>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33A8A-6DFE-4513-8F56-447CA637F1B4}">
  <dimension ref="A2:H18"/>
  <sheetViews>
    <sheetView showGridLines="0" zoomScale="120" zoomScaleNormal="120" workbookViewId="0">
      <selection activeCell="A12" sqref="A12"/>
    </sheetView>
  </sheetViews>
  <sheetFormatPr defaultRowHeight="15" x14ac:dyDescent="0.25"/>
  <cols>
    <col min="1" max="1" width="37.42578125" bestFit="1" customWidth="1"/>
    <col min="2" max="2" width="23.7109375" bestFit="1" customWidth="1"/>
    <col min="3" max="3" width="18.140625" customWidth="1"/>
    <col min="4" max="4" width="37.85546875" bestFit="1" customWidth="1"/>
    <col min="5" max="5" width="21.42578125" bestFit="1" customWidth="1"/>
    <col min="6" max="6" width="41" bestFit="1" customWidth="1"/>
    <col min="7" max="7" width="100.42578125" bestFit="1" customWidth="1"/>
  </cols>
  <sheetData>
    <row r="2" spans="1:7" ht="19.5" thickBot="1" x14ac:dyDescent="0.35">
      <c r="A2" s="55" t="s">
        <v>41</v>
      </c>
      <c r="B2" s="20" t="s">
        <v>40</v>
      </c>
      <c r="C2" s="21" t="s">
        <v>53</v>
      </c>
      <c r="D2" s="22" t="s">
        <v>92</v>
      </c>
      <c r="E2" s="23" t="s">
        <v>210</v>
      </c>
      <c r="F2" s="24" t="s">
        <v>213</v>
      </c>
      <c r="G2" s="25" t="s">
        <v>214</v>
      </c>
    </row>
    <row r="3" spans="1:7" x14ac:dyDescent="0.25">
      <c r="A3" s="70" t="s">
        <v>238</v>
      </c>
      <c r="B3" s="58" t="s">
        <v>235</v>
      </c>
      <c r="C3" s="117" t="s">
        <v>42</v>
      </c>
      <c r="D3" s="120" t="str">
        <f>_xlfn.CONCAT("SELECT TOP 10 * FROM ",Fato!$C3)</f>
        <v>SELECT TOP 10 * FROM FATO_VENDA</v>
      </c>
      <c r="E3" s="120" t="str">
        <f>_xlfn.CONCAT("CARGA_",Fato!$C3)</f>
        <v>CARGA_FATO_VENDA</v>
      </c>
      <c r="F3" s="123" t="s">
        <v>212</v>
      </c>
      <c r="G3" s="114" t="s">
        <v>215</v>
      </c>
    </row>
    <row r="4" spans="1:7" x14ac:dyDescent="0.25">
      <c r="A4" s="88"/>
      <c r="B4" s="57" t="s">
        <v>200</v>
      </c>
      <c r="C4" s="118"/>
      <c r="D4" s="121"/>
      <c r="E4" s="121"/>
      <c r="F4" s="124"/>
      <c r="G4" s="115"/>
    </row>
    <row r="5" spans="1:7" x14ac:dyDescent="0.25">
      <c r="A5" s="88"/>
      <c r="B5" s="56" t="s">
        <v>201</v>
      </c>
      <c r="C5" s="118"/>
      <c r="D5" s="121"/>
      <c r="E5" s="121"/>
      <c r="F5" s="124"/>
      <c r="G5" s="115"/>
    </row>
    <row r="6" spans="1:7" x14ac:dyDescent="0.25">
      <c r="A6" s="88"/>
      <c r="B6" s="57" t="s">
        <v>225</v>
      </c>
      <c r="C6" s="118"/>
      <c r="D6" s="121"/>
      <c r="E6" s="121"/>
      <c r="F6" s="124"/>
      <c r="G6" s="115"/>
    </row>
    <row r="7" spans="1:7" ht="15.75" thickBot="1" x14ac:dyDescent="0.3">
      <c r="A7" s="71"/>
      <c r="B7" s="59" t="s">
        <v>230</v>
      </c>
      <c r="C7" s="119"/>
      <c r="D7" s="122"/>
      <c r="E7" s="122"/>
      <c r="F7" s="125"/>
      <c r="G7" s="116"/>
    </row>
    <row r="8" spans="1:7" x14ac:dyDescent="0.25">
      <c r="A8" s="70" t="s">
        <v>91</v>
      </c>
      <c r="B8" s="58" t="s">
        <v>202</v>
      </c>
      <c r="C8" s="117" t="s">
        <v>203</v>
      </c>
      <c r="D8" s="82" t="str">
        <f>_xlfn.CONCAT("SELECT TOP 10 * FROM ",Fato!$C8)</f>
        <v>SELECT TOP 10 * FROM FATO_META</v>
      </c>
      <c r="E8" s="68" t="str">
        <f>_xlfn.CONCAT("CARGA_",Fato!$C8)</f>
        <v>CARGA_FATO_META</v>
      </c>
      <c r="F8" s="106"/>
      <c r="G8" s="76" t="s">
        <v>239</v>
      </c>
    </row>
    <row r="9" spans="1:7" x14ac:dyDescent="0.25">
      <c r="A9" s="88"/>
      <c r="B9" s="57" t="s">
        <v>235</v>
      </c>
      <c r="C9" s="118"/>
      <c r="D9" s="83"/>
      <c r="E9" s="79"/>
      <c r="F9" s="112"/>
      <c r="G9" s="113"/>
    </row>
    <row r="10" spans="1:7" ht="15.75" thickBot="1" x14ac:dyDescent="0.3">
      <c r="A10" s="71"/>
      <c r="B10" s="59" t="s">
        <v>220</v>
      </c>
      <c r="C10" s="119"/>
      <c r="D10" s="84"/>
      <c r="E10" s="69"/>
      <c r="F10" s="107"/>
      <c r="G10" s="77"/>
    </row>
    <row r="12" spans="1:7" x14ac:dyDescent="0.25">
      <c r="A12" s="54"/>
    </row>
    <row r="18" spans="8:8" x14ac:dyDescent="0.25">
      <c r="H18" t="s">
        <v>236</v>
      </c>
    </row>
  </sheetData>
  <mergeCells count="12">
    <mergeCell ref="G8:G10"/>
    <mergeCell ref="G3:G7"/>
    <mergeCell ref="A3:A7"/>
    <mergeCell ref="C3:C7"/>
    <mergeCell ref="D3:D7"/>
    <mergeCell ref="E3:E7"/>
    <mergeCell ref="F3:F7"/>
    <mergeCell ref="A8:A10"/>
    <mergeCell ref="C8:C10"/>
    <mergeCell ref="D8:D10"/>
    <mergeCell ref="E8:E10"/>
    <mergeCell ref="F8:F10"/>
  </mergeCells>
  <pageMargins left="0.511811024" right="0.511811024" top="0.78740157499999996" bottom="0.78740157499999996" header="0.31496062000000002" footer="0.31496062000000002"/>
  <pageSetup paperSize="9"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AA730-D8BE-4E40-9EA9-67F0CD1FF9E8}">
  <dimension ref="A2:C22"/>
  <sheetViews>
    <sheetView workbookViewId="0">
      <selection activeCell="C3" sqref="C3"/>
    </sheetView>
  </sheetViews>
  <sheetFormatPr defaultRowHeight="15" x14ac:dyDescent="0.25"/>
  <cols>
    <col min="1" max="1" width="37.42578125" bestFit="1" customWidth="1"/>
    <col min="2" max="2" width="24.5703125" bestFit="1" customWidth="1"/>
    <col min="3" max="3" width="40.5703125" bestFit="1" customWidth="1"/>
  </cols>
  <sheetData>
    <row r="2" spans="1:3" x14ac:dyDescent="0.25">
      <c r="A2" s="18" t="s">
        <v>41</v>
      </c>
      <c r="B2" s="18" t="s">
        <v>216</v>
      </c>
      <c r="C2" s="18" t="s">
        <v>217</v>
      </c>
    </row>
    <row r="3" spans="1:3" x14ac:dyDescent="0.25">
      <c r="A3" t="s">
        <v>75</v>
      </c>
      <c r="B3" t="s">
        <v>183</v>
      </c>
      <c r="C3" t="str">
        <f>_xlfn.CONCAT("TRUNCATE TABLE ",Tabela8[[#This Row],[Tabela TRUNCADA]],";")</f>
        <v>TRUNCATE TABLE STG_UF;</v>
      </c>
    </row>
    <row r="4" spans="1:3" x14ac:dyDescent="0.25">
      <c r="A4" t="s">
        <v>56</v>
      </c>
      <c r="B4" t="s">
        <v>184</v>
      </c>
      <c r="C4" t="str">
        <f>_xlfn.CONCAT("TRUNCATE TABLE ",Tabela8[[#This Row],[Tabela TRUNCADA]],";")</f>
        <v>TRUNCATE TABLE STG_CIDADES;</v>
      </c>
    </row>
    <row r="5" spans="1:3" x14ac:dyDescent="0.25">
      <c r="A5" t="s">
        <v>54</v>
      </c>
      <c r="B5" t="s">
        <v>185</v>
      </c>
      <c r="C5" t="str">
        <f>_xlfn.CONCAT("TRUNCATE TABLE ",Tabela8[[#This Row],[Tabela TRUNCADA]],";")</f>
        <v>TRUNCATE TABLE STG_EMPRESA;</v>
      </c>
    </row>
    <row r="6" spans="1:3" x14ac:dyDescent="0.25">
      <c r="A6" t="s">
        <v>76</v>
      </c>
      <c r="B6" t="s">
        <v>186</v>
      </c>
      <c r="C6" t="str">
        <f>_xlfn.CONCAT("TRUNCATE TABLE ",Tabela8[[#This Row],[Tabela TRUNCADA]],";")</f>
        <v>TRUNCATE TABLE STG_CLIENTES;</v>
      </c>
    </row>
    <row r="7" spans="1:3" x14ac:dyDescent="0.25">
      <c r="A7" t="s">
        <v>77</v>
      </c>
      <c r="B7" t="s">
        <v>187</v>
      </c>
      <c r="C7" t="str">
        <f>_xlfn.CONCAT("TRUNCATE TABLE ",Tabela8[[#This Row],[Tabela TRUNCADA]],";")</f>
        <v>TRUNCATE TABLE STG_COND_PAGTO;</v>
      </c>
    </row>
    <row r="8" spans="1:3" x14ac:dyDescent="0.25">
      <c r="A8" t="s">
        <v>78</v>
      </c>
      <c r="B8" t="s">
        <v>188</v>
      </c>
      <c r="C8" t="str">
        <f>_xlfn.CONCAT("TRUNCATE TABLE ",Tabela8[[#This Row],[Tabela TRUNCADA]],";")</f>
        <v>TRUNCATE TABLE STG_COND_PAGTO_DET;</v>
      </c>
    </row>
    <row r="9" spans="1:3" x14ac:dyDescent="0.25">
      <c r="A9" t="s">
        <v>79</v>
      </c>
      <c r="B9" t="s">
        <v>189</v>
      </c>
      <c r="C9" t="str">
        <f>_xlfn.CONCAT("TRUNCATE TABLE ",Tabela8[[#This Row],[Tabela TRUNCADA]],";")</f>
        <v>TRUNCATE TABLE STG_CARGOS;</v>
      </c>
    </row>
    <row r="10" spans="1:3" x14ac:dyDescent="0.25">
      <c r="A10" t="s">
        <v>80</v>
      </c>
      <c r="B10" t="s">
        <v>190</v>
      </c>
      <c r="C10" t="str">
        <f>_xlfn.CONCAT("TRUNCATE TABLE ",Tabela8[[#This Row],[Tabela TRUNCADA]],";")</f>
        <v>TRUNCATE TABLE STG_FUNCIONARIO;</v>
      </c>
    </row>
    <row r="11" spans="1:3" x14ac:dyDescent="0.25">
      <c r="A11" t="s">
        <v>81</v>
      </c>
      <c r="B11" t="s">
        <v>191</v>
      </c>
      <c r="C11" t="str">
        <f>_xlfn.CONCAT("TRUNCATE TABLE ",Tabela8[[#This Row],[Tabela TRUNCADA]],";")</f>
        <v>TRUNCATE TABLE STG_CANAL_VENDAS_G_V;</v>
      </c>
    </row>
    <row r="12" spans="1:3" x14ac:dyDescent="0.25">
      <c r="A12" t="s">
        <v>82</v>
      </c>
      <c r="B12" t="s">
        <v>192</v>
      </c>
      <c r="C12" t="str">
        <f>_xlfn.CONCAT("TRUNCATE TABLE ",Tabela8[[#This Row],[Tabela TRUNCADA]],";")</f>
        <v>TRUNCATE TABLE STG_CANAL_VENDAS_V_C;</v>
      </c>
    </row>
    <row r="13" spans="1:3" x14ac:dyDescent="0.25">
      <c r="A13" t="s">
        <v>83</v>
      </c>
      <c r="B13" t="s">
        <v>193</v>
      </c>
      <c r="C13" t="str">
        <f>_xlfn.CONCAT("TRUNCATE TABLE ",Tabela8[[#This Row],[Tabela TRUNCADA]],";")</f>
        <v>TRUNCATE TABLE STG_VENDEDORES;</v>
      </c>
    </row>
    <row r="14" spans="1:3" x14ac:dyDescent="0.25">
      <c r="A14" t="s">
        <v>84</v>
      </c>
      <c r="B14" t="s">
        <v>194</v>
      </c>
      <c r="C14" t="str">
        <f>_xlfn.CONCAT("TRUNCATE TABLE ",Tabela8[[#This Row],[Tabela TRUNCADA]],";")</f>
        <v>TRUNCATE TABLE STG_GERENTES;</v>
      </c>
    </row>
    <row r="15" spans="1:3" x14ac:dyDescent="0.25">
      <c r="A15" t="s">
        <v>85</v>
      </c>
      <c r="B15" t="s">
        <v>195</v>
      </c>
      <c r="C15" t="str">
        <f>_xlfn.CONCAT("TRUNCATE TABLE ",Tabela8[[#This Row],[Tabela TRUNCADA]],";")</f>
        <v>TRUNCATE TABLE STG_TIPO_MAT;</v>
      </c>
    </row>
    <row r="16" spans="1:3" x14ac:dyDescent="0.25">
      <c r="A16" t="s">
        <v>86</v>
      </c>
      <c r="B16" t="s">
        <v>196</v>
      </c>
      <c r="C16" t="str">
        <f>_xlfn.CONCAT("TRUNCATE TABLE ",Tabela8[[#This Row],[Tabela TRUNCADA]],";")</f>
        <v>TRUNCATE TABLE STG_LINHA_PRODUTO;</v>
      </c>
    </row>
    <row r="17" spans="1:3" x14ac:dyDescent="0.25">
      <c r="A17" t="s">
        <v>87</v>
      </c>
      <c r="B17" t="s">
        <v>197</v>
      </c>
      <c r="C17" t="str">
        <f>_xlfn.CONCAT("TRUNCATE TABLE ",Tabela8[[#This Row],[Tabela TRUNCADA]],";")</f>
        <v>TRUNCATE TABLE STG_SUB_CATEGORIA;</v>
      </c>
    </row>
    <row r="18" spans="1:3" x14ac:dyDescent="0.25">
      <c r="A18" t="s">
        <v>88</v>
      </c>
      <c r="B18" t="s">
        <v>198</v>
      </c>
      <c r="C18" t="str">
        <f>_xlfn.CONCAT("TRUNCATE TABLE ",Tabela8[[#This Row],[Tabela TRUNCADA]],";")</f>
        <v>TRUNCATE TABLE STG_MATERIAL;</v>
      </c>
    </row>
    <row r="19" spans="1:3" x14ac:dyDescent="0.25">
      <c r="A19" t="s">
        <v>94</v>
      </c>
      <c r="B19" t="s">
        <v>199</v>
      </c>
      <c r="C19" t="str">
        <f>_xlfn.CONCAT("TRUNCATE TABLE ",Tabela8[[#This Row],[Tabela TRUNCADA]],";")</f>
        <v>TRUNCATE TABLE STG_MATERIAL_CUSTO;</v>
      </c>
    </row>
    <row r="20" spans="1:3" x14ac:dyDescent="0.25">
      <c r="A20" t="s">
        <v>89</v>
      </c>
      <c r="B20" t="s">
        <v>200</v>
      </c>
      <c r="C20" t="str">
        <f>_xlfn.CONCAT("TRUNCATE TABLE ",Tabela8[[#This Row],[Tabela TRUNCADA]],";")</f>
        <v>TRUNCATE TABLE STG_NOTA_FISCAL;</v>
      </c>
    </row>
    <row r="21" spans="1:3" x14ac:dyDescent="0.25">
      <c r="A21" t="s">
        <v>90</v>
      </c>
      <c r="B21" t="s">
        <v>201</v>
      </c>
      <c r="C21" t="str">
        <f>_xlfn.CONCAT("TRUNCATE TABLE ",Tabela8[[#This Row],[Tabela TRUNCADA]],";")</f>
        <v>TRUNCATE TABLE STG_NOTA_FISCAL_ITENS;</v>
      </c>
    </row>
    <row r="22" spans="1:3" x14ac:dyDescent="0.25">
      <c r="A22" t="s">
        <v>91</v>
      </c>
      <c r="B22" t="s">
        <v>202</v>
      </c>
      <c r="C22" t="str">
        <f>_xlfn.CONCAT("TRUNCATE TABLE ",Tabela8[[#This Row],[Tabela TRUNCADA]],";")</f>
        <v>TRUNCATE TABLE STG_META_VENDAS;</v>
      </c>
    </row>
  </sheetData>
  <pageMargins left="0.511811024" right="0.511811024" top="0.78740157499999996" bottom="0.78740157499999996" header="0.31496062000000002" footer="0.31496062000000002"/>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D19-A841-4708-89DF-87218FDAE8DE}">
  <dimension ref="A2:B24"/>
  <sheetViews>
    <sheetView showGridLines="0" topLeftCell="A15" workbookViewId="0">
      <selection activeCell="A23" sqref="A23"/>
    </sheetView>
  </sheetViews>
  <sheetFormatPr defaultRowHeight="15" x14ac:dyDescent="0.25"/>
  <cols>
    <col min="1" max="1" width="28.28515625" bestFit="1" customWidth="1"/>
    <col min="2" max="2" width="139.5703125" bestFit="1" customWidth="1"/>
  </cols>
  <sheetData>
    <row r="2" spans="1:2" x14ac:dyDescent="0.25">
      <c r="A2" t="s">
        <v>43</v>
      </c>
      <c r="B2" t="s">
        <v>100</v>
      </c>
    </row>
    <row r="3" spans="1:2" x14ac:dyDescent="0.25">
      <c r="A3" t="s">
        <v>276</v>
      </c>
      <c r="B3" s="60" t="s">
        <v>255</v>
      </c>
    </row>
    <row r="4" spans="1:2" x14ac:dyDescent="0.25">
      <c r="A4" t="s">
        <v>44</v>
      </c>
      <c r="B4" s="60" t="s">
        <v>256</v>
      </c>
    </row>
    <row r="5" spans="1:2" x14ac:dyDescent="0.25">
      <c r="A5" t="s">
        <v>95</v>
      </c>
      <c r="B5" s="60" t="s">
        <v>257</v>
      </c>
    </row>
    <row r="6" spans="1:2" x14ac:dyDescent="0.25">
      <c r="A6" t="s">
        <v>240</v>
      </c>
      <c r="B6" s="60" t="s">
        <v>258</v>
      </c>
    </row>
    <row r="7" spans="1:2" x14ac:dyDescent="0.25">
      <c r="A7" t="s">
        <v>96</v>
      </c>
      <c r="B7" s="60" t="s">
        <v>259</v>
      </c>
    </row>
    <row r="8" spans="1:2" x14ac:dyDescent="0.25">
      <c r="A8" t="s">
        <v>97</v>
      </c>
      <c r="B8" s="60" t="s">
        <v>260</v>
      </c>
    </row>
    <row r="9" spans="1:2" ht="60" x14ac:dyDescent="0.25">
      <c r="A9" s="63" t="s">
        <v>98</v>
      </c>
      <c r="B9" s="62" t="s">
        <v>261</v>
      </c>
    </row>
    <row r="10" spans="1:2" ht="60" x14ac:dyDescent="0.25">
      <c r="A10" s="63" t="s">
        <v>99</v>
      </c>
      <c r="B10" s="62" t="s">
        <v>262</v>
      </c>
    </row>
    <row r="11" spans="1:2" x14ac:dyDescent="0.25">
      <c r="A11" t="s">
        <v>249</v>
      </c>
      <c r="B11" t="s">
        <v>263</v>
      </c>
    </row>
    <row r="12" spans="1:2" x14ac:dyDescent="0.25">
      <c r="A12" t="s">
        <v>250</v>
      </c>
      <c r="B12" t="s">
        <v>264</v>
      </c>
    </row>
    <row r="13" spans="1:2" x14ac:dyDescent="0.25">
      <c r="A13" t="s">
        <v>241</v>
      </c>
      <c r="B13" s="61" t="s">
        <v>265</v>
      </c>
    </row>
    <row r="14" spans="1:2" x14ac:dyDescent="0.25">
      <c r="A14" t="s">
        <v>242</v>
      </c>
      <c r="B14" s="61" t="s">
        <v>266</v>
      </c>
    </row>
    <row r="15" spans="1:2" x14ac:dyDescent="0.25">
      <c r="A15" s="63" t="s">
        <v>245</v>
      </c>
      <c r="B15" s="62" t="s">
        <v>267</v>
      </c>
    </row>
    <row r="16" spans="1:2" x14ac:dyDescent="0.25">
      <c r="A16" s="63" t="s">
        <v>246</v>
      </c>
      <c r="B16" s="62" t="s">
        <v>267</v>
      </c>
    </row>
    <row r="17" spans="1:2" ht="60" x14ac:dyDescent="0.25">
      <c r="A17" t="s">
        <v>247</v>
      </c>
      <c r="B17" s="64" t="s">
        <v>268</v>
      </c>
    </row>
    <row r="18" spans="1:2" ht="60" x14ac:dyDescent="0.25">
      <c r="A18" t="s">
        <v>248</v>
      </c>
      <c r="B18" s="64" t="s">
        <v>269</v>
      </c>
    </row>
    <row r="19" spans="1:2" ht="60" x14ac:dyDescent="0.25">
      <c r="A19" t="s">
        <v>251</v>
      </c>
      <c r="B19" s="64" t="s">
        <v>271</v>
      </c>
    </row>
    <row r="20" spans="1:2" ht="45" x14ac:dyDescent="0.25">
      <c r="A20" t="s">
        <v>252</v>
      </c>
      <c r="B20" s="64" t="s">
        <v>270</v>
      </c>
    </row>
    <row r="21" spans="1:2" x14ac:dyDescent="0.25">
      <c r="A21" t="s">
        <v>253</v>
      </c>
      <c r="B21" s="60" t="s">
        <v>272</v>
      </c>
    </row>
    <row r="22" spans="1:2" x14ac:dyDescent="0.25">
      <c r="A22" t="s">
        <v>254</v>
      </c>
      <c r="B22" s="60" t="s">
        <v>273</v>
      </c>
    </row>
    <row r="23" spans="1:2" x14ac:dyDescent="0.25">
      <c r="A23" t="s">
        <v>243</v>
      </c>
      <c r="B23" s="61" t="s">
        <v>274</v>
      </c>
    </row>
    <row r="24" spans="1:2" x14ac:dyDescent="0.25">
      <c r="A24" t="s">
        <v>244</v>
      </c>
      <c r="B24" s="61" t="s">
        <v>275</v>
      </c>
    </row>
  </sheetData>
  <pageMargins left="0.511811024" right="0.511811024" top="0.78740157499999996" bottom="0.78740157499999996" header="0.31496062000000002" footer="0.31496062000000002"/>
  <pageSetup paperSize="9" orientation="portrait" horizontalDpi="300" verticalDpi="30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7DC68-0B63-4F24-8DD3-445BC96E504F}">
  <dimension ref="B1:K2"/>
  <sheetViews>
    <sheetView showGridLines="0" topLeftCell="A25" workbookViewId="0">
      <selection activeCell="B1" sqref="B1:K2"/>
    </sheetView>
  </sheetViews>
  <sheetFormatPr defaultRowHeight="15" x14ac:dyDescent="0.25"/>
  <sheetData>
    <row r="1" spans="2:11" x14ac:dyDescent="0.25">
      <c r="B1" s="126" t="s">
        <v>208</v>
      </c>
      <c r="C1" s="126"/>
      <c r="D1" s="126"/>
      <c r="E1" s="126"/>
      <c r="F1" s="126"/>
      <c r="G1" s="126"/>
      <c r="H1" s="126"/>
      <c r="I1" s="126"/>
      <c r="J1" s="126"/>
      <c r="K1" s="126"/>
    </row>
    <row r="2" spans="2:11" ht="35.25" customHeight="1" x14ac:dyDescent="0.25">
      <c r="B2" s="126"/>
      <c r="C2" s="126"/>
      <c r="D2" s="126"/>
      <c r="E2" s="126"/>
      <c r="F2" s="126"/>
      <c r="G2" s="126"/>
      <c r="H2" s="126"/>
      <c r="I2" s="126"/>
      <c r="J2" s="126"/>
      <c r="K2" s="126"/>
    </row>
  </sheetData>
  <mergeCells count="1">
    <mergeCell ref="B1:K2"/>
  </mergeCells>
  <pageMargins left="0.511811024" right="0.511811024" top="0.78740157499999996" bottom="0.78740157499999996" header="0.31496062000000002" footer="0.31496062000000002"/>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Atividades</vt:lpstr>
      <vt:lpstr>Staging</vt:lpstr>
      <vt:lpstr>Metadados ERP</vt:lpstr>
      <vt:lpstr>Dimensao</vt:lpstr>
      <vt:lpstr>Fato</vt:lpstr>
      <vt:lpstr>TRUNCATE STAGE</vt:lpstr>
      <vt:lpstr>Medidas</vt:lpstr>
      <vt:lpstr>BI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 ANTONIO DA ROSA</dc:creator>
  <cp:lastModifiedBy>ANDRE ANTONIO DA ROSA</cp:lastModifiedBy>
  <dcterms:created xsi:type="dcterms:W3CDTF">2019-10-25T12:10:27Z</dcterms:created>
  <dcterms:modified xsi:type="dcterms:W3CDTF">2019-12-21T14:20:56Z</dcterms:modified>
</cp:coreProperties>
</file>