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6.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D:\EAD\Power BI 2\Arquivos\Fonte Dados\"/>
    </mc:Choice>
  </mc:AlternateContent>
  <xr:revisionPtr revIDLastSave="0" documentId="13_ncr:1_{C727D717-08DF-421B-910F-4FDE6BE66369}" xr6:coauthVersionLast="45" xr6:coauthVersionMax="45" xr10:uidLastSave="{00000000-0000-0000-0000-000000000000}"/>
  <bookViews>
    <workbookView xWindow="23880" yWindow="-120" windowWidth="20730" windowHeight="11760" firstSheet="1" activeTab="1" xr2:uid="{572C2030-74A0-4B72-8DBB-C8AE42FD2A68}"/>
  </bookViews>
  <sheets>
    <sheet name="Atividades" sheetId="1" r:id="rId1"/>
    <sheet name="Staging" sheetId="2" r:id="rId2"/>
    <sheet name="Metadados ERP" sheetId="9" r:id="rId3"/>
    <sheet name="Dimensao" sheetId="3" r:id="rId4"/>
    <sheet name="Fato" sheetId="4" r:id="rId5"/>
    <sheet name="TRUNCATE STAGE" sheetId="11" r:id="rId6"/>
    <sheet name="Medidas" sheetId="5" r:id="rId7"/>
    <sheet name="BI"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3" l="1"/>
  <c r="E21" i="3"/>
  <c r="E19" i="3"/>
  <c r="E30" i="3" l="1"/>
  <c r="E25" i="3"/>
  <c r="D21" i="3" l="1"/>
  <c r="D23" i="3"/>
  <c r="D25" i="3"/>
  <c r="D30" i="3"/>
  <c r="D19" i="3"/>
  <c r="E13" i="3"/>
  <c r="D13" i="3"/>
  <c r="D12" i="3"/>
  <c r="D8" i="3"/>
  <c r="D10" i="3"/>
  <c r="E8" i="3"/>
  <c r="E10" i="3"/>
  <c r="E7" i="3"/>
  <c r="C3" i="11" l="1"/>
  <c r="C4" i="11"/>
  <c r="C5" i="11"/>
  <c r="C6" i="11"/>
  <c r="C7" i="11"/>
  <c r="C8" i="11"/>
  <c r="C9" i="11"/>
  <c r="C10" i="11"/>
  <c r="C11" i="11"/>
  <c r="C12" i="11"/>
  <c r="C13" i="11"/>
  <c r="C14" i="11"/>
  <c r="C15" i="11"/>
  <c r="C16" i="11"/>
  <c r="C17" i="11"/>
  <c r="C18" i="11"/>
  <c r="C19" i="11"/>
  <c r="C20" i="11"/>
  <c r="C21" i="11"/>
  <c r="C22" i="11"/>
  <c r="D3" i="2" l="1"/>
  <c r="D4" i="2"/>
  <c r="D5" i="2"/>
  <c r="D6" i="2"/>
  <c r="D7" i="2"/>
  <c r="D8" i="2"/>
  <c r="D9" i="2"/>
  <c r="D10" i="2"/>
  <c r="D11" i="2"/>
  <c r="D12" i="2"/>
  <c r="D13" i="2"/>
  <c r="D14" i="2"/>
  <c r="D15" i="2"/>
  <c r="D16" i="2"/>
  <c r="D17" i="2"/>
  <c r="D18" i="2"/>
  <c r="D19" i="2"/>
  <c r="D20" i="2"/>
  <c r="D21" i="2"/>
  <c r="D22" i="2"/>
  <c r="E16" i="2"/>
  <c r="E3" i="4" l="1"/>
  <c r="E8" i="4"/>
  <c r="E3" i="2"/>
  <c r="E4" i="2"/>
  <c r="E5" i="2"/>
  <c r="E6" i="2"/>
  <c r="E7" i="2"/>
  <c r="E8" i="2"/>
  <c r="E9" i="2"/>
  <c r="E10" i="2"/>
  <c r="E11" i="2"/>
  <c r="E12" i="2"/>
  <c r="E13" i="2"/>
  <c r="E14" i="2"/>
  <c r="E15" i="2"/>
  <c r="E17" i="2"/>
  <c r="E18" i="2"/>
  <c r="E19" i="2"/>
  <c r="E20" i="2"/>
  <c r="E21" i="2"/>
  <c r="E22" i="2"/>
  <c r="D3" i="4" l="1"/>
  <c r="D8" i="4"/>
  <c r="C3" i="3"/>
  <c r="E3" i="3" s="1"/>
  <c r="C4" i="3"/>
  <c r="E4" i="3" s="1"/>
  <c r="C5" i="3"/>
  <c r="E5" i="3" s="1"/>
  <c r="C6" i="3"/>
  <c r="C19" i="2"/>
  <c r="C22" i="2"/>
  <c r="C21" i="2"/>
  <c r="C20" i="2"/>
  <c r="C18" i="2"/>
  <c r="C17" i="2"/>
  <c r="C16" i="2"/>
  <c r="C15" i="2"/>
  <c r="C14" i="2"/>
  <c r="C13" i="2"/>
  <c r="C12" i="2"/>
  <c r="C11" i="2"/>
  <c r="C10" i="2"/>
  <c r="C9" i="2"/>
  <c r="C8" i="2"/>
  <c r="C7" i="2"/>
  <c r="C6" i="2"/>
  <c r="C5" i="2"/>
  <c r="C4" i="2"/>
  <c r="C3" i="2"/>
  <c r="D5" i="3" l="1"/>
  <c r="D4" i="3"/>
  <c r="D3" i="3"/>
  <c r="E12" i="3"/>
  <c r="D6" i="3"/>
  <c r="E6" i="3"/>
  <c r="D7" i="3"/>
  <c r="C37" i="1"/>
  <c r="D37" i="1" s="1"/>
  <c r="F3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F32A1B06-0382-400F-8CDC-CEF6821993D9}">
      <text>
        <r>
          <rPr>
            <b/>
            <sz val="9"/>
            <color indexed="81"/>
            <rFont val="Segoe UI"/>
            <family val="2"/>
          </rPr>
          <t>ANDRE ANTONIO DA ROSA:</t>
        </r>
        <r>
          <rPr>
            <sz val="9"/>
            <color indexed="81"/>
            <rFont val="Segoe UI"/>
            <family val="2"/>
          </rPr>
          <t xml:space="preserve">
Tabela Origem de dados Transacional (OLTP)</t>
        </r>
      </text>
    </comment>
    <comment ref="C2" authorId="0" shapeId="0" xr:uid="{05C83463-87EF-4AD0-89D1-3002D2E284C3}">
      <text>
        <r>
          <rPr>
            <b/>
            <sz val="9"/>
            <color indexed="81"/>
            <rFont val="Segoe UI"/>
            <family val="2"/>
          </rPr>
          <t>ANDRE ANTONIO DA ROSA:</t>
        </r>
        <r>
          <rPr>
            <sz val="9"/>
            <color indexed="81"/>
            <rFont val="Segoe UI"/>
            <family val="2"/>
          </rPr>
          <t xml:space="preserve">
Tabela Stage destino  (OLAP)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94940F75-3907-43BD-BF48-B4AA5C93B2A2}">
      <text>
        <r>
          <rPr>
            <b/>
            <sz val="9"/>
            <color indexed="81"/>
            <rFont val="Segoe UI"/>
            <family val="2"/>
          </rPr>
          <t>ANDRE ANTONIO DA ROSA:</t>
        </r>
        <r>
          <rPr>
            <sz val="9"/>
            <color indexed="81"/>
            <rFont val="Segoe UI"/>
            <family val="2"/>
          </rPr>
          <t xml:space="preserve">
Tabela Origem de dados STAGING</t>
        </r>
      </text>
    </comment>
    <comment ref="C2" authorId="0" shapeId="0" xr:uid="{E4EEB2A3-7114-4641-AAB3-0E8A784619EB}">
      <text>
        <r>
          <rPr>
            <b/>
            <sz val="9"/>
            <color indexed="81"/>
            <rFont val="Segoe UI"/>
            <family val="2"/>
          </rPr>
          <t>ANDRE ANTONIO DA ROSA:</t>
        </r>
        <r>
          <rPr>
            <sz val="9"/>
            <color indexed="81"/>
            <rFont val="Segoe UI"/>
            <family val="2"/>
          </rPr>
          <t xml:space="preserve">
Tabela DIMENSÃO destino  (OLAP)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5BDA4B8C-35FA-4359-AD4C-503488572811}">
      <text>
        <r>
          <rPr>
            <b/>
            <sz val="9"/>
            <color indexed="81"/>
            <rFont val="Segoe UI"/>
            <family val="2"/>
          </rPr>
          <t>ANDRE ANTONIO DA ROSA:</t>
        </r>
        <r>
          <rPr>
            <sz val="9"/>
            <color indexed="81"/>
            <rFont val="Segoe UI"/>
            <family val="2"/>
          </rPr>
          <t xml:space="preserve">
Tabela Origem de dados STAGING</t>
        </r>
      </text>
    </comment>
    <comment ref="C2" authorId="0" shapeId="0" xr:uid="{47AF5622-0206-44DE-82EB-66CE1D14A9F7}">
      <text>
        <r>
          <rPr>
            <b/>
            <sz val="9"/>
            <color indexed="81"/>
            <rFont val="Segoe UI"/>
            <family val="2"/>
          </rPr>
          <t>ANDRE ANTONIO DA ROSA:</t>
        </r>
        <r>
          <rPr>
            <sz val="9"/>
            <color indexed="81"/>
            <rFont val="Segoe UI"/>
            <family val="2"/>
          </rPr>
          <t xml:space="preserve">
Tabela Fato destino  (OLAP)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07382BAD-A147-4875-8588-F93E18B488CB}">
      <text>
        <r>
          <rPr>
            <b/>
            <sz val="9"/>
            <color indexed="81"/>
            <rFont val="Segoe UI"/>
            <family val="2"/>
          </rPr>
          <t>ANDRE ANTONIO DA ROSA:</t>
        </r>
        <r>
          <rPr>
            <sz val="9"/>
            <color indexed="81"/>
            <rFont val="Segoe UI"/>
            <family val="2"/>
          </rPr>
          <t xml:space="preserve">
Tabela Stage destino  (OLAP)</t>
        </r>
      </text>
    </comment>
  </commentList>
</comments>
</file>

<file path=xl/sharedStrings.xml><?xml version="1.0" encoding="utf-8"?>
<sst xmlns="http://schemas.openxmlformats.org/spreadsheetml/2006/main" count="923" uniqueCount="277">
  <si>
    <t>Etapa</t>
  </si>
  <si>
    <t>Duração</t>
  </si>
  <si>
    <t>Preparação do ambiente</t>
  </si>
  <si>
    <t>Data Planejada</t>
  </si>
  <si>
    <t>Atividade</t>
  </si>
  <si>
    <t>Instalar e configurar Talend</t>
  </si>
  <si>
    <t>Criação de usuario leitura ERP</t>
  </si>
  <si>
    <t>Configura Conectividade</t>
  </si>
  <si>
    <t>Depende</t>
  </si>
  <si>
    <t>Equipe</t>
  </si>
  <si>
    <t>André</t>
  </si>
  <si>
    <t>Participantes</t>
  </si>
  <si>
    <t>Status</t>
  </si>
  <si>
    <t>Definições do Projeto</t>
  </si>
  <si>
    <t>Carga de dados ERP para area Stage</t>
  </si>
  <si>
    <t>Cargas dimensões</t>
  </si>
  <si>
    <t>Carga Fato</t>
  </si>
  <si>
    <t>Carga DW</t>
  </si>
  <si>
    <t>Importa Dataset</t>
  </si>
  <si>
    <t>Tabela dimensão data</t>
  </si>
  <si>
    <t>Relaciona Fato X dimensão</t>
  </si>
  <si>
    <t>Power BI - Pré Painel</t>
  </si>
  <si>
    <t>Criação das Medidas KPI´s</t>
  </si>
  <si>
    <t>Power Bi - Contrução Painel</t>
  </si>
  <si>
    <t>Visão Por Produto</t>
  </si>
  <si>
    <t>Visão por Cliente</t>
  </si>
  <si>
    <t>Visão por Vendedor</t>
  </si>
  <si>
    <t>Visão Por Grupos de Produto</t>
  </si>
  <si>
    <t>Performance de Vendas Mês atual</t>
  </si>
  <si>
    <t>Visão de Cidades</t>
  </si>
  <si>
    <t>Correlação Vendedor X Faturamento X Margem</t>
  </si>
  <si>
    <t>Correlação Cliente X Faturamento X Margem</t>
  </si>
  <si>
    <t>Correlação Grupo de Produto X Faturamento X Margem</t>
  </si>
  <si>
    <t>Correlação Grupo de Fabricante X Faturamento X Margem</t>
  </si>
  <si>
    <t>Performance de Vendas Ano atual</t>
  </si>
  <si>
    <t>Power BI - Publicação</t>
  </si>
  <si>
    <t>Publicar</t>
  </si>
  <si>
    <t>Configura GateWay</t>
  </si>
  <si>
    <t>Agendamento de Carga</t>
  </si>
  <si>
    <t>Performance de Vendas Mês atual ( Versão Mobile)</t>
  </si>
  <si>
    <t>Origem do dados</t>
  </si>
  <si>
    <t>Informação(Assunto)</t>
  </si>
  <si>
    <t>FATO_VENDA</t>
  </si>
  <si>
    <t>Medidas KPIS</t>
  </si>
  <si>
    <t>Total Meta $</t>
  </si>
  <si>
    <t>Qualidade de dados</t>
  </si>
  <si>
    <t>Analise das cargas</t>
  </si>
  <si>
    <t>Pendente</t>
  </si>
  <si>
    <t>Definições de Dimensões</t>
  </si>
  <si>
    <t>Definições de Fato</t>
  </si>
  <si>
    <t>Projeto BI Comercial</t>
  </si>
  <si>
    <t>Andre + Sponsor</t>
  </si>
  <si>
    <t>André  + Key User</t>
  </si>
  <si>
    <t>Tabela Destino</t>
  </si>
  <si>
    <t>CADASTRO DA EMPRESA</t>
  </si>
  <si>
    <t>EMPRESA</t>
  </si>
  <si>
    <t>CADASTRO DE CIDADES</t>
  </si>
  <si>
    <t>CIDADES</t>
  </si>
  <si>
    <t>CANAL_VENDAS_G_V</t>
  </si>
  <si>
    <t>CANAL_VENDAS_V_C</t>
  </si>
  <si>
    <t>CLIENTES</t>
  </si>
  <si>
    <t>COND_PAGTO</t>
  </si>
  <si>
    <t>COND_PAGTO_DET</t>
  </si>
  <si>
    <t>GERENTES</t>
  </si>
  <si>
    <t>LINHA_PRODUTO</t>
  </si>
  <si>
    <t>MATERIAL</t>
  </si>
  <si>
    <t>META_VENDAS</t>
  </si>
  <si>
    <t>NOTA_FISCAL</t>
  </si>
  <si>
    <t>NOTA_FISCAL_ITENS</t>
  </si>
  <si>
    <t>SUB_CATEGORIA</t>
  </si>
  <si>
    <t>TIPO_MAT</t>
  </si>
  <si>
    <t>UF</t>
  </si>
  <si>
    <t>VENDEDORES</t>
  </si>
  <si>
    <t>FUNCIONARIO</t>
  </si>
  <si>
    <t>CARGOS</t>
  </si>
  <si>
    <t>CADASTRO DE ESTADOS</t>
  </si>
  <si>
    <t>CADASTRO DE CLIENTES</t>
  </si>
  <si>
    <t>CADASTRO CONDIÇÃO DE PAGTO</t>
  </si>
  <si>
    <t>CADASTRO DETALHE COND PAGTO</t>
  </si>
  <si>
    <t>CADASTRO DE CARGOS</t>
  </si>
  <si>
    <t>CADASTRO DE FUNCIONARIOS</t>
  </si>
  <si>
    <t>RELACIONA GERENTE X VENDEDOR</t>
  </si>
  <si>
    <t>RELACIONA VENDEDOR X CLIENTE</t>
  </si>
  <si>
    <t>CADASTRO DE VENDEDOR</t>
  </si>
  <si>
    <t>CADASTRO DE GERENTES</t>
  </si>
  <si>
    <t>CADASTRO TIPO MATERIAL</t>
  </si>
  <si>
    <t>CADASTRO LINHA DE PRODUTO</t>
  </si>
  <si>
    <t>CADASTRO SUB_CATEGORIA DE PROD.</t>
  </si>
  <si>
    <t>CADASTRO DE MATERIAL</t>
  </si>
  <si>
    <t>REGISTRO DE VENDAS CABEÇALHO</t>
  </si>
  <si>
    <t>REGISTRO DE VENDAS DETALHES DE ITEM</t>
  </si>
  <si>
    <t>REGISTRO DE META DE VENDAS VALOR</t>
  </si>
  <si>
    <t>CONHEÇA DADOS DA TABELA</t>
  </si>
  <si>
    <t>MATERIAL_CUSTO</t>
  </si>
  <si>
    <t>CADASTRO DE CUSTO DO MATERIAL</t>
  </si>
  <si>
    <t>% Realizado</t>
  </si>
  <si>
    <t>Lucro $</t>
  </si>
  <si>
    <t xml:space="preserve">Lucro % </t>
  </si>
  <si>
    <t>% MOM</t>
  </si>
  <si>
    <t>% YOY</t>
  </si>
  <si>
    <t>EXPRESSÃO</t>
  </si>
  <si>
    <t>TABLE_CATALOG</t>
  </si>
  <si>
    <t>TABLE_NAME</t>
  </si>
  <si>
    <t>COLUMN_NAME</t>
  </si>
  <si>
    <t>ORDINAL_POSITION</t>
  </si>
  <si>
    <t>DATA_TYPE</t>
  </si>
  <si>
    <t>CHARACTER_MAXIMUM_LENGTH</t>
  </si>
  <si>
    <t>NUMERIC_PRECISION</t>
  </si>
  <si>
    <t>NUMERIC_SCALE</t>
  </si>
  <si>
    <t>ERP_FOREST</t>
  </si>
  <si>
    <t>COD_EMPRESA</t>
  </si>
  <si>
    <t>int</t>
  </si>
  <si>
    <t>NULL</t>
  </si>
  <si>
    <t>MATRICULA_GER</t>
  </si>
  <si>
    <t>MATRICULA_VEND</t>
  </si>
  <si>
    <t>ID_CLIENTE</t>
  </si>
  <si>
    <t>COD_CARGO</t>
  </si>
  <si>
    <t>NOME_CARGO</t>
  </si>
  <si>
    <t>varchar</t>
  </si>
  <si>
    <t>COD_CIDADE</t>
  </si>
  <si>
    <t>COD_UF</t>
  </si>
  <si>
    <t>NOME_MUN</t>
  </si>
  <si>
    <t>RAZAO_CLIENTE</t>
  </si>
  <si>
    <t>FANTASIA</t>
  </si>
  <si>
    <t>ENDERECO</t>
  </si>
  <si>
    <t>NRO</t>
  </si>
  <si>
    <t>BAIRRO</t>
  </si>
  <si>
    <t>CEP</t>
  </si>
  <si>
    <t>CNPJ_CPF</t>
  </si>
  <si>
    <t>TIPO_CLIENTE</t>
  </si>
  <si>
    <t>char</t>
  </si>
  <si>
    <t>DATA_CADASTRO</t>
  </si>
  <si>
    <t>datetime</t>
  </si>
  <si>
    <t>COD_PAGTO</t>
  </si>
  <si>
    <t>SITUACAO</t>
  </si>
  <si>
    <t>NOME_CP</t>
  </si>
  <si>
    <t>PARC</t>
  </si>
  <si>
    <t>DIAS</t>
  </si>
  <si>
    <t>PCT</t>
  </si>
  <si>
    <t>decimal</t>
  </si>
  <si>
    <t>NOME_EMPRESA</t>
  </si>
  <si>
    <t>CNPJ</t>
  </si>
  <si>
    <t>MATRICULA</t>
  </si>
  <si>
    <t>COD_CC</t>
  </si>
  <si>
    <t>NOME</t>
  </si>
  <si>
    <t>RG</t>
  </si>
  <si>
    <t>CPF</t>
  </si>
  <si>
    <t>NUMERO</t>
  </si>
  <si>
    <t>DATA_ADMISS</t>
  </si>
  <si>
    <t>date</t>
  </si>
  <si>
    <t>DATE_DEMISS</t>
  </si>
  <si>
    <t>DATA_NASC</t>
  </si>
  <si>
    <t>TELEFONE</t>
  </si>
  <si>
    <t>COD_LINHA</t>
  </si>
  <si>
    <t>DESC_LINHA</t>
  </si>
  <si>
    <t>COD_MAT</t>
  </si>
  <si>
    <t>DESCRICAO</t>
  </si>
  <si>
    <t>PRECO_UNIT</t>
  </si>
  <si>
    <t>COD_TIP_MAT</t>
  </si>
  <si>
    <t>ID_FOR</t>
  </si>
  <si>
    <t>COD_CATEGORIA</t>
  </si>
  <si>
    <t>CUSTO_MEDIO</t>
  </si>
  <si>
    <t>DATA_INI</t>
  </si>
  <si>
    <t>DATA_FIM</t>
  </si>
  <si>
    <t>ANO</t>
  </si>
  <si>
    <t>MES</t>
  </si>
  <si>
    <t>VALOR</t>
  </si>
  <si>
    <t>NUM_NF</t>
  </si>
  <si>
    <t>TIP_NF</t>
  </si>
  <si>
    <t>COD_CFOP</t>
  </si>
  <si>
    <t>ID_CLIFOR</t>
  </si>
  <si>
    <t>DATA_EMISSAO</t>
  </si>
  <si>
    <t>DATA_ENTREGA</t>
  </si>
  <si>
    <t>TOTAL_NF</t>
  </si>
  <si>
    <t>INTEGRADA_FIN</t>
  </si>
  <si>
    <t>INTEGRADA_SUP</t>
  </si>
  <si>
    <t>SEQ_MAT</t>
  </si>
  <si>
    <t>QTD</t>
  </si>
  <si>
    <t>VAL_UNIT</t>
  </si>
  <si>
    <t>PED_ORIG</t>
  </si>
  <si>
    <t>DESC_CATEGORIA</t>
  </si>
  <si>
    <t>DESC_TIP_MAT</t>
  </si>
  <si>
    <t>NOME_UF</t>
  </si>
  <si>
    <t>STG_UF</t>
  </si>
  <si>
    <t>STG_CIDADES</t>
  </si>
  <si>
    <t>STG_EMPRESA</t>
  </si>
  <si>
    <t>STG_CLIENTES</t>
  </si>
  <si>
    <t>STG_COND_PAGTO</t>
  </si>
  <si>
    <t>STG_COND_PAGTO_DET</t>
  </si>
  <si>
    <t>STG_CARGOS</t>
  </si>
  <si>
    <t>STG_FUNCIONARIO</t>
  </si>
  <si>
    <t>STG_CANAL_VENDAS_G_V</t>
  </si>
  <si>
    <t>STG_CANAL_VENDAS_V_C</t>
  </si>
  <si>
    <t>STG_VENDEDORES</t>
  </si>
  <si>
    <t>STG_GERENTES</t>
  </si>
  <si>
    <t>STG_TIPO_MAT</t>
  </si>
  <si>
    <t>STG_LINHA_PRODUTO</t>
  </si>
  <si>
    <t>STG_SUB_CATEGORIA</t>
  </si>
  <si>
    <t>STG_MATERIAL</t>
  </si>
  <si>
    <t>STG_MATERIAL_CUSTO</t>
  </si>
  <si>
    <t>STG_NOTA_FISCAL</t>
  </si>
  <si>
    <t>STG_NOTA_FISCAL_ITENS</t>
  </si>
  <si>
    <t>STG_META_VENDAS</t>
  </si>
  <si>
    <t>FATO_META</t>
  </si>
  <si>
    <t>Definições de medidas Kpi's</t>
  </si>
  <si>
    <t>Instalar e configurar SQL Server</t>
  </si>
  <si>
    <t>Criação de usuario ADM SQL Server</t>
  </si>
  <si>
    <t>Criação do Banco DW SQL Server</t>
  </si>
  <si>
    <t>Abaixo segue uma arquitetura genérica de DW e as descrições dos seus elementos:</t>
  </si>
  <si>
    <t>Concluido</t>
  </si>
  <si>
    <t>NOME JOB</t>
  </si>
  <si>
    <t>Configura Segurança de linha</t>
  </si>
  <si>
    <t>Somente Vendas Tipo S e CFOP 5.101 e 6.102</t>
  </si>
  <si>
    <t>FILTRO</t>
  </si>
  <si>
    <t>Formula</t>
  </si>
  <si>
    <t>row1.TIP_NF.equals("S") &amp;&amp; ( row1.COD_CFOP.equals("5.101") || row1.COD_CFOP.equals("6.101"))</t>
  </si>
  <si>
    <t>Tabela TRUNCADA</t>
  </si>
  <si>
    <t>COMANDO</t>
  </si>
  <si>
    <t>DIM_FUNCIONARIO</t>
  </si>
  <si>
    <t>DIM_GERENTE</t>
  </si>
  <si>
    <t>DIM_VENDEDOR</t>
  </si>
  <si>
    <t>GERENTE COD = 2</t>
  </si>
  <si>
    <t xml:space="preserve"> row1.COD_CARGO ==3</t>
  </si>
  <si>
    <t>VENDEDOR COD = 3</t>
  </si>
  <si>
    <t>CANAL DE VENDAS</t>
  </si>
  <si>
    <t>DIM_CLIENTES</t>
  </si>
  <si>
    <t>DIM_CANAL_VENDAS</t>
  </si>
  <si>
    <t>DIM_TIPO_MAT</t>
  </si>
  <si>
    <t>DIM_LINHA_PRODUTO</t>
  </si>
  <si>
    <t>DIM_SUB_CATEGORIA</t>
  </si>
  <si>
    <t>DIM_MATERIAL</t>
  </si>
  <si>
    <t>DIM_MATERIAL_CUSTO</t>
  </si>
  <si>
    <t>COD_CARGO IGUAL A 2 OU 3</t>
  </si>
  <si>
    <t xml:space="preserve"> row1.COD_CARGO ==2 ||  row1.COD_CARGO ==3</t>
  </si>
  <si>
    <t>DIM_COND_PAGTO</t>
  </si>
  <si>
    <t>DIM_EMPRESA</t>
  </si>
  <si>
    <t>(</t>
  </si>
  <si>
    <t>QUERY CREATE_DIM_CANAL_VENDAS.SQL</t>
  </si>
  <si>
    <t>REGISTRO DE FATO DE VENDAS</t>
  </si>
  <si>
    <t xml:space="preserve">TalendDate.parseDate("dd-MM-yyyy",("01-")+(META.MES)+("-")+(META.ANO)) </t>
  </si>
  <si>
    <t>Custo da Venda</t>
  </si>
  <si>
    <t>Ultimo Mês Venda</t>
  </si>
  <si>
    <t>Ultimo Ano de Venda</t>
  </si>
  <si>
    <t>MetaZero</t>
  </si>
  <si>
    <t>Meta120</t>
  </si>
  <si>
    <t>Coluna Calendario Ultimo Mês</t>
  </si>
  <si>
    <t>Coluna Calendario Ultimo ano</t>
  </si>
  <si>
    <t>KPI MOM</t>
  </si>
  <si>
    <t>KPI YOY</t>
  </si>
  <si>
    <t>MOM $</t>
  </si>
  <si>
    <t>YOY $</t>
  </si>
  <si>
    <t>KPI Lucro</t>
  </si>
  <si>
    <t>KPI Meta</t>
  </si>
  <si>
    <t>MOM</t>
  </si>
  <si>
    <t>YOY</t>
  </si>
  <si>
    <t>Total Fat. $ = SUMX(FATO_VENDA;FATO_VENDA[QTD]*FATO_VENDA[VAL_UNIT])</t>
  </si>
  <si>
    <t>Total Meta $ = SUM(FATO_META[VALOR])</t>
  </si>
  <si>
    <t>%Realiz. = DIVIDE([Total Fat. $];[Total Meta $];0)</t>
  </si>
  <si>
    <t>Custo Vnd = SUMX(FATO_VENDA;FATO_VENDA[QTD]*FATO_VENDA[VAL_CUSTO])</t>
  </si>
  <si>
    <t>Lucro $ = [Total Fat. $]-[Custo Vnd]</t>
  </si>
  <si>
    <t>Lucro % = DIVIDE([Total Fat. $];[Custo Vnd])-1</t>
  </si>
  <si>
    <t>MoM% = 
VAR __PREV_MONTH = CALCULATE([Total Fat. $]; DATEADD('D_CALENDAR'[DATA_REF]; -1; MONTH))
RETURN
	DIVIDE([Total Fat. $] - __PREV_MONTH; __PREV_MONTH)</t>
  </si>
  <si>
    <t>YoY% = 
VAR __PREV_YEAR = CALCULATE([Total Fat. $]; DATEADD('D_CALENDAR'[DATA_REF]; -1; YEAR))
RETURN
	DIVIDE([Total Fat. $] - __PREV_YEAR; __PREV_YEAR)</t>
  </si>
  <si>
    <t>MoM $ = CALCULATE(SUMX(FATO_VENDA;FATO_VENDA[QTD]*FATO_VENDA[VAL_UNIT]);PREVIOUSMONTH(D_CALENDAR[DATA_REF]))</t>
  </si>
  <si>
    <t>YoY $ = CALCULATE(SUMX(FATO_VENDA;FATO_VENDA[QTD]*FATO_VENDA[VAL_UNIT]);SAMEPERIODLASTYEAR(D_CALENDAR[DATA_REF]))</t>
  </si>
  <si>
    <t>Ultimo Mes de Venda = FORMAT(CALCULATE(MAX(FATO_VENDA[DATA_EMISSAO]);ALL(FATO_VENDA));"mm/yyyy")</t>
  </si>
  <si>
    <t>Ultimo Ano de Venda = FORMAT(CALCULATE(MAX(FATO_VENDA[DATA_EMISSAO]);ALL(FATO_VENDA));"yyyy")</t>
  </si>
  <si>
    <t>Ultimo Mes = IF([Ultimo Mes de Venda]=D_CALENDAR[MES/ANO];"S";"N")</t>
  </si>
  <si>
    <t>KPI MoM = SWITCH(TRUE();
          [Total Fat. $]=[MoM $];"🟡";
          [Total Fat. $]&lt;[MoM $];"🟠";
          [Total Fat. $]&gt;=[MoM $];"🟢";"0")</t>
  </si>
  <si>
    <t>KPI YoY = SWITCH(TRUE();
          [Total Fat. $]=[YoY $];"🟡";
          [Total Fat. $]&lt;[YoY $];"🟠";
          [Total Fat. $]&gt;=[YoY $];"🟢";"0")</t>
  </si>
  <si>
    <t>KPI META = SWITCH(TRUE();
               [%Realiz.]&lt;1;"🟠";           
               [%Realiz.]&gt;=1;"🟢";"0")</t>
  </si>
  <si>
    <t>KPI LUCRO = SWITCH(TRUE();
            [Lucro $]=0;"🟡";
            [Lucro $]&lt;0;"🟠";
            [Lucro $]&gt;0;"🟢";"0")</t>
  </si>
  <si>
    <t>MoM = VALUE(ROUND([MoM%]*100;2))&amp;"%"&amp;[KPI MoM]</t>
  </si>
  <si>
    <t>YoY = if([YoY%]=BLANK();"";VALUE(ROUND([YoY%]*100;2))&amp;"%"&amp;[KPI YoY])</t>
  </si>
  <si>
    <t>MetaZero = 0</t>
  </si>
  <si>
    <t>Meta120 = [Total Meta $]*1,2</t>
  </si>
  <si>
    <t>Total Fat.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</si>
</sst>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000000"/>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sz val="40"/>
      <color theme="0"/>
      <name val="Calibri"/>
      <family val="2"/>
      <scheme val="minor"/>
    </font>
    <font>
      <sz val="9"/>
      <color indexed="81"/>
      <name val="Segoe UI"/>
      <family val="2"/>
    </font>
    <font>
      <b/>
      <sz val="9"/>
      <color indexed="81"/>
      <name val="Segoe UI"/>
      <family val="2"/>
    </font>
    <font>
      <sz val="14"/>
      <color theme="1"/>
      <name val="Calibri"/>
      <family val="2"/>
      <scheme val="minor"/>
    </font>
    <font>
      <sz val="14"/>
      <color rgb="FF9C5700"/>
      <name val="Calibri"/>
      <family val="2"/>
      <scheme val="minor"/>
    </font>
    <font>
      <sz val="14"/>
      <color rgb="FF006100"/>
      <name val="Calibri"/>
      <family val="2"/>
      <scheme val="minor"/>
    </font>
    <font>
      <sz val="11"/>
      <color rgb="FF3F3F76"/>
      <name val="Calibri"/>
      <family val="2"/>
      <scheme val="minor"/>
    </font>
    <font>
      <sz val="11"/>
      <color theme="3" tint="-0.499984740745262"/>
      <name val="Calibri"/>
      <family val="2"/>
      <scheme val="minor"/>
    </font>
    <font>
      <b/>
      <sz val="20"/>
      <color theme="0"/>
      <name val="Calibri"/>
      <family val="2"/>
      <scheme val="minor"/>
    </font>
    <font>
      <sz val="11"/>
      <color rgb="FF9C0006"/>
      <name val="Calibri"/>
      <family val="2"/>
      <scheme val="minor"/>
    </font>
    <font>
      <b/>
      <sz val="11"/>
      <color theme="0"/>
      <name val="Calibri"/>
      <family val="2"/>
      <scheme val="minor"/>
    </font>
    <font>
      <b/>
      <sz val="14"/>
      <color rgb="FF9C5700"/>
      <name val="Calibri"/>
      <family val="2"/>
      <scheme val="minor"/>
    </font>
    <font>
      <b/>
      <sz val="14"/>
      <color rgb="FF006100"/>
      <name val="Calibri"/>
      <family val="2"/>
      <scheme val="minor"/>
    </font>
    <font>
      <b/>
      <sz val="14"/>
      <color theme="0"/>
      <name val="Calibri"/>
      <family val="2"/>
      <scheme val="minor"/>
    </font>
    <font>
      <b/>
      <sz val="11"/>
      <color rgb="FF3F3F76"/>
      <name val="Calibri"/>
      <family val="2"/>
      <scheme val="minor"/>
    </font>
    <font>
      <b/>
      <sz val="11"/>
      <color rgb="FF9C0006"/>
      <name val="Calibri"/>
      <family val="2"/>
      <scheme val="minor"/>
    </font>
    <font>
      <u/>
      <sz val="11"/>
      <color theme="10"/>
      <name val="Calibri"/>
      <family val="2"/>
      <scheme val="minor"/>
    </font>
    <font>
      <sz val="15"/>
      <color theme="1"/>
      <name val="Calibri"/>
      <family val="2"/>
      <scheme val="minor"/>
    </font>
    <font>
      <b/>
      <sz val="11"/>
      <color rgb="FF006100"/>
      <name val="Calibri"/>
      <family val="2"/>
      <scheme val="minor"/>
    </font>
    <font>
      <sz val="9"/>
      <color rgb="FF000000"/>
      <name val="Consolas"/>
      <family val="3"/>
    </font>
  </fonts>
  <fills count="13">
    <fill>
      <patternFill patternType="none"/>
    </fill>
    <fill>
      <patternFill patternType="gray125"/>
    </fill>
    <fill>
      <patternFill patternType="solid">
        <fgColor theme="4" tint="0.79998168889431442"/>
        <bgColor theme="4" tint="0.79998168889431442"/>
      </patternFill>
    </fill>
    <fill>
      <patternFill patternType="solid">
        <fgColor rgb="FFC6EFCE"/>
      </patternFill>
    </fill>
    <fill>
      <patternFill patternType="solid">
        <fgColor rgb="FFFFEB9C"/>
      </patternFill>
    </fill>
    <fill>
      <patternFill patternType="solid">
        <fgColor theme="4"/>
      </patternFill>
    </fill>
    <fill>
      <patternFill patternType="solid">
        <fgColor theme="5"/>
      </patternFill>
    </fill>
    <fill>
      <patternFill patternType="solid">
        <fgColor rgb="FFFFCC99"/>
      </patternFill>
    </fill>
    <fill>
      <patternFill patternType="solid">
        <fgColor theme="6"/>
      </patternFill>
    </fill>
    <fill>
      <patternFill patternType="solid">
        <fgColor theme="7"/>
      </patternFill>
    </fill>
    <fill>
      <patternFill patternType="solid">
        <fgColor rgb="FFFFC7CE"/>
      </patternFill>
    </fill>
    <fill>
      <patternFill patternType="solid">
        <fgColor theme="6"/>
        <bgColor theme="6"/>
      </patternFill>
    </fill>
    <fill>
      <patternFill patternType="solid">
        <fgColor theme="6" tint="0.79998168889431442"/>
        <bgColor theme="6" tint="0.79998168889431442"/>
      </patternFill>
    </fill>
  </fills>
  <borders count="3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7F7F7F"/>
      </left>
      <right style="thin">
        <color rgb="FF7F7F7F"/>
      </right>
      <top style="thin">
        <color rgb="FF7F7F7F"/>
      </top>
      <bottom style="thin">
        <color rgb="FF7F7F7F"/>
      </bottom>
      <diagonal/>
    </border>
    <border>
      <left style="thin">
        <color theme="6" tint="0.39997558519241921"/>
      </left>
      <right/>
      <top style="thin">
        <color theme="6" tint="0.39997558519241921"/>
      </top>
      <bottom/>
      <diagonal/>
    </border>
    <border>
      <left/>
      <right/>
      <top style="thin">
        <color theme="6" tint="0.39997558519241921"/>
      </top>
      <bottom/>
      <diagonal/>
    </border>
    <border>
      <left style="thin">
        <color rgb="FF7F7F7F"/>
      </left>
      <right/>
      <top style="thin">
        <color rgb="FF7F7F7F"/>
      </top>
      <bottom/>
      <diagonal/>
    </border>
    <border>
      <left style="thin">
        <color rgb="FF7F7F7F"/>
      </left>
      <right style="thin">
        <color theme="6" tint="0.39997558519241921"/>
      </right>
      <top style="thin">
        <color theme="6"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499984740745262"/>
      </left>
      <right/>
      <top/>
      <bottom/>
      <diagonal/>
    </border>
    <border>
      <left/>
      <right style="medium">
        <color theme="2" tint="-0.499984740745262"/>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theme="6" tint="0.39997558519241921"/>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B0F0"/>
      </left>
      <right style="thin">
        <color rgb="FF00B0F0"/>
      </right>
      <top/>
      <bottom/>
      <diagonal/>
    </border>
    <border>
      <left style="thin">
        <color rgb="FF00B0F0"/>
      </left>
      <right style="thin">
        <color rgb="FF00B0F0"/>
      </right>
      <top/>
      <bottom style="medium">
        <color indexed="64"/>
      </bottom>
      <diagonal/>
    </border>
    <border>
      <left style="thin">
        <color rgb="FF00B0F0"/>
      </left>
      <right style="thin">
        <color rgb="FF00B0F0"/>
      </right>
      <top style="medium">
        <color indexed="64"/>
      </top>
      <bottom style="medium">
        <color indexed="64"/>
      </bottom>
      <diagonal/>
    </border>
    <border>
      <left style="thin">
        <color rgb="FF00B0F0"/>
      </left>
      <right style="thin">
        <color rgb="FF00B0F0"/>
      </right>
      <top style="medium">
        <color indexed="64"/>
      </top>
      <bottom/>
      <diagonal/>
    </border>
    <border>
      <left style="thin">
        <color rgb="FF00B0F0"/>
      </left>
      <right style="thin">
        <color rgb="FF00B0F0"/>
      </right>
      <top style="thin">
        <color theme="6" tint="0.39997558519241921"/>
      </top>
      <bottom style="medium">
        <color indexed="64"/>
      </bottom>
      <diagonal/>
    </border>
    <border>
      <left style="thin">
        <color rgb="FF00B0F0"/>
      </left>
      <right style="thin">
        <color rgb="FF00B0F0"/>
      </right>
      <top style="thin">
        <color theme="6" tint="0.39997558519241921"/>
      </top>
      <bottom/>
      <diagonal/>
    </border>
    <border>
      <left style="medium">
        <color indexed="64"/>
      </left>
      <right style="thin">
        <color rgb="FF00B0F0"/>
      </right>
      <top style="medium">
        <color indexed="64"/>
      </top>
      <bottom/>
      <diagonal/>
    </border>
    <border>
      <left style="medium">
        <color indexed="64"/>
      </left>
      <right style="thin">
        <color rgb="FF00B0F0"/>
      </right>
      <top/>
      <bottom style="medium">
        <color indexed="64"/>
      </bottom>
      <diagonal/>
    </border>
    <border>
      <left style="thin">
        <color rgb="FF00B0F0"/>
      </left>
      <right/>
      <top style="medium">
        <color indexed="64"/>
      </top>
      <bottom/>
      <diagonal/>
    </border>
    <border>
      <left style="thin">
        <color rgb="FF00B0F0"/>
      </left>
      <right/>
      <top/>
      <bottom style="medium">
        <color indexed="64"/>
      </bottom>
      <diagonal/>
    </border>
    <border>
      <left/>
      <right style="thin">
        <color rgb="FF00B0F0"/>
      </right>
      <top style="medium">
        <color indexed="64"/>
      </top>
      <bottom/>
      <diagonal/>
    </border>
    <border>
      <left/>
      <right style="thin">
        <color rgb="FF00B0F0"/>
      </right>
      <top/>
      <bottom style="medium">
        <color indexed="64"/>
      </bottom>
      <diagonal/>
    </border>
    <border>
      <left style="medium">
        <color indexed="64"/>
      </left>
      <right style="thin">
        <color rgb="FF00B0F0"/>
      </right>
      <top/>
      <bottom/>
      <diagonal/>
    </border>
  </borders>
  <cellStyleXfs count="10">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11" fillId="7" borderId="4" applyNumberFormat="0" applyAlignment="0" applyProtection="0"/>
    <xf numFmtId="0" fontId="4" fillId="8" borderId="0" applyNumberFormat="0" applyBorder="0" applyAlignment="0" applyProtection="0"/>
    <xf numFmtId="0" fontId="4" fillId="9" borderId="0" applyNumberFormat="0" applyBorder="0" applyAlignment="0" applyProtection="0"/>
    <xf numFmtId="0" fontId="14" fillId="10" borderId="0" applyNumberFormat="0" applyBorder="0" applyAlignment="0" applyProtection="0"/>
    <xf numFmtId="0" fontId="21" fillId="0" borderId="0" applyNumberFormat="0" applyFill="0" applyBorder="0" applyAlignment="0" applyProtection="0"/>
  </cellStyleXfs>
  <cellXfs count="130">
    <xf numFmtId="0" fontId="0" fillId="0" borderId="0" xfId="0"/>
    <xf numFmtId="0" fontId="0" fillId="2" borderId="1" xfId="0" applyFont="1" applyFill="1" applyBorder="1"/>
    <xf numFmtId="0" fontId="0" fillId="0" borderId="1" xfId="0" applyFont="1" applyBorder="1"/>
    <xf numFmtId="0" fontId="0" fillId="0" borderId="0" xfId="0" applyAlignment="1">
      <alignment horizontal="center"/>
    </xf>
    <xf numFmtId="0" fontId="0" fillId="0" borderId="0" xfId="0" applyAlignment="1">
      <alignment horizontal="left"/>
    </xf>
    <xf numFmtId="0" fontId="0" fillId="0" borderId="2" xfId="0" applyFont="1" applyBorder="1"/>
    <xf numFmtId="0" fontId="0" fillId="0" borderId="3" xfId="0" applyFont="1" applyBorder="1"/>
    <xf numFmtId="0" fontId="0" fillId="2" borderId="2" xfId="0" applyFont="1" applyFill="1" applyBorder="1"/>
    <xf numFmtId="0" fontId="0" fillId="2" borderId="3" xfId="0" applyFont="1" applyFill="1" applyBorder="1"/>
    <xf numFmtId="0" fontId="4" fillId="5" borderId="0" xfId="3"/>
    <xf numFmtId="0" fontId="8" fillId="0" borderId="0" xfId="0" applyFont="1"/>
    <xf numFmtId="0" fontId="9" fillId="4" borderId="0" xfId="2" applyFont="1"/>
    <xf numFmtId="0" fontId="10" fillId="3" borderId="0" xfId="1" applyFont="1"/>
    <xf numFmtId="0" fontId="1" fillId="0" borderId="0" xfId="0" applyFont="1"/>
    <xf numFmtId="0" fontId="4" fillId="6" borderId="0" xfId="4"/>
    <xf numFmtId="0" fontId="11" fillId="7" borderId="4" xfId="5"/>
    <xf numFmtId="0" fontId="12" fillId="8" borderId="0" xfId="6" applyFont="1"/>
    <xf numFmtId="0" fontId="12" fillId="8" borderId="3" xfId="6" applyFont="1" applyBorder="1"/>
    <xf numFmtId="0" fontId="4" fillId="8" borderId="0" xfId="6"/>
    <xf numFmtId="0" fontId="18" fillId="11" borderId="5" xfId="0" applyFont="1" applyFill="1" applyBorder="1"/>
    <xf numFmtId="0" fontId="16" fillId="4" borderId="6" xfId="2" applyFont="1" applyFill="1" applyBorder="1"/>
    <xf numFmtId="0" fontId="17" fillId="3" borderId="6" xfId="1" applyFont="1" applyFill="1" applyBorder="1"/>
    <xf numFmtId="0" fontId="18" fillId="11" borderId="6" xfId="0" applyFont="1" applyFill="1" applyBorder="1"/>
    <xf numFmtId="0" fontId="19" fillId="7" borderId="7" xfId="5" applyFont="1" applyFill="1" applyBorder="1"/>
    <xf numFmtId="0" fontId="20" fillId="10" borderId="7" xfId="8" applyFont="1" applyFill="1" applyBorder="1"/>
    <xf numFmtId="0" fontId="15" fillId="11" borderId="8" xfId="0" applyFont="1" applyFill="1" applyBorder="1"/>
    <xf numFmtId="0" fontId="4" fillId="6" borderId="0" xfId="4" applyFont="1" applyFill="1" applyBorder="1"/>
    <xf numFmtId="0" fontId="0" fillId="0" borderId="0" xfId="0" applyNumberFormat="1" applyFont="1" applyBorder="1"/>
    <xf numFmtId="0" fontId="0" fillId="12" borderId="9" xfId="0" applyFont="1" applyFill="1" applyBorder="1"/>
    <xf numFmtId="0" fontId="4" fillId="6" borderId="10" xfId="4" applyFont="1" applyFill="1" applyBorder="1"/>
    <xf numFmtId="0" fontId="0" fillId="12" borderId="10" xfId="0" applyNumberFormat="1" applyFont="1" applyFill="1" applyBorder="1"/>
    <xf numFmtId="0" fontId="0" fillId="12" borderId="11" xfId="0" applyNumberFormat="1" applyFont="1" applyFill="1" applyBorder="1"/>
    <xf numFmtId="0" fontId="0" fillId="0" borderId="12" xfId="0" applyFont="1" applyBorder="1"/>
    <xf numFmtId="0" fontId="0" fillId="0" borderId="13" xfId="0" applyNumberFormat="1" applyFont="1" applyBorder="1"/>
    <xf numFmtId="0" fontId="0" fillId="0" borderId="9" xfId="0" applyFont="1" applyBorder="1"/>
    <xf numFmtId="0" fontId="0" fillId="0" borderId="10" xfId="0" applyNumberFormat="1" applyFont="1" applyBorder="1"/>
    <xf numFmtId="0" fontId="0" fillId="0" borderId="11" xfId="0" applyNumberFormat="1" applyFont="1" applyBorder="1"/>
    <xf numFmtId="0" fontId="0" fillId="0" borderId="10" xfId="0" applyBorder="1"/>
    <xf numFmtId="0" fontId="0" fillId="0" borderId="11" xfId="0" applyBorder="1"/>
    <xf numFmtId="0" fontId="0" fillId="0" borderId="15" xfId="0" applyNumberFormat="1" applyFont="1" applyBorder="1"/>
    <xf numFmtId="0" fontId="0" fillId="0" borderId="16" xfId="0" applyNumberFormat="1" applyFont="1" applyBorder="1"/>
    <xf numFmtId="0" fontId="0" fillId="0" borderId="21" xfId="0" applyNumberFormat="1" applyFont="1" applyBorder="1"/>
    <xf numFmtId="0" fontId="0" fillId="0" borderId="22" xfId="0" applyNumberFormat="1" applyFont="1" applyBorder="1"/>
    <xf numFmtId="0" fontId="0" fillId="0" borderId="18" xfId="0" applyNumberFormat="1" applyFont="1" applyBorder="1"/>
    <xf numFmtId="0" fontId="0" fillId="12" borderId="24" xfId="0" applyFont="1" applyFill="1" applyBorder="1"/>
    <xf numFmtId="0" fontId="0" fillId="0" borderId="23" xfId="0" applyFont="1" applyBorder="1"/>
    <xf numFmtId="0" fontId="0" fillId="12" borderId="25" xfId="0" applyFont="1" applyFill="1" applyBorder="1"/>
    <xf numFmtId="0" fontId="0" fillId="0" borderId="25" xfId="0" applyFont="1" applyBorder="1"/>
    <xf numFmtId="0" fontId="0" fillId="0" borderId="26" xfId="0" applyFont="1" applyBorder="1"/>
    <xf numFmtId="0" fontId="0" fillId="0" borderId="27" xfId="0" applyFont="1" applyBorder="1"/>
    <xf numFmtId="0" fontId="0" fillId="12" borderId="26" xfId="0" applyFont="1" applyFill="1" applyBorder="1"/>
    <xf numFmtId="0" fontId="0" fillId="12" borderId="27" xfId="0" applyFont="1" applyFill="1" applyBorder="1"/>
    <xf numFmtId="0" fontId="0" fillId="12" borderId="28" xfId="0" applyFont="1" applyFill="1" applyBorder="1"/>
    <xf numFmtId="0" fontId="0" fillId="0" borderId="24" xfId="0" applyFont="1" applyBorder="1"/>
    <xf numFmtId="0" fontId="21" fillId="0" borderId="0" xfId="9"/>
    <xf numFmtId="0" fontId="15" fillId="11" borderId="5" xfId="0" applyFont="1" applyFill="1" applyBorder="1"/>
    <xf numFmtId="0" fontId="0" fillId="12" borderId="6" xfId="0" applyFont="1" applyFill="1" applyBorder="1"/>
    <xf numFmtId="0" fontId="0" fillId="0" borderId="6" xfId="0" applyFont="1" applyBorder="1"/>
    <xf numFmtId="0" fontId="0" fillId="12" borderId="15" xfId="0" applyFont="1" applyFill="1" applyBorder="1"/>
    <xf numFmtId="0" fontId="0" fillId="12" borderId="20" xfId="0" applyFont="1" applyFill="1" applyBorder="1"/>
    <xf numFmtId="0" fontId="24" fillId="0" borderId="0" xfId="0" applyFont="1" applyAlignment="1">
      <alignment vertical="center"/>
    </xf>
    <xf numFmtId="0" fontId="0" fillId="0" borderId="0" xfId="0" applyFont="1"/>
    <xf numFmtId="0" fontId="0" fillId="0" borderId="0" xfId="0" applyFont="1" applyAlignment="1">
      <alignment wrapText="1"/>
    </xf>
    <xf numFmtId="0" fontId="0" fillId="0" borderId="0" xfId="0" applyAlignment="1">
      <alignment horizontal="left" vertical="center"/>
    </xf>
    <xf numFmtId="0" fontId="0" fillId="0" borderId="0" xfId="0" applyAlignment="1">
      <alignment wrapText="1"/>
    </xf>
    <xf numFmtId="0" fontId="5" fillId="6" borderId="0" xfId="4" applyFont="1" applyAlignment="1">
      <alignment horizontal="center" vertical="center"/>
    </xf>
    <xf numFmtId="0" fontId="0" fillId="0" borderId="14" xfId="0" applyFont="1" applyBorder="1" applyAlignment="1">
      <alignment vertical="center"/>
    </xf>
    <xf numFmtId="0" fontId="0" fillId="0" borderId="19" xfId="0" applyFont="1" applyBorder="1" applyAlignment="1">
      <alignment vertical="center"/>
    </xf>
    <xf numFmtId="0" fontId="4" fillId="6" borderId="15" xfId="4" applyFont="1" applyFill="1" applyBorder="1" applyAlignment="1">
      <alignment horizontal="left" vertical="center"/>
    </xf>
    <xf numFmtId="0" fontId="4" fillId="6" borderId="21" xfId="4" applyFont="1" applyFill="1" applyBorder="1" applyAlignment="1">
      <alignment horizontal="left" vertical="center"/>
    </xf>
    <xf numFmtId="0" fontId="0" fillId="12" borderId="14" xfId="0" applyFont="1" applyFill="1" applyBorder="1" applyAlignment="1">
      <alignment horizontal="left" vertical="center"/>
    </xf>
    <xf numFmtId="0" fontId="0" fillId="12" borderId="19" xfId="0" applyFont="1" applyFill="1" applyBorder="1" applyAlignment="1">
      <alignment horizontal="left" vertical="center"/>
    </xf>
    <xf numFmtId="0" fontId="0" fillId="12" borderId="26" xfId="0" applyFont="1" applyFill="1" applyBorder="1" applyAlignment="1">
      <alignment horizontal="left" vertical="center"/>
    </xf>
    <xf numFmtId="0" fontId="0" fillId="12" borderId="24" xfId="0" applyFont="1" applyFill="1" applyBorder="1" applyAlignment="1">
      <alignment horizontal="left" vertical="center"/>
    </xf>
    <xf numFmtId="0" fontId="0" fillId="12" borderId="15" xfId="0" applyNumberFormat="1" applyFont="1" applyFill="1" applyBorder="1" applyAlignment="1">
      <alignment horizontal="center" vertical="center"/>
    </xf>
    <xf numFmtId="0" fontId="0" fillId="12" borderId="21" xfId="0" applyNumberFormat="1" applyFont="1" applyFill="1" applyBorder="1" applyAlignment="1">
      <alignment horizontal="center" vertical="center"/>
    </xf>
    <xf numFmtId="0" fontId="0" fillId="12" borderId="16" xfId="0" applyNumberFormat="1" applyFont="1" applyFill="1" applyBorder="1" applyAlignment="1">
      <alignment horizontal="center" vertical="center"/>
    </xf>
    <xf numFmtId="0" fontId="0" fillId="12" borderId="22" xfId="0" applyNumberFormat="1" applyFont="1" applyFill="1" applyBorder="1" applyAlignment="1">
      <alignment horizontal="center" vertical="center"/>
    </xf>
    <xf numFmtId="0" fontId="0" fillId="12" borderId="23" xfId="0" applyFont="1" applyFill="1" applyBorder="1" applyAlignment="1">
      <alignment horizontal="left" vertical="center"/>
    </xf>
    <xf numFmtId="0" fontId="4" fillId="6" borderId="0" xfId="4" applyFont="1" applyFill="1" applyBorder="1" applyAlignment="1">
      <alignment horizontal="left" vertical="center"/>
    </xf>
    <xf numFmtId="0" fontId="0" fillId="0" borderId="26" xfId="0" applyFont="1" applyBorder="1" applyAlignment="1">
      <alignment vertical="center"/>
    </xf>
    <xf numFmtId="0" fontId="0" fillId="0" borderId="24" xfId="0" applyFont="1" applyBorder="1" applyAlignment="1">
      <alignment vertical="center"/>
    </xf>
    <xf numFmtId="0" fontId="0" fillId="12" borderId="15" xfId="0" applyFont="1" applyFill="1" applyBorder="1" applyAlignment="1">
      <alignment horizontal="left" vertical="center"/>
    </xf>
    <xf numFmtId="0" fontId="0" fillId="12" borderId="0" xfId="0" applyFont="1" applyFill="1" applyBorder="1" applyAlignment="1">
      <alignment horizontal="left" vertical="center"/>
    </xf>
    <xf numFmtId="0" fontId="0" fillId="12" borderId="21" xfId="0" applyFont="1" applyFill="1" applyBorder="1" applyAlignment="1">
      <alignment horizontal="left" vertical="center"/>
    </xf>
    <xf numFmtId="0" fontId="0" fillId="0" borderId="26" xfId="0" applyFont="1" applyBorder="1" applyAlignment="1">
      <alignment horizontal="left" vertical="center"/>
    </xf>
    <xf numFmtId="0" fontId="0" fillId="0" borderId="23" xfId="0" applyFont="1" applyBorder="1" applyAlignment="1">
      <alignment horizontal="left" vertical="center"/>
    </xf>
    <xf numFmtId="0" fontId="0" fillId="0" borderId="24" xfId="0" applyFont="1" applyBorder="1" applyAlignment="1">
      <alignment horizontal="left" vertical="center"/>
    </xf>
    <xf numFmtId="0" fontId="0" fillId="12" borderId="17" xfId="0" applyFont="1" applyFill="1" applyBorder="1" applyAlignment="1">
      <alignment horizontal="left" vertical="center"/>
    </xf>
    <xf numFmtId="0" fontId="0" fillId="0" borderId="14" xfId="0" applyFont="1" applyBorder="1" applyAlignment="1">
      <alignment horizontal="left" vertical="center"/>
    </xf>
    <xf numFmtId="0" fontId="0" fillId="0" borderId="19" xfId="0" applyFont="1" applyBorder="1" applyAlignment="1">
      <alignment horizontal="left" vertical="center"/>
    </xf>
    <xf numFmtId="0" fontId="0" fillId="0" borderId="31" xfId="0" applyFont="1" applyBorder="1" applyAlignment="1">
      <alignment horizontal="left" vertical="center"/>
    </xf>
    <xf numFmtId="0" fontId="0" fillId="0" borderId="32" xfId="0" applyFont="1" applyBorder="1" applyAlignment="1">
      <alignment horizontal="left" vertical="center"/>
    </xf>
    <xf numFmtId="0" fontId="0" fillId="12" borderId="29" xfId="0" applyFont="1" applyFill="1" applyBorder="1" applyAlignment="1">
      <alignment horizontal="left" vertical="center"/>
    </xf>
    <xf numFmtId="0" fontId="0" fillId="12" borderId="30" xfId="0" applyFont="1" applyFill="1" applyBorder="1" applyAlignment="1">
      <alignment horizontal="left" vertical="center"/>
    </xf>
    <xf numFmtId="0" fontId="0" fillId="0" borderId="33" xfId="0" applyFont="1" applyBorder="1" applyAlignment="1">
      <alignment horizontal="left" vertical="center"/>
    </xf>
    <xf numFmtId="0" fontId="0" fillId="0" borderId="34" xfId="0" applyFont="1" applyBorder="1" applyAlignment="1">
      <alignment horizontal="left" vertical="center"/>
    </xf>
    <xf numFmtId="0" fontId="0" fillId="12" borderId="16" xfId="0" applyNumberFormat="1" applyFont="1" applyFill="1" applyBorder="1" applyAlignment="1">
      <alignment horizontal="center"/>
    </xf>
    <xf numFmtId="0" fontId="0" fillId="12" borderId="18" xfId="0" applyNumberFormat="1" applyFont="1" applyFill="1" applyBorder="1" applyAlignment="1">
      <alignment horizontal="center"/>
    </xf>
    <xf numFmtId="0" fontId="0" fillId="12" borderId="22" xfId="0" applyNumberFormat="1" applyFont="1" applyFill="1" applyBorder="1" applyAlignment="1">
      <alignment horizontal="center"/>
    </xf>
    <xf numFmtId="0" fontId="0" fillId="0" borderId="16" xfId="0" applyNumberFormat="1" applyFont="1" applyBorder="1" applyAlignment="1">
      <alignment horizontal="center"/>
    </xf>
    <xf numFmtId="0" fontId="0" fillId="0" borderId="22" xfId="0" applyNumberFormat="1" applyFont="1" applyBorder="1" applyAlignment="1">
      <alignment horizontal="center"/>
    </xf>
    <xf numFmtId="0" fontId="22" fillId="12" borderId="15" xfId="0" applyNumberFormat="1" applyFont="1" applyFill="1" applyBorder="1" applyAlignment="1">
      <alignment horizontal="center" vertical="center" wrapText="1"/>
    </xf>
    <xf numFmtId="0" fontId="22" fillId="12" borderId="16" xfId="0" applyNumberFormat="1" applyFont="1" applyFill="1" applyBorder="1" applyAlignment="1">
      <alignment horizontal="center" vertical="center"/>
    </xf>
    <xf numFmtId="0" fontId="22" fillId="12" borderId="0" xfId="0" applyNumberFormat="1" applyFont="1" applyFill="1" applyBorder="1" applyAlignment="1">
      <alignment horizontal="center" vertical="center"/>
    </xf>
    <xf numFmtId="0" fontId="22" fillId="12" borderId="18" xfId="0" applyNumberFormat="1" applyFont="1" applyFill="1" applyBorder="1" applyAlignment="1">
      <alignment horizontal="center" vertical="center"/>
    </xf>
    <xf numFmtId="0" fontId="0" fillId="12" borderId="15" xfId="0" applyNumberFormat="1" applyFont="1" applyFill="1" applyBorder="1" applyAlignment="1">
      <alignment horizontal="center"/>
    </xf>
    <xf numFmtId="0" fontId="0" fillId="12" borderId="21" xfId="0" applyNumberFormat="1" applyFont="1" applyFill="1" applyBorder="1" applyAlignment="1">
      <alignment horizontal="center"/>
    </xf>
    <xf numFmtId="0" fontId="0" fillId="0" borderId="15" xfId="0" applyNumberFormat="1" applyFont="1" applyBorder="1" applyAlignment="1">
      <alignment horizontal="center"/>
    </xf>
    <xf numFmtId="0" fontId="0" fillId="0" borderId="21" xfId="0" applyNumberFormat="1" applyFont="1" applyBorder="1" applyAlignment="1">
      <alignment horizontal="center"/>
    </xf>
    <xf numFmtId="0" fontId="4" fillId="6" borderId="31" xfId="4" applyFont="1" applyFill="1" applyBorder="1" applyAlignment="1">
      <alignment horizontal="left" vertical="center"/>
    </xf>
    <xf numFmtId="0" fontId="4" fillId="6" borderId="32" xfId="4" applyFont="1" applyFill="1" applyBorder="1" applyAlignment="1">
      <alignment horizontal="left" vertical="center"/>
    </xf>
    <xf numFmtId="0" fontId="0" fillId="12" borderId="0" xfId="0" applyNumberFormat="1" applyFont="1" applyFill="1" applyBorder="1" applyAlignment="1">
      <alignment horizontal="center"/>
    </xf>
    <xf numFmtId="0" fontId="0" fillId="12" borderId="18" xfId="0" applyNumberFormat="1" applyFont="1" applyFill="1" applyBorder="1" applyAlignment="1">
      <alignment horizontal="center" vertical="center"/>
    </xf>
    <xf numFmtId="0" fontId="0" fillId="12" borderId="16" xfId="0" applyFont="1" applyFill="1" applyBorder="1" applyAlignment="1">
      <alignment horizontal="center" vertical="center"/>
    </xf>
    <xf numFmtId="0" fontId="0" fillId="12" borderId="18" xfId="0" applyFont="1" applyFill="1" applyBorder="1" applyAlignment="1">
      <alignment horizontal="center" vertical="center"/>
    </xf>
    <xf numFmtId="0" fontId="0" fillId="12" borderId="22" xfId="0" applyFont="1" applyFill="1" applyBorder="1" applyAlignment="1">
      <alignment horizontal="center" vertical="center"/>
    </xf>
    <xf numFmtId="0" fontId="23" fillId="3" borderId="15" xfId="1" applyFont="1" applyFill="1" applyBorder="1" applyAlignment="1">
      <alignment horizontal="left" vertical="center"/>
    </xf>
    <xf numFmtId="0" fontId="23" fillId="3" borderId="0" xfId="1" applyFont="1" applyFill="1" applyBorder="1" applyAlignment="1">
      <alignment horizontal="left" vertical="center"/>
    </xf>
    <xf numFmtId="0" fontId="23" fillId="3" borderId="21" xfId="1" applyFont="1" applyFill="1" applyBorder="1" applyAlignment="1">
      <alignment horizontal="left" vertical="center"/>
    </xf>
    <xf numFmtId="0" fontId="4" fillId="9" borderId="15" xfId="7" applyFont="1" applyFill="1" applyBorder="1" applyAlignment="1">
      <alignment horizontal="left" vertical="center"/>
    </xf>
    <xf numFmtId="0" fontId="4" fillId="9" borderId="0" xfId="7" applyFont="1" applyFill="1" applyBorder="1" applyAlignment="1">
      <alignment horizontal="left" vertical="center"/>
    </xf>
    <xf numFmtId="0" fontId="4" fillId="9" borderId="21" xfId="7" applyFont="1" applyFill="1" applyBorder="1" applyAlignment="1">
      <alignment horizontal="left" vertical="center"/>
    </xf>
    <xf numFmtId="0" fontId="0" fillId="12" borderId="15"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21" xfId="0" applyNumberFormat="1" applyFont="1" applyFill="1" applyBorder="1" applyAlignment="1">
      <alignment horizontal="left" vertical="center"/>
    </xf>
    <xf numFmtId="0" fontId="13" fillId="5" borderId="0" xfId="3" applyFont="1" applyAlignment="1">
      <alignment horizontal="center" vertical="center" wrapText="1"/>
    </xf>
    <xf numFmtId="0" fontId="0" fillId="0" borderId="29" xfId="0" applyFont="1" applyBorder="1" applyAlignment="1">
      <alignment horizontal="left" vertical="center"/>
    </xf>
    <xf numFmtId="0" fontId="0" fillId="0" borderId="35" xfId="0" applyFont="1" applyBorder="1" applyAlignment="1">
      <alignment horizontal="left" vertical="center"/>
    </xf>
    <xf numFmtId="0" fontId="0" fillId="0" borderId="30" xfId="0" applyFont="1" applyBorder="1" applyAlignment="1">
      <alignment horizontal="left" vertical="center"/>
    </xf>
  </cellXfs>
  <cellStyles count="10">
    <cellStyle name="Bom" xfId="1" builtinId="26"/>
    <cellStyle name="Ênfase1" xfId="3" builtinId="29"/>
    <cellStyle name="Ênfase2" xfId="4" builtinId="33"/>
    <cellStyle name="Ênfase3" xfId="6" builtinId="37"/>
    <cellStyle name="Ênfase4" xfId="7" builtinId="41"/>
    <cellStyle name="Entrada" xfId="5" builtinId="20"/>
    <cellStyle name="Hiperlink" xfId="9" builtinId="8"/>
    <cellStyle name="Neutro" xfId="2" builtinId="28"/>
    <cellStyle name="Normal" xfId="0" builtinId="0"/>
    <cellStyle name="Ruim" xfId="8" builtinId="27"/>
  </cellStyles>
  <dxfs count="9">
    <dxf>
      <numFmt numFmtId="0" formatCode="General"/>
    </dxf>
    <dxf>
      <font>
        <strike val="0"/>
        <outline val="0"/>
        <shadow val="0"/>
        <u val="none"/>
        <vertAlign val="baseline"/>
        <sz val="11"/>
      </font>
    </dxf>
    <dxf>
      <numFmt numFmtId="0" formatCode="General"/>
    </dxf>
    <dxf>
      <numFmt numFmtId="0" formatCode="General"/>
    </dxf>
    <dxf>
      <font>
        <strike val="0"/>
        <outline val="0"/>
        <shadow val="0"/>
        <u val="none"/>
        <vertAlign val="baseline"/>
        <sz val="14"/>
        <name val="Calibri"/>
        <family val="2"/>
        <scheme val="minor"/>
      </font>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0</xdr:colOff>
      <xdr:row>2</xdr:row>
      <xdr:rowOff>104775</xdr:rowOff>
    </xdr:from>
    <xdr:to>
      <xdr:col>19</xdr:col>
      <xdr:colOff>133350</xdr:colOff>
      <xdr:row>22</xdr:row>
      <xdr:rowOff>152401</xdr:rowOff>
    </xdr:to>
    <xdr:sp macro="" textlink="">
      <xdr:nvSpPr>
        <xdr:cNvPr id="2" name="CaixaDeTexto 1">
          <a:extLst>
            <a:ext uri="{FF2B5EF4-FFF2-40B4-BE49-F238E27FC236}">
              <a16:creationId xmlns:a16="http://schemas.microsoft.com/office/drawing/2014/main" id="{86952330-1D49-4850-A939-1F21FF2A486D}"/>
            </a:ext>
          </a:extLst>
        </xdr:cNvPr>
        <xdr:cNvSpPr txBox="1"/>
      </xdr:nvSpPr>
      <xdr:spPr>
        <a:xfrm>
          <a:off x="11325225" y="485775"/>
          <a:ext cx="6229350" cy="385762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300">
              <a:solidFill>
                <a:srgbClr val="7030A0"/>
              </a:solidFill>
            </a:rPr>
            <a:t>SELECT</a:t>
          </a:r>
          <a:r>
            <a:rPr lang="pt-BR" sz="1300">
              <a:solidFill>
                <a:schemeClr val="accent1">
                  <a:lumMod val="75000"/>
                </a:schemeClr>
              </a:solidFill>
            </a:rPr>
            <a:t> 	A.TABLE_CATALOG,</a:t>
          </a:r>
        </a:p>
        <a:p>
          <a:r>
            <a:rPr lang="pt-BR" sz="1300">
              <a:solidFill>
                <a:schemeClr val="accent1">
                  <a:lumMod val="75000"/>
                </a:schemeClr>
              </a:solidFill>
            </a:rPr>
            <a:t>	A.TABLE_NAME,</a:t>
          </a:r>
        </a:p>
        <a:p>
          <a:r>
            <a:rPr lang="pt-BR" sz="1300">
              <a:solidFill>
                <a:schemeClr val="accent1">
                  <a:lumMod val="75000"/>
                </a:schemeClr>
              </a:solidFill>
            </a:rPr>
            <a:t>	A.COLUMN_NAME,</a:t>
          </a:r>
        </a:p>
        <a:p>
          <a:r>
            <a:rPr lang="pt-BR" sz="1300">
              <a:solidFill>
                <a:schemeClr val="accent1">
                  <a:lumMod val="75000"/>
                </a:schemeClr>
              </a:solidFill>
            </a:rPr>
            <a:t>	A.ORDINAL_POSITION,</a:t>
          </a:r>
        </a:p>
        <a:p>
          <a:r>
            <a:rPr lang="pt-BR" sz="1300">
              <a:solidFill>
                <a:schemeClr val="accent1">
                  <a:lumMod val="75000"/>
                </a:schemeClr>
              </a:solidFill>
            </a:rPr>
            <a:t>	A.DATA_TYPE,</a:t>
          </a:r>
        </a:p>
        <a:p>
          <a:r>
            <a:rPr lang="pt-BR" sz="1300">
              <a:solidFill>
                <a:schemeClr val="accent1">
                  <a:lumMod val="75000"/>
                </a:schemeClr>
              </a:solidFill>
            </a:rPr>
            <a:t>	A.CHARACTER_MAXIMUM_LENGTH,</a:t>
          </a:r>
        </a:p>
        <a:p>
          <a:r>
            <a:rPr lang="pt-BR" sz="1300">
              <a:solidFill>
                <a:schemeClr val="accent1">
                  <a:lumMod val="75000"/>
                </a:schemeClr>
              </a:solidFill>
            </a:rPr>
            <a:t>	A.NUMERIC_PRECISION,</a:t>
          </a:r>
        </a:p>
        <a:p>
          <a:r>
            <a:rPr lang="pt-BR" sz="1300">
              <a:solidFill>
                <a:schemeClr val="accent1">
                  <a:lumMod val="75000"/>
                </a:schemeClr>
              </a:solidFill>
            </a:rPr>
            <a:t>	a.NUMERIC_SCALE</a:t>
          </a:r>
        </a:p>
        <a:p>
          <a:r>
            <a:rPr lang="pt-BR" sz="1300">
              <a:solidFill>
                <a:schemeClr val="accent1">
                  <a:lumMod val="75000"/>
                </a:schemeClr>
              </a:solidFill>
            </a:rPr>
            <a:t>FROM </a:t>
          </a:r>
          <a:r>
            <a:rPr lang="pt-BR" sz="1300" b="1">
              <a:solidFill>
                <a:srgbClr val="C00000"/>
              </a:solidFill>
            </a:rPr>
            <a:t>INFORMATION_SCHEMA.COLUMNS </a:t>
          </a:r>
          <a:r>
            <a:rPr lang="pt-BR" sz="1300">
              <a:solidFill>
                <a:schemeClr val="accent1">
                  <a:lumMod val="75000"/>
                </a:schemeClr>
              </a:solidFill>
            </a:rPr>
            <a:t>A</a:t>
          </a:r>
        </a:p>
        <a:p>
          <a:r>
            <a:rPr lang="pt-BR" sz="1300">
              <a:solidFill>
                <a:schemeClr val="accent1">
                  <a:lumMod val="75000"/>
                </a:schemeClr>
              </a:solidFill>
            </a:rPr>
            <a:t>WHERE A.TABLE_SCHEMA='dbo'</a:t>
          </a:r>
        </a:p>
        <a:p>
          <a:r>
            <a:rPr lang="pt-BR" sz="1300">
              <a:solidFill>
                <a:schemeClr val="accent1">
                  <a:lumMod val="75000"/>
                </a:schemeClr>
              </a:solidFill>
            </a:rPr>
            <a:t>and a.TABLE_CATALOG=</a:t>
          </a:r>
          <a:r>
            <a:rPr lang="pt-BR" sz="1300">
              <a:solidFill>
                <a:srgbClr val="FF0000"/>
              </a:solidFill>
            </a:rPr>
            <a:t>'ERP_FOREST</a:t>
          </a:r>
          <a:r>
            <a:rPr lang="pt-BR" sz="1300">
              <a:solidFill>
                <a:schemeClr val="accent1">
                  <a:lumMod val="75000"/>
                </a:schemeClr>
              </a:solidFill>
            </a:rPr>
            <a:t>'</a:t>
          </a:r>
        </a:p>
        <a:p>
          <a:r>
            <a:rPr lang="pt-BR" sz="1300">
              <a:solidFill>
                <a:schemeClr val="accent1">
                  <a:lumMod val="75000"/>
                </a:schemeClr>
              </a:solidFill>
            </a:rPr>
            <a:t>AND TABLE_NAME IN </a:t>
          </a:r>
        </a:p>
        <a:p>
          <a:r>
            <a:rPr lang="pt-BR" sz="1300">
              <a:solidFill>
                <a:schemeClr val="accent1">
                  <a:lumMod val="75000"/>
                </a:schemeClr>
              </a:solidFill>
            </a:rPr>
            <a:t>	</a:t>
          </a:r>
          <a:r>
            <a:rPr lang="pt-BR" sz="1300">
              <a:solidFill>
                <a:srgbClr val="7030A0"/>
              </a:solidFill>
            </a:rPr>
            <a:t>('UF','CIDADES','EMPRESA','CLIENTES','COND_PAGTO',</a:t>
          </a:r>
        </a:p>
        <a:p>
          <a:r>
            <a:rPr lang="pt-BR" sz="1300">
              <a:solidFill>
                <a:srgbClr val="7030A0"/>
              </a:solidFill>
            </a:rPr>
            <a:t>	'COND_PAGTO_DET','CARGOS','FUNCIONARIO','CANAL_VENDAS_G_V',</a:t>
          </a:r>
        </a:p>
        <a:p>
          <a:r>
            <a:rPr lang="pt-BR" sz="1300">
              <a:solidFill>
                <a:srgbClr val="7030A0"/>
              </a:solidFill>
            </a:rPr>
            <a:t>	'CANAL_VENDAS_V_C','VENDEDORES','GERENTES','TIPO_MAT',</a:t>
          </a:r>
        </a:p>
        <a:p>
          <a:r>
            <a:rPr lang="pt-BR" sz="1300">
              <a:solidFill>
                <a:srgbClr val="7030A0"/>
              </a:solidFill>
            </a:rPr>
            <a:t>	'LINHA_PRODUTO','SUB_CATEGORIA','MATERIAL',	'MATERIAL_CUSTO','NOTA_FISCAL','NOTA_FISCAL_ITENS','META_VENDAS')</a:t>
          </a:r>
        </a:p>
      </xdr:txBody>
    </xdr:sp>
    <xdr:clientData/>
  </xdr:twoCellAnchor>
  <xdr:twoCellAnchor>
    <xdr:from>
      <xdr:col>8</xdr:col>
      <xdr:colOff>581025</xdr:colOff>
      <xdr:row>0</xdr:row>
      <xdr:rowOff>57150</xdr:rowOff>
    </xdr:from>
    <xdr:to>
      <xdr:col>19</xdr:col>
      <xdr:colOff>123825</xdr:colOff>
      <xdr:row>2</xdr:row>
      <xdr:rowOff>66675</xdr:rowOff>
    </xdr:to>
    <xdr:sp macro="" textlink="">
      <xdr:nvSpPr>
        <xdr:cNvPr id="3" name="CaixaDeTexto 2">
          <a:extLst>
            <a:ext uri="{FF2B5EF4-FFF2-40B4-BE49-F238E27FC236}">
              <a16:creationId xmlns:a16="http://schemas.microsoft.com/office/drawing/2014/main" id="{D087F0F7-7726-4766-A452-CD596E6767F3}"/>
            </a:ext>
          </a:extLst>
        </xdr:cNvPr>
        <xdr:cNvSpPr txBox="1"/>
      </xdr:nvSpPr>
      <xdr:spPr>
        <a:xfrm>
          <a:off x="11296650" y="57150"/>
          <a:ext cx="6248400" cy="390525"/>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pt-BR" sz="2000"/>
            <a:t>Transacional</a:t>
          </a:r>
          <a:r>
            <a:rPr lang="pt-BR" sz="2000" baseline="0"/>
            <a:t> OLTP</a:t>
          </a:r>
          <a:endParaRPr lang="pt-BR" sz="20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27</xdr:row>
      <xdr:rowOff>0</xdr:rowOff>
    </xdr:from>
    <xdr:to>
      <xdr:col>1</xdr:col>
      <xdr:colOff>304800</xdr:colOff>
      <xdr:row>28</xdr:row>
      <xdr:rowOff>114300</xdr:rowOff>
    </xdr:to>
    <xdr:sp macro="" textlink="">
      <xdr:nvSpPr>
        <xdr:cNvPr id="15362" name="AutoShape 2">
          <a:extLst>
            <a:ext uri="{FF2B5EF4-FFF2-40B4-BE49-F238E27FC236}">
              <a16:creationId xmlns:a16="http://schemas.microsoft.com/office/drawing/2014/main" id="{8921D030-BADE-4E47-B0F3-DC8024B8FB81}"/>
            </a:ext>
          </a:extLst>
        </xdr:cNvPr>
        <xdr:cNvSpPr>
          <a:spLocks noChangeAspect="1" noChangeArrowheads="1"/>
        </xdr:cNvSpPr>
      </xdr:nvSpPr>
      <xdr:spPr bwMode="auto">
        <a:xfrm>
          <a:off x="3476625" y="876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314325</xdr:colOff>
      <xdr:row>27</xdr:row>
      <xdr:rowOff>0</xdr:rowOff>
    </xdr:from>
    <xdr:to>
      <xdr:col>1</xdr:col>
      <xdr:colOff>619125</xdr:colOff>
      <xdr:row>28</xdr:row>
      <xdr:rowOff>114300</xdr:rowOff>
    </xdr:to>
    <xdr:sp macro="" textlink="">
      <xdr:nvSpPr>
        <xdr:cNvPr id="15363" name="AutoShape 3">
          <a:extLst>
            <a:ext uri="{FF2B5EF4-FFF2-40B4-BE49-F238E27FC236}">
              <a16:creationId xmlns:a16="http://schemas.microsoft.com/office/drawing/2014/main" id="{33A2EC4A-C301-45AD-ACD5-4CD5FBE9F01C}"/>
            </a:ext>
          </a:extLst>
        </xdr:cNvPr>
        <xdr:cNvSpPr>
          <a:spLocks noChangeAspect="1" noChangeArrowheads="1"/>
        </xdr:cNvSpPr>
      </xdr:nvSpPr>
      <xdr:spPr bwMode="auto">
        <a:xfrm>
          <a:off x="3790950" y="876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495300</xdr:colOff>
      <xdr:row>15</xdr:row>
      <xdr:rowOff>85725</xdr:rowOff>
    </xdr:to>
    <xdr:pic>
      <xdr:nvPicPr>
        <xdr:cNvPr id="2" name="Imagem 1" descr="Data Warehouse ">
          <a:extLst>
            <a:ext uri="{FF2B5EF4-FFF2-40B4-BE49-F238E27FC236}">
              <a16:creationId xmlns:a16="http://schemas.microsoft.com/office/drawing/2014/main" id="{92E5EC07-C1D4-4AFF-9ABC-8F715B93D7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71500"/>
          <a:ext cx="5981700" cy="2371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16</xdr:row>
      <xdr:rowOff>114300</xdr:rowOff>
    </xdr:from>
    <xdr:to>
      <xdr:col>10</xdr:col>
      <xdr:colOff>600075</xdr:colOff>
      <xdr:row>40</xdr:row>
      <xdr:rowOff>85725</xdr:rowOff>
    </xdr:to>
    <xdr:sp macro="" textlink="">
      <xdr:nvSpPr>
        <xdr:cNvPr id="3" name="CaixaDeTexto 2">
          <a:extLst>
            <a:ext uri="{FF2B5EF4-FFF2-40B4-BE49-F238E27FC236}">
              <a16:creationId xmlns:a16="http://schemas.microsoft.com/office/drawing/2014/main" id="{1972EDDF-C6B5-4199-A4D3-32E02729702A}"/>
            </a:ext>
          </a:extLst>
        </xdr:cNvPr>
        <xdr:cNvSpPr txBox="1"/>
      </xdr:nvSpPr>
      <xdr:spPr>
        <a:xfrm>
          <a:off x="647700" y="3419475"/>
          <a:ext cx="6048375" cy="45434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b="1"/>
            <a:t>Fonte de dados:</a:t>
          </a:r>
          <a:r>
            <a:rPr lang="pt-BR"/>
            <a:t> abrange todos os dados de origem que irão compor as informações do DW. Compreende os sistemas OLTP, arquivos em diversos formatos (XLS, TXT, etc), sistemas de CRM, ERP, entre vários outros.</a:t>
          </a:r>
        </a:p>
        <a:p>
          <a:r>
            <a:rPr lang="pt-BR" b="1"/>
            <a:t>ETL:</a:t>
          </a:r>
          <a:r>
            <a:rPr lang="pt-BR"/>
            <a:t> o ETL, do inglês Extract, Transform and Load, é o principal processo de condução dos dados até o armazenamento definitivo no DW. É responsável por todas as tarefas de extração, tratamento e limpeza dos dados, e inserção na base do DW.</a:t>
          </a:r>
        </a:p>
        <a:p>
          <a:r>
            <a:rPr lang="pt-BR" b="1"/>
            <a:t>Staging Area:</a:t>
          </a:r>
          <a:r>
            <a:rPr lang="pt-BR"/>
            <a:t> a Staging Area é uma área de armazenamento </a:t>
          </a:r>
          <a:r>
            <a:rPr lang="pt-BR">
              <a:solidFill>
                <a:schemeClr val="bg2">
                  <a:lumMod val="50000"/>
                </a:schemeClr>
              </a:solidFill>
            </a:rPr>
            <a:t>intermediário</a:t>
          </a:r>
          <a:r>
            <a:rPr lang="pt-BR"/>
            <a:t> situada dentro do processo de ETL. Auxilia a transição dos dados das origens para o destino final no DW.</a:t>
          </a:r>
        </a:p>
        <a:p>
          <a:r>
            <a:rPr lang="pt-BR" b="1"/>
            <a:t>Data Warehouse:</a:t>
          </a:r>
          <a:r>
            <a:rPr lang="pt-BR"/>
            <a:t> essa é a estrutura propriamente dita de armazenamento das informações decisivas. Apenas os dados com valor para a gestão corporativa estarão reunidos no DW. </a:t>
          </a:r>
        </a:p>
        <a:p>
          <a:r>
            <a:rPr lang="pt-BR" b="1"/>
            <a:t>Data Mart:</a:t>
          </a:r>
          <a:r>
            <a:rPr lang="pt-BR"/>
            <a:t> o Data Mart é uma estrutura similar ao do DW, porém com uma proporção menor de informações. Trata-se de um subconjunto de informações do DW que podem ser identificados por assuntos ou departamentos específicos. O conjunto de Data Marts em conformidade dentro da organização compõe o DW.</a:t>
          </a:r>
        </a:p>
        <a:p>
          <a:r>
            <a:rPr lang="pt-BR" b="1"/>
            <a:t>OLAP:</a:t>
          </a:r>
          <a:r>
            <a:rPr lang="pt-BR"/>
            <a:t> o OLAP, do inglês On-line Analytical Processing, na arquitetura de um DW se refere as ferramentas com capacidade de análise em múltiplas perspectivas das informações armazenadas.</a:t>
          </a:r>
        </a:p>
        <a:p>
          <a:r>
            <a:rPr lang="pt-BR" b="1"/>
            <a:t>Data Mining:</a:t>
          </a:r>
          <a:r>
            <a:rPr lang="pt-BR"/>
            <a:t> Data Mining ou Mineração de Dados, se refere as ferramentas com capacidade de descoberta de conhecimento relevante dentro do DW. Encontram correlações e padrões dentro dos dados armazenados.</a:t>
          </a:r>
        </a:p>
        <a:p>
          <a:r>
            <a:rPr lang="pt-BR"/>
            <a:t>O fluxo das atividades nessa arquitetura se inicia com a extração dos dados das origens. Esses dados são então armazenados temporariamente na Staging Area, onde são tratados com as regras e padrões predeterminados para então prosseguir para a etapa de carga (Load), em que os dados são carregados no DW. Por fim, essas informações são normalmente consultadas através de ferramentas de análises (OLAP) ou ferramentas de mineração (Data Mining) para encontrar, assim, as respostas e insights necessários para a tomada de decisão.</a:t>
          </a:r>
        </a:p>
        <a:p>
          <a:endParaRPr lang="pt-BR"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92511-35E8-4B65-AEF7-94BA2F1DFB4C}" name="Tabela1" displayName="Tabela1" ref="A2:G36" totalsRowCount="1" headerRowCellStyle="Ênfase1">
  <tableColumns count="7">
    <tableColumn id="1" xr3:uid="{B9048AA9-5E40-45E0-AD66-D18C84604D85}" name="Etapa"/>
    <tableColumn id="2" xr3:uid="{1447BEDB-8991-4FC8-A189-C0A8BFCE3CCD}" name="Atividade"/>
    <tableColumn id="3" xr3:uid="{A0821F70-CA07-442F-8ABB-6CBAB99D9E2C}" name="Duração"/>
    <tableColumn id="4" xr3:uid="{137BD548-FE2F-4B89-AA7D-D61484150EE5}" name="Data Planejada"/>
    <tableColumn id="5" xr3:uid="{1E3D6CB6-4D57-4ACF-9C23-7183038C2DBF}" name="Depende"/>
    <tableColumn id="6" xr3:uid="{90AC3039-9E6E-4BF3-B6C6-B1CF85F6C3CC}" name="Equipe"/>
    <tableColumn id="7" xr3:uid="{8A9461D6-76B2-467A-8347-EB4B330E6364}" name="Status"/>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8EBAD5-4AB3-4BD0-A751-9641248DCB1A}" name="Tabela2" displayName="Tabela2" ref="I2:J5" totalsRowShown="0" headerRowDxfId="8" dataDxfId="7">
  <autoFilter ref="I2:J5" xr:uid="{3E93F8DF-96D6-45E2-8434-DDD4E99F0B93}">
    <filterColumn colId="0" hiddenButton="1"/>
    <filterColumn colId="1" hiddenButton="1"/>
  </autoFilter>
  <tableColumns count="2">
    <tableColumn id="1" xr3:uid="{53CD6B04-D212-4825-95CA-89AFAE93DE1E}" name="Equipe" dataDxfId="6"/>
    <tableColumn id="2" xr3:uid="{3A994A26-4C6D-4458-A00C-E6CB010E6CB9}" name="Participantes" dataDxfId="5"/>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88384E-47E9-4DDF-A51D-E85549EDAEFA}" name="Tabela3" displayName="Tabela3" ref="A2:E23" totalsRowCount="1" headerRowDxfId="4">
  <autoFilter ref="A2:E22" xr:uid="{A4002071-4CDC-400D-8F47-88BB40CD17A0}">
    <filterColumn colId="0" hiddenButton="1"/>
    <filterColumn colId="1" hiddenButton="1"/>
    <filterColumn colId="2" hiddenButton="1"/>
    <filterColumn colId="3" hiddenButton="1"/>
    <filterColumn colId="4" hiddenButton="1"/>
  </autoFilter>
  <tableColumns count="5">
    <tableColumn id="1" xr3:uid="{84575D7E-AE3C-4F0D-837A-3D772196467C}" name="Informação(Assunto)"/>
    <tableColumn id="2" xr3:uid="{C8D144FB-F402-48D1-B940-F3CD506F7780}" name="Origem do dados"/>
    <tableColumn id="3" xr3:uid="{0D5CC682-80DB-4245-9B24-41D23F990BAF}" name="Tabela Destino">
      <calculatedColumnFormula>_xlfn.CONCAT("STG_",Tabela3[[#This Row],[Origem do dados]])</calculatedColumnFormula>
    </tableColumn>
    <tableColumn id="4" xr3:uid="{0F23615F-9AB0-43B6-9BF5-B525DE5BE147}" name="CONHEÇA DADOS DA TABELA" dataDxfId="3">
      <calculatedColumnFormula>_xlfn.CONCAT("SELECT TOP 10 * FROM ",Tabela3[[#This Row],[Tabela Destino]])</calculatedColumnFormula>
    </tableColumn>
    <tableColumn id="5" xr3:uid="{F5D33CCC-364E-4F52-99CB-0D8DDFA5C934}" name="NOME JOB" dataDxfId="2" dataCellStyle="Ênfase2">
      <calculatedColumnFormula>_xlfn.CONCAT("CARGA_",Tabela3[[#This Row],[Tabela Destino]])</calculatedColumnFormula>
    </tableColum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561E33-B0B5-4FAF-B606-58FD62C81579}" name="Tabela6" displayName="Tabela6" ref="A1:H105" totalsRowShown="0">
  <autoFilter ref="A1:H105" xr:uid="{96BD8FB3-E510-48F1-9C8D-7CFDB09EBE1F}"/>
  <tableColumns count="8">
    <tableColumn id="1" xr3:uid="{445556C8-4CA6-4CAB-8F7B-3419ED6BC60D}" name="TABLE_CATALOG"/>
    <tableColumn id="2" xr3:uid="{6CB4E639-EDCD-43BE-81FB-7F38B1685FF7}" name="TABLE_NAME"/>
    <tableColumn id="3" xr3:uid="{55D4328F-9CBC-4F6F-BAC6-6521565A720B}" name="COLUMN_NAME"/>
    <tableColumn id="4" xr3:uid="{208373B7-0FA9-47A2-A9C5-A901FF2F21AA}" name="ORDINAL_POSITION"/>
    <tableColumn id="5" xr3:uid="{0B5BBA3A-5990-4CA7-85C7-DA99F564A77D}" name="DATA_TYPE"/>
    <tableColumn id="6" xr3:uid="{5579BB71-E2A6-40B9-B12D-DC6EC848E0BB}" name="CHARACTER_MAXIMUM_LENGTH"/>
    <tableColumn id="7" xr3:uid="{338A03F0-1151-4C88-8CAB-7DABA55CB7A4}" name="NUMERIC_PRECISION"/>
    <tableColumn id="8" xr3:uid="{460FC58C-0DCA-46B4-97CB-A7B5C7EA032F}" name="NUMERIC_SCALE"/>
  </tableColumns>
  <tableStyleInfo name="TableStyleMedium2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7C45FC-07DB-405C-91BE-0BCAF799DCB9}" name="Tabela8" displayName="Tabela8" ref="A2:C22" totalsRowShown="0" headerRowCellStyle="Ênfase3">
  <autoFilter ref="A2:C22" xr:uid="{96BA9BD7-3EEE-486D-B2E7-FDC05352BAA8}"/>
  <tableColumns count="3">
    <tableColumn id="1" xr3:uid="{F0825746-B7EA-4BB6-918E-33245F3DAFC1}" name="Informação(Assunto)"/>
    <tableColumn id="2" xr3:uid="{ED862F90-69CF-49C2-A74F-89BE33DABCD2}" name="Tabela TRUNCADA"/>
    <tableColumn id="3" xr3:uid="{99ED52D8-90B6-4BFA-9ECD-CE80B6170F11}" name="COMANDO" dataDxfId="0">
      <calculatedColumnFormula>_xlfn.CONCAT("TRUNCATE TABLE ",Tabela8[[#This Row],[Tabela TRUNCADA]],";")</calculatedColumnFormula>
    </tableColumn>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4A1EA8-7B00-4943-88D7-3EF7D75FC471}" name="Tabela3568" displayName="Tabela3568" ref="A2:B25" totalsRowCount="1">
  <autoFilter ref="A2:B24" xr:uid="{9FE95FEB-9737-4E29-A154-6304DBEFA08A}">
    <filterColumn colId="0" hiddenButton="1"/>
    <filterColumn colId="1" hiddenButton="1"/>
  </autoFilter>
  <tableColumns count="2">
    <tableColumn id="1" xr3:uid="{F6B22A48-3ADA-4417-905C-5B0ED7936C2C}" name="Medidas KPIS"/>
    <tableColumn id="3" xr3:uid="{9092CD68-0A8A-4BAF-A6A1-D7ED77E8C79A}" name="EXPRESSÃO" dataDxfId="1"/>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tável">
  <a:themeElements>
    <a:clrScheme name="Azul Quente">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Citável">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4DCE-3F2D-4B96-9A4A-F5BA4A083407}">
  <dimension ref="A1:J37"/>
  <sheetViews>
    <sheetView showGridLines="0" zoomScale="120" zoomScaleNormal="120" workbookViewId="0">
      <selection activeCell="B12" sqref="B12"/>
    </sheetView>
  </sheetViews>
  <sheetFormatPr defaultRowHeight="15" x14ac:dyDescent="0.25"/>
  <cols>
    <col min="1" max="1" width="28.42578125" bestFit="1" customWidth="1"/>
    <col min="2" max="2" width="52.85546875" bestFit="1" customWidth="1"/>
    <col min="3" max="3" width="25.42578125" customWidth="1"/>
    <col min="4" max="4" width="14.28515625" customWidth="1"/>
    <col min="7" max="7" width="9.7109375" bestFit="1" customWidth="1"/>
    <col min="10" max="10" width="16.5703125" bestFit="1" customWidth="1"/>
    <col min="11" max="11" width="9.28515625" customWidth="1"/>
    <col min="12" max="12" width="21.85546875" bestFit="1" customWidth="1"/>
  </cols>
  <sheetData>
    <row r="1" spans="1:10" ht="50.25" customHeight="1" x14ac:dyDescent="0.25">
      <c r="A1" s="65" t="s">
        <v>50</v>
      </c>
      <c r="B1" s="65"/>
      <c r="C1" s="65"/>
      <c r="D1" s="65"/>
      <c r="E1" s="65"/>
      <c r="F1" s="65"/>
      <c r="G1" s="65"/>
    </row>
    <row r="2" spans="1:10" x14ac:dyDescent="0.25">
      <c r="A2" s="9" t="s">
        <v>0</v>
      </c>
      <c r="B2" s="9" t="s">
        <v>4</v>
      </c>
      <c r="C2" s="9" t="s">
        <v>1</v>
      </c>
      <c r="D2" s="9" t="s">
        <v>3</v>
      </c>
      <c r="E2" s="9" t="s">
        <v>8</v>
      </c>
      <c r="F2" s="9" t="s">
        <v>9</v>
      </c>
      <c r="G2" s="9" t="s">
        <v>12</v>
      </c>
      <c r="I2" s="3" t="s">
        <v>9</v>
      </c>
      <c r="J2" s="4" t="s">
        <v>11</v>
      </c>
    </row>
    <row r="3" spans="1:10" x14ac:dyDescent="0.25">
      <c r="A3" s="1" t="s">
        <v>13</v>
      </c>
      <c r="B3" s="7" t="s">
        <v>204</v>
      </c>
      <c r="C3" s="7"/>
      <c r="D3" s="7"/>
      <c r="E3" s="7"/>
      <c r="F3" s="7"/>
      <c r="G3" s="8" t="s">
        <v>47</v>
      </c>
      <c r="I3" s="3">
        <v>1</v>
      </c>
      <c r="J3" s="4" t="s">
        <v>10</v>
      </c>
    </row>
    <row r="4" spans="1:10" x14ac:dyDescent="0.25">
      <c r="A4" s="2" t="s">
        <v>13</v>
      </c>
      <c r="B4" s="5" t="s">
        <v>48</v>
      </c>
      <c r="C4" s="5"/>
      <c r="D4" s="5"/>
      <c r="E4" s="5"/>
      <c r="F4" s="5"/>
      <c r="G4" s="6" t="s">
        <v>47</v>
      </c>
      <c r="I4" s="3">
        <v>2</v>
      </c>
      <c r="J4" s="4" t="s">
        <v>51</v>
      </c>
    </row>
    <row r="5" spans="1:10" x14ac:dyDescent="0.25">
      <c r="A5" s="1" t="s">
        <v>13</v>
      </c>
      <c r="B5" s="7" t="s">
        <v>49</v>
      </c>
      <c r="C5" s="7"/>
      <c r="D5" s="7"/>
      <c r="E5" s="7"/>
      <c r="F5" s="7"/>
      <c r="G5" s="8" t="s">
        <v>47</v>
      </c>
      <c r="I5" s="3">
        <v>3</v>
      </c>
      <c r="J5" s="4" t="s">
        <v>52</v>
      </c>
    </row>
    <row r="6" spans="1:10" x14ac:dyDescent="0.25">
      <c r="A6" s="16" t="s">
        <v>2</v>
      </c>
      <c r="B6" s="16" t="s">
        <v>205</v>
      </c>
      <c r="C6" s="16"/>
      <c r="D6" s="16"/>
      <c r="E6" s="16"/>
      <c r="F6" s="16"/>
      <c r="G6" s="17" t="s">
        <v>209</v>
      </c>
    </row>
    <row r="7" spans="1:10" x14ac:dyDescent="0.25">
      <c r="A7" s="16" t="s">
        <v>2</v>
      </c>
      <c r="B7" s="16" t="s">
        <v>5</v>
      </c>
      <c r="C7" s="16"/>
      <c r="D7" s="16"/>
      <c r="E7" s="16"/>
      <c r="F7" s="16"/>
      <c r="G7" s="17" t="s">
        <v>209</v>
      </c>
    </row>
    <row r="8" spans="1:10" x14ac:dyDescent="0.25">
      <c r="A8" s="16" t="s">
        <v>2</v>
      </c>
      <c r="B8" s="16" t="s">
        <v>6</v>
      </c>
      <c r="C8" s="16"/>
      <c r="D8" s="16"/>
      <c r="E8" s="16"/>
      <c r="F8" s="16"/>
      <c r="G8" s="17" t="s">
        <v>209</v>
      </c>
    </row>
    <row r="9" spans="1:10" x14ac:dyDescent="0.25">
      <c r="A9" s="16" t="s">
        <v>2</v>
      </c>
      <c r="B9" s="16" t="s">
        <v>206</v>
      </c>
      <c r="C9" s="16"/>
      <c r="D9" s="16"/>
      <c r="E9" s="16"/>
      <c r="F9" s="16"/>
      <c r="G9" s="17" t="s">
        <v>209</v>
      </c>
    </row>
    <row r="10" spans="1:10" x14ac:dyDescent="0.25">
      <c r="A10" s="16" t="s">
        <v>2</v>
      </c>
      <c r="B10" s="16" t="s">
        <v>207</v>
      </c>
      <c r="C10" s="16"/>
      <c r="D10" s="16"/>
      <c r="E10" s="16"/>
      <c r="F10" s="16"/>
      <c r="G10" s="17" t="s">
        <v>209</v>
      </c>
    </row>
    <row r="11" spans="1:10" x14ac:dyDescent="0.25">
      <c r="A11" s="16" t="s">
        <v>2</v>
      </c>
      <c r="B11" s="16" t="s">
        <v>7</v>
      </c>
      <c r="C11" s="16"/>
      <c r="D11" s="16"/>
      <c r="E11" s="16"/>
      <c r="F11" s="16"/>
      <c r="G11" s="17" t="s">
        <v>209</v>
      </c>
    </row>
    <row r="12" spans="1:10" x14ac:dyDescent="0.25">
      <c r="A12" t="s">
        <v>17</v>
      </c>
      <c r="B12" t="s">
        <v>14</v>
      </c>
      <c r="G12" s="6" t="s">
        <v>47</v>
      </c>
    </row>
    <row r="13" spans="1:10" x14ac:dyDescent="0.25">
      <c r="A13" t="s">
        <v>17</v>
      </c>
      <c r="B13" t="s">
        <v>15</v>
      </c>
      <c r="G13" s="8" t="s">
        <v>47</v>
      </c>
    </row>
    <row r="14" spans="1:10" x14ac:dyDescent="0.25">
      <c r="A14" t="s">
        <v>17</v>
      </c>
      <c r="B14" t="s">
        <v>16</v>
      </c>
      <c r="G14" s="6" t="s">
        <v>47</v>
      </c>
    </row>
    <row r="15" spans="1:10" x14ac:dyDescent="0.25">
      <c r="A15" t="s">
        <v>17</v>
      </c>
      <c r="B15" t="s">
        <v>38</v>
      </c>
      <c r="G15" s="8" t="s">
        <v>47</v>
      </c>
    </row>
    <row r="16" spans="1:10" x14ac:dyDescent="0.25">
      <c r="A16" t="s">
        <v>45</v>
      </c>
      <c r="B16" t="s">
        <v>46</v>
      </c>
      <c r="G16" s="6" t="s">
        <v>47</v>
      </c>
    </row>
    <row r="17" spans="1:7" x14ac:dyDescent="0.25">
      <c r="A17" t="s">
        <v>21</v>
      </c>
      <c r="B17" t="s">
        <v>18</v>
      </c>
      <c r="G17" s="8" t="s">
        <v>47</v>
      </c>
    </row>
    <row r="18" spans="1:7" x14ac:dyDescent="0.25">
      <c r="A18" t="s">
        <v>21</v>
      </c>
      <c r="B18" t="s">
        <v>19</v>
      </c>
      <c r="G18" s="6" t="s">
        <v>47</v>
      </c>
    </row>
    <row r="19" spans="1:7" x14ac:dyDescent="0.25">
      <c r="A19" t="s">
        <v>21</v>
      </c>
      <c r="B19" t="s">
        <v>20</v>
      </c>
      <c r="G19" s="8" t="s">
        <v>47</v>
      </c>
    </row>
    <row r="20" spans="1:7" x14ac:dyDescent="0.25">
      <c r="A20" t="s">
        <v>21</v>
      </c>
      <c r="B20" t="s">
        <v>22</v>
      </c>
      <c r="G20" s="6" t="s">
        <v>47</v>
      </c>
    </row>
    <row r="21" spans="1:7" x14ac:dyDescent="0.25">
      <c r="A21" t="s">
        <v>23</v>
      </c>
      <c r="B21" t="s">
        <v>28</v>
      </c>
      <c r="G21" s="8" t="s">
        <v>47</v>
      </c>
    </row>
    <row r="22" spans="1:7" x14ac:dyDescent="0.25">
      <c r="A22" t="s">
        <v>23</v>
      </c>
      <c r="B22" t="s">
        <v>39</v>
      </c>
      <c r="G22" s="6" t="s">
        <v>47</v>
      </c>
    </row>
    <row r="23" spans="1:7" x14ac:dyDescent="0.25">
      <c r="A23" t="s">
        <v>23</v>
      </c>
      <c r="B23" t="s">
        <v>34</v>
      </c>
      <c r="G23" s="8" t="s">
        <v>47</v>
      </c>
    </row>
    <row r="24" spans="1:7" x14ac:dyDescent="0.25">
      <c r="A24" t="s">
        <v>23</v>
      </c>
      <c r="B24" t="s">
        <v>25</v>
      </c>
      <c r="G24" s="6" t="s">
        <v>47</v>
      </c>
    </row>
    <row r="25" spans="1:7" x14ac:dyDescent="0.25">
      <c r="A25" t="s">
        <v>23</v>
      </c>
      <c r="B25" t="s">
        <v>26</v>
      </c>
      <c r="G25" s="8" t="s">
        <v>47</v>
      </c>
    </row>
    <row r="26" spans="1:7" x14ac:dyDescent="0.25">
      <c r="A26" t="s">
        <v>23</v>
      </c>
      <c r="B26" t="s">
        <v>24</v>
      </c>
      <c r="G26" s="6" t="s">
        <v>47</v>
      </c>
    </row>
    <row r="27" spans="1:7" x14ac:dyDescent="0.25">
      <c r="A27" t="s">
        <v>23</v>
      </c>
      <c r="B27" t="s">
        <v>27</v>
      </c>
      <c r="G27" s="6" t="s">
        <v>47</v>
      </c>
    </row>
    <row r="28" spans="1:7" x14ac:dyDescent="0.25">
      <c r="A28" t="s">
        <v>23</v>
      </c>
      <c r="B28" t="s">
        <v>29</v>
      </c>
      <c r="G28" s="8" t="s">
        <v>47</v>
      </c>
    </row>
    <row r="29" spans="1:7" x14ac:dyDescent="0.25">
      <c r="A29" t="s">
        <v>23</v>
      </c>
      <c r="B29" t="s">
        <v>30</v>
      </c>
      <c r="G29" s="6" t="s">
        <v>47</v>
      </c>
    </row>
    <row r="30" spans="1:7" x14ac:dyDescent="0.25">
      <c r="A30" t="s">
        <v>23</v>
      </c>
      <c r="B30" t="s">
        <v>31</v>
      </c>
      <c r="G30" s="8" t="s">
        <v>47</v>
      </c>
    </row>
    <row r="31" spans="1:7" x14ac:dyDescent="0.25">
      <c r="A31" t="s">
        <v>23</v>
      </c>
      <c r="B31" t="s">
        <v>32</v>
      </c>
      <c r="G31" s="6" t="s">
        <v>47</v>
      </c>
    </row>
    <row r="32" spans="1:7" x14ac:dyDescent="0.25">
      <c r="A32" t="s">
        <v>23</v>
      </c>
      <c r="B32" t="s">
        <v>33</v>
      </c>
      <c r="G32" s="8" t="s">
        <v>47</v>
      </c>
    </row>
    <row r="33" spans="1:7" x14ac:dyDescent="0.25">
      <c r="A33" t="s">
        <v>35</v>
      </c>
      <c r="B33" t="s">
        <v>36</v>
      </c>
      <c r="G33" s="6" t="s">
        <v>47</v>
      </c>
    </row>
    <row r="34" spans="1:7" x14ac:dyDescent="0.25">
      <c r="A34" t="s">
        <v>35</v>
      </c>
      <c r="B34" t="s">
        <v>211</v>
      </c>
      <c r="G34" s="8" t="s">
        <v>47</v>
      </c>
    </row>
    <row r="35" spans="1:7" x14ac:dyDescent="0.25">
      <c r="A35" t="s">
        <v>35</v>
      </c>
      <c r="B35" t="s">
        <v>37</v>
      </c>
      <c r="G35" s="6" t="s">
        <v>47</v>
      </c>
    </row>
    <row r="37" spans="1:7" x14ac:dyDescent="0.25">
      <c r="C37">
        <f>Tabela1[[#Totals],[Duração]]/60</f>
        <v>0</v>
      </c>
      <c r="D37">
        <f>C37*1.1</f>
        <v>0</v>
      </c>
      <c r="F37">
        <f>D37/8</f>
        <v>0</v>
      </c>
    </row>
  </sheetData>
  <mergeCells count="1">
    <mergeCell ref="A1:G1"/>
  </mergeCells>
  <dataValidations count="2">
    <dataValidation type="list" allowBlank="1" showInputMessage="1" showErrorMessage="1" sqref="F6" xr:uid="{C7FEB0CB-C4FB-4F87-91C1-AC7C759829E8}">
      <formula1>$I$3:$I$5</formula1>
    </dataValidation>
    <dataValidation type="list" allowBlank="1" showInputMessage="1" showErrorMessage="1" sqref="G3:G35" xr:uid="{34FEF333-D7C4-41BA-819F-91803E0DA893}">
      <formula1>"Pendente,Andamento,Concluido"</formula1>
    </dataValidation>
  </dataValidations>
  <pageMargins left="0.511811024" right="0.511811024" top="0.78740157499999996" bottom="0.78740157499999996" header="0.31496062000000002" footer="0.31496062000000002"/>
  <pageSetup paperSize="9" orientation="portrait"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56E39-8D54-4572-8BF0-4F6A4EAFF263}">
  <dimension ref="A2:E22"/>
  <sheetViews>
    <sheetView showGridLines="0" tabSelected="1" zoomScale="110" zoomScaleNormal="110" workbookViewId="0">
      <selection activeCell="C15" sqref="C15"/>
    </sheetView>
  </sheetViews>
  <sheetFormatPr defaultRowHeight="15" x14ac:dyDescent="0.25"/>
  <cols>
    <col min="1" max="1" width="37.42578125" bestFit="1" customWidth="1"/>
    <col min="2" max="2" width="23" bestFit="1" customWidth="1"/>
    <col min="3" max="3" width="24.5703125" bestFit="1" customWidth="1"/>
    <col min="4" max="4" width="40.85546875" bestFit="1" customWidth="1"/>
    <col min="5" max="5" width="32" bestFit="1" customWidth="1"/>
  </cols>
  <sheetData>
    <row r="2" spans="1:5" ht="18.75" x14ac:dyDescent="0.3">
      <c r="A2" s="10" t="s">
        <v>41</v>
      </c>
      <c r="B2" s="11" t="s">
        <v>40</v>
      </c>
      <c r="C2" s="12" t="s">
        <v>53</v>
      </c>
      <c r="D2" s="10" t="s">
        <v>92</v>
      </c>
      <c r="E2" s="15" t="s">
        <v>210</v>
      </c>
    </row>
    <row r="3" spans="1:5" x14ac:dyDescent="0.25">
      <c r="A3" t="s">
        <v>75</v>
      </c>
      <c r="B3" t="s">
        <v>71</v>
      </c>
      <c r="C3" t="str">
        <f>_xlfn.CONCAT("STG_",Tabela3[[#This Row],[Origem do dados]])</f>
        <v>STG_UF</v>
      </c>
      <c r="D3" t="str">
        <f>_xlfn.CONCAT("SELECT TOP 10 * FROM ",Tabela3[[#This Row],[Tabela Destino]])</f>
        <v>SELECT TOP 10 * FROM STG_UF</v>
      </c>
      <c r="E3" s="14" t="str">
        <f>_xlfn.CONCAT("CARGA_",Tabela3[[#This Row],[Tabela Destino]])</f>
        <v>CARGA_STG_UF</v>
      </c>
    </row>
    <row r="4" spans="1:5" x14ac:dyDescent="0.25">
      <c r="A4" t="s">
        <v>56</v>
      </c>
      <c r="B4" t="s">
        <v>57</v>
      </c>
      <c r="C4" t="str">
        <f>_xlfn.CONCAT("STG_",Tabela3[[#This Row],[Origem do dados]])</f>
        <v>STG_CIDADES</v>
      </c>
      <c r="D4" t="str">
        <f>_xlfn.CONCAT("SELECT TOP 10 * FROM ",Tabela3[[#This Row],[Tabela Destino]])</f>
        <v>SELECT TOP 10 * FROM STG_CIDADES</v>
      </c>
      <c r="E4" s="14" t="str">
        <f>_xlfn.CONCAT("CARGA_",Tabela3[[#This Row],[Tabela Destino]])</f>
        <v>CARGA_STG_CIDADES</v>
      </c>
    </row>
    <row r="5" spans="1:5" x14ac:dyDescent="0.25">
      <c r="A5" t="s">
        <v>54</v>
      </c>
      <c r="B5" t="s">
        <v>55</v>
      </c>
      <c r="C5" t="str">
        <f>_xlfn.CONCAT("STG_",Tabela3[[#This Row],[Origem do dados]])</f>
        <v>STG_EMPRESA</v>
      </c>
      <c r="D5" t="str">
        <f>_xlfn.CONCAT("SELECT TOP 10 * FROM ",Tabela3[[#This Row],[Tabela Destino]])</f>
        <v>SELECT TOP 10 * FROM STG_EMPRESA</v>
      </c>
      <c r="E5" s="14" t="str">
        <f>_xlfn.CONCAT("CARGA_",Tabela3[[#This Row],[Tabela Destino]])</f>
        <v>CARGA_STG_EMPRESA</v>
      </c>
    </row>
    <row r="6" spans="1:5" x14ac:dyDescent="0.25">
      <c r="A6" t="s">
        <v>76</v>
      </c>
      <c r="B6" t="s">
        <v>60</v>
      </c>
      <c r="C6" t="str">
        <f>_xlfn.CONCAT("STG_",Tabela3[[#This Row],[Origem do dados]])</f>
        <v>STG_CLIENTES</v>
      </c>
      <c r="D6" t="str">
        <f>_xlfn.CONCAT("SELECT TOP 10 * FROM ",Tabela3[[#This Row],[Tabela Destino]])</f>
        <v>SELECT TOP 10 * FROM STG_CLIENTES</v>
      </c>
      <c r="E6" s="14" t="str">
        <f>_xlfn.CONCAT("CARGA_",Tabela3[[#This Row],[Tabela Destino]])</f>
        <v>CARGA_STG_CLIENTES</v>
      </c>
    </row>
    <row r="7" spans="1:5" x14ac:dyDescent="0.25">
      <c r="A7" t="s">
        <v>77</v>
      </c>
      <c r="B7" t="s">
        <v>61</v>
      </c>
      <c r="C7" t="str">
        <f>_xlfn.CONCAT("STG_",Tabela3[[#This Row],[Origem do dados]])</f>
        <v>STG_COND_PAGTO</v>
      </c>
      <c r="D7" t="str">
        <f>_xlfn.CONCAT("SELECT TOP 10 * FROM ",Tabela3[[#This Row],[Tabela Destino]])</f>
        <v>SELECT TOP 10 * FROM STG_COND_PAGTO</v>
      </c>
      <c r="E7" s="14" t="str">
        <f>_xlfn.CONCAT("CARGA_",Tabela3[[#This Row],[Tabela Destino]])</f>
        <v>CARGA_STG_COND_PAGTO</v>
      </c>
    </row>
    <row r="8" spans="1:5" x14ac:dyDescent="0.25">
      <c r="A8" t="s">
        <v>78</v>
      </c>
      <c r="B8" t="s">
        <v>62</v>
      </c>
      <c r="C8" t="str">
        <f>_xlfn.CONCAT("STG_",Tabela3[[#This Row],[Origem do dados]])</f>
        <v>STG_COND_PAGTO_DET</v>
      </c>
      <c r="D8" t="str">
        <f>_xlfn.CONCAT("SELECT TOP 10 * FROM ",Tabela3[[#This Row],[Tabela Destino]])</f>
        <v>SELECT TOP 10 * FROM STG_COND_PAGTO_DET</v>
      </c>
      <c r="E8" s="14" t="str">
        <f>_xlfn.CONCAT("CARGA_",Tabela3[[#This Row],[Tabela Destino]])</f>
        <v>CARGA_STG_COND_PAGTO_DET</v>
      </c>
    </row>
    <row r="9" spans="1:5" x14ac:dyDescent="0.25">
      <c r="A9" t="s">
        <v>79</v>
      </c>
      <c r="B9" t="s">
        <v>74</v>
      </c>
      <c r="C9" t="str">
        <f>_xlfn.CONCAT("STG_",Tabela3[[#This Row],[Origem do dados]])</f>
        <v>STG_CARGOS</v>
      </c>
      <c r="D9" t="str">
        <f>_xlfn.CONCAT("SELECT TOP 10 * FROM ",Tabela3[[#This Row],[Tabela Destino]])</f>
        <v>SELECT TOP 10 * FROM STG_CARGOS</v>
      </c>
      <c r="E9" s="14" t="str">
        <f>_xlfn.CONCAT("CARGA_",Tabela3[[#This Row],[Tabela Destino]])</f>
        <v>CARGA_STG_CARGOS</v>
      </c>
    </row>
    <row r="10" spans="1:5" x14ac:dyDescent="0.25">
      <c r="A10" t="s">
        <v>80</v>
      </c>
      <c r="B10" t="s">
        <v>73</v>
      </c>
      <c r="C10" t="str">
        <f>_xlfn.CONCAT("STG_",Tabela3[[#This Row],[Origem do dados]])</f>
        <v>STG_FUNCIONARIO</v>
      </c>
      <c r="D10" t="str">
        <f>_xlfn.CONCAT("SELECT TOP 10 * FROM ",Tabela3[[#This Row],[Tabela Destino]])</f>
        <v>SELECT TOP 10 * FROM STG_FUNCIONARIO</v>
      </c>
      <c r="E10" s="14" t="str">
        <f>_xlfn.CONCAT("CARGA_",Tabela3[[#This Row],[Tabela Destino]])</f>
        <v>CARGA_STG_FUNCIONARIO</v>
      </c>
    </row>
    <row r="11" spans="1:5" x14ac:dyDescent="0.25">
      <c r="A11" t="s">
        <v>81</v>
      </c>
      <c r="B11" t="s">
        <v>58</v>
      </c>
      <c r="C11" t="str">
        <f>_xlfn.CONCAT("STG_",Tabela3[[#This Row],[Origem do dados]])</f>
        <v>STG_CANAL_VENDAS_G_V</v>
      </c>
      <c r="D11" t="str">
        <f>_xlfn.CONCAT("SELECT TOP 10 * FROM ",Tabela3[[#This Row],[Tabela Destino]])</f>
        <v>SELECT TOP 10 * FROM STG_CANAL_VENDAS_G_V</v>
      </c>
      <c r="E11" s="14" t="str">
        <f>_xlfn.CONCAT("CARGA_",Tabela3[[#This Row],[Tabela Destino]])</f>
        <v>CARGA_STG_CANAL_VENDAS_G_V</v>
      </c>
    </row>
    <row r="12" spans="1:5" x14ac:dyDescent="0.25">
      <c r="A12" t="s">
        <v>82</v>
      </c>
      <c r="B12" t="s">
        <v>59</v>
      </c>
      <c r="C12" t="str">
        <f>_xlfn.CONCAT("STG_",Tabela3[[#This Row],[Origem do dados]])</f>
        <v>STG_CANAL_VENDAS_V_C</v>
      </c>
      <c r="D12" t="str">
        <f>_xlfn.CONCAT("SELECT TOP 10 * FROM ",Tabela3[[#This Row],[Tabela Destino]])</f>
        <v>SELECT TOP 10 * FROM STG_CANAL_VENDAS_V_C</v>
      </c>
      <c r="E12" s="14" t="str">
        <f>_xlfn.CONCAT("CARGA_",Tabela3[[#This Row],[Tabela Destino]])</f>
        <v>CARGA_STG_CANAL_VENDAS_V_C</v>
      </c>
    </row>
    <row r="13" spans="1:5" x14ac:dyDescent="0.25">
      <c r="A13" t="s">
        <v>83</v>
      </c>
      <c r="B13" t="s">
        <v>72</v>
      </c>
      <c r="C13" t="str">
        <f>_xlfn.CONCAT("STG_",Tabela3[[#This Row],[Origem do dados]])</f>
        <v>STG_VENDEDORES</v>
      </c>
      <c r="D13" t="str">
        <f>_xlfn.CONCAT("SELECT TOP 10 * FROM ",Tabela3[[#This Row],[Tabela Destino]])</f>
        <v>SELECT TOP 10 * FROM STG_VENDEDORES</v>
      </c>
      <c r="E13" s="14" t="str">
        <f>_xlfn.CONCAT("CARGA_",Tabela3[[#This Row],[Tabela Destino]])</f>
        <v>CARGA_STG_VENDEDORES</v>
      </c>
    </row>
    <row r="14" spans="1:5" x14ac:dyDescent="0.25">
      <c r="A14" t="s">
        <v>84</v>
      </c>
      <c r="B14" t="s">
        <v>63</v>
      </c>
      <c r="C14" t="str">
        <f>_xlfn.CONCAT("STG_",Tabela3[[#This Row],[Origem do dados]])</f>
        <v>STG_GERENTES</v>
      </c>
      <c r="D14" t="str">
        <f>_xlfn.CONCAT("SELECT TOP 10 * FROM ",Tabela3[[#This Row],[Tabela Destino]])</f>
        <v>SELECT TOP 10 * FROM STG_GERENTES</v>
      </c>
      <c r="E14" s="14" t="str">
        <f>_xlfn.CONCAT("CARGA_",Tabela3[[#This Row],[Tabela Destino]])</f>
        <v>CARGA_STG_GERENTES</v>
      </c>
    </row>
    <row r="15" spans="1:5" x14ac:dyDescent="0.25">
      <c r="A15" t="s">
        <v>85</v>
      </c>
      <c r="B15" t="s">
        <v>70</v>
      </c>
      <c r="C15" t="str">
        <f>_xlfn.CONCAT("STG_",Tabela3[[#This Row],[Origem do dados]])</f>
        <v>STG_TIPO_MAT</v>
      </c>
      <c r="D15" t="str">
        <f>_xlfn.CONCAT("SELECT TOP 10 * FROM ",Tabela3[[#This Row],[Tabela Destino]])</f>
        <v>SELECT TOP 10 * FROM STG_TIPO_MAT</v>
      </c>
      <c r="E15" s="14" t="str">
        <f>_xlfn.CONCAT("CARGA_",Tabela3[[#This Row],[Tabela Destino]])</f>
        <v>CARGA_STG_TIPO_MAT</v>
      </c>
    </row>
    <row r="16" spans="1:5" x14ac:dyDescent="0.25">
      <c r="A16" t="s">
        <v>86</v>
      </c>
      <c r="B16" t="s">
        <v>64</v>
      </c>
      <c r="C16" t="str">
        <f>_xlfn.CONCAT("STG_",Tabela3[[#This Row],[Origem do dados]])</f>
        <v>STG_LINHA_PRODUTO</v>
      </c>
      <c r="D16" t="str">
        <f>_xlfn.CONCAT("SELECT TOP 10 * FROM ",Tabela3[[#This Row],[Tabela Destino]])</f>
        <v>SELECT TOP 10 * FROM STG_LINHA_PRODUTO</v>
      </c>
      <c r="E16" s="14" t="str">
        <f>_xlfn.CONCAT("CARGA_",Tabela3[[#This Row],[Tabela Destino]])</f>
        <v>CARGA_STG_LINHA_PRODUTO</v>
      </c>
    </row>
    <row r="17" spans="1:5" x14ac:dyDescent="0.25">
      <c r="A17" t="s">
        <v>87</v>
      </c>
      <c r="B17" t="s">
        <v>69</v>
      </c>
      <c r="C17" t="str">
        <f>_xlfn.CONCAT("STG_",Tabela3[[#This Row],[Origem do dados]])</f>
        <v>STG_SUB_CATEGORIA</v>
      </c>
      <c r="D17" t="str">
        <f>_xlfn.CONCAT("SELECT TOP 10 * FROM ",Tabela3[[#This Row],[Tabela Destino]])</f>
        <v>SELECT TOP 10 * FROM STG_SUB_CATEGORIA</v>
      </c>
      <c r="E17" s="14" t="str">
        <f>_xlfn.CONCAT("CARGA_",Tabela3[[#This Row],[Tabela Destino]])</f>
        <v>CARGA_STG_SUB_CATEGORIA</v>
      </c>
    </row>
    <row r="18" spans="1:5" x14ac:dyDescent="0.25">
      <c r="A18" t="s">
        <v>88</v>
      </c>
      <c r="B18" t="s">
        <v>65</v>
      </c>
      <c r="C18" t="str">
        <f>_xlfn.CONCAT("STG_",Tabela3[[#This Row],[Origem do dados]])</f>
        <v>STG_MATERIAL</v>
      </c>
      <c r="D18" t="str">
        <f>_xlfn.CONCAT("SELECT TOP 10 * FROM ",Tabela3[[#This Row],[Tabela Destino]])</f>
        <v>SELECT TOP 10 * FROM STG_MATERIAL</v>
      </c>
      <c r="E18" s="14" t="str">
        <f>_xlfn.CONCAT("CARGA_",Tabela3[[#This Row],[Tabela Destino]])</f>
        <v>CARGA_STG_MATERIAL</v>
      </c>
    </row>
    <row r="19" spans="1:5" x14ac:dyDescent="0.25">
      <c r="A19" t="s">
        <v>94</v>
      </c>
      <c r="B19" t="s">
        <v>93</v>
      </c>
      <c r="C19" t="str">
        <f>_xlfn.CONCAT("STG_",Tabela3[[#This Row],[Origem do dados]])</f>
        <v>STG_MATERIAL_CUSTO</v>
      </c>
      <c r="D19" t="str">
        <f>_xlfn.CONCAT("SELECT TOP 10 * FROM ",Tabela3[[#This Row],[Tabela Destino]])</f>
        <v>SELECT TOP 10 * FROM STG_MATERIAL_CUSTO</v>
      </c>
      <c r="E19" s="14" t="str">
        <f>_xlfn.CONCAT("CARGA_",Tabela3[[#This Row],[Tabela Destino]])</f>
        <v>CARGA_STG_MATERIAL_CUSTO</v>
      </c>
    </row>
    <row r="20" spans="1:5" x14ac:dyDescent="0.25">
      <c r="A20" t="s">
        <v>89</v>
      </c>
      <c r="B20" t="s">
        <v>67</v>
      </c>
      <c r="C20" t="str">
        <f>_xlfn.CONCAT("STG_",Tabela3[[#This Row],[Origem do dados]])</f>
        <v>STG_NOTA_FISCAL</v>
      </c>
      <c r="D20" t="str">
        <f>_xlfn.CONCAT("SELECT TOP 10 * FROM ",Tabela3[[#This Row],[Tabela Destino]])</f>
        <v>SELECT TOP 10 * FROM STG_NOTA_FISCAL</v>
      </c>
      <c r="E20" s="14" t="str">
        <f>_xlfn.CONCAT("CARGA_",Tabela3[[#This Row],[Tabela Destino]])</f>
        <v>CARGA_STG_NOTA_FISCAL</v>
      </c>
    </row>
    <row r="21" spans="1:5" x14ac:dyDescent="0.25">
      <c r="A21" t="s">
        <v>90</v>
      </c>
      <c r="B21" t="s">
        <v>68</v>
      </c>
      <c r="C21" t="str">
        <f>_xlfn.CONCAT("STG_",Tabela3[[#This Row],[Origem do dados]])</f>
        <v>STG_NOTA_FISCAL_ITENS</v>
      </c>
      <c r="D21" t="str">
        <f>_xlfn.CONCAT("SELECT TOP 10 * FROM ",Tabela3[[#This Row],[Tabela Destino]])</f>
        <v>SELECT TOP 10 * FROM STG_NOTA_FISCAL_ITENS</v>
      </c>
      <c r="E21" s="14" t="str">
        <f>_xlfn.CONCAT("CARGA_",Tabela3[[#This Row],[Tabela Destino]])</f>
        <v>CARGA_STG_NOTA_FISCAL_ITENS</v>
      </c>
    </row>
    <row r="22" spans="1:5" x14ac:dyDescent="0.25">
      <c r="A22" t="s">
        <v>91</v>
      </c>
      <c r="B22" t="s">
        <v>66</v>
      </c>
      <c r="C22" t="str">
        <f>_xlfn.CONCAT("STG_",Tabela3[[#This Row],[Origem do dados]])</f>
        <v>STG_META_VENDAS</v>
      </c>
      <c r="D22" t="str">
        <f>_xlfn.CONCAT("SELECT TOP 10 * FROM ",Tabela3[[#This Row],[Tabela Destino]])</f>
        <v>SELECT TOP 10 * FROM STG_META_VENDAS</v>
      </c>
      <c r="E22" s="14" t="str">
        <f>_xlfn.CONCAT("CARGA_",Tabela3[[#This Row],[Tabela Destino]])</f>
        <v>CARGA_STG_META_VENDAS</v>
      </c>
    </row>
  </sheetData>
  <pageMargins left="0.511811024" right="0.511811024" top="0.78740157499999996" bottom="0.78740157499999996" header="0.31496062000000002" footer="0.31496062000000002"/>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CCE6-29D8-47A2-94B6-DA63EDC1129C}">
  <dimension ref="A1:N105"/>
  <sheetViews>
    <sheetView showGridLines="0" workbookViewId="0">
      <selection activeCell="E12" sqref="E12"/>
    </sheetView>
  </sheetViews>
  <sheetFormatPr defaultRowHeight="15" x14ac:dyDescent="0.25"/>
  <cols>
    <col min="1" max="1" width="17.7109375" customWidth="1"/>
    <col min="2" max="2" width="21.140625" customWidth="1"/>
    <col min="3" max="3" width="17.5703125" bestFit="1" customWidth="1"/>
    <col min="4" max="4" width="20.7109375" customWidth="1"/>
    <col min="5" max="5" width="13.140625" customWidth="1"/>
    <col min="6" max="6" width="31.85546875" customWidth="1"/>
    <col min="7" max="7" width="21.85546875" customWidth="1"/>
    <col min="8" max="8" width="17.7109375" customWidth="1"/>
  </cols>
  <sheetData>
    <row r="1" spans="1:14" x14ac:dyDescent="0.25">
      <c r="A1" s="9" t="s">
        <v>101</v>
      </c>
      <c r="B1" s="9" t="s">
        <v>102</v>
      </c>
      <c r="C1" s="9" t="s">
        <v>103</v>
      </c>
      <c r="D1" s="9" t="s">
        <v>104</v>
      </c>
      <c r="E1" s="9" t="s">
        <v>105</v>
      </c>
      <c r="F1" s="9" t="s">
        <v>106</v>
      </c>
      <c r="G1" s="9" t="s">
        <v>107</v>
      </c>
      <c r="H1" s="9" t="s">
        <v>108</v>
      </c>
    </row>
    <row r="2" spans="1:14" x14ac:dyDescent="0.25">
      <c r="A2" t="s">
        <v>109</v>
      </c>
      <c r="B2" t="s">
        <v>58</v>
      </c>
      <c r="C2" t="s">
        <v>110</v>
      </c>
      <c r="D2">
        <v>1</v>
      </c>
      <c r="E2" t="s">
        <v>111</v>
      </c>
      <c r="F2" t="s">
        <v>112</v>
      </c>
      <c r="G2">
        <v>10</v>
      </c>
      <c r="H2">
        <v>0</v>
      </c>
      <c r="N2" s="13"/>
    </row>
    <row r="3" spans="1:14" x14ac:dyDescent="0.25">
      <c r="A3" t="s">
        <v>109</v>
      </c>
      <c r="B3" t="s">
        <v>58</v>
      </c>
      <c r="C3" t="s">
        <v>113</v>
      </c>
      <c r="D3">
        <v>2</v>
      </c>
      <c r="E3" t="s">
        <v>111</v>
      </c>
      <c r="F3" t="s">
        <v>112</v>
      </c>
      <c r="G3">
        <v>10</v>
      </c>
      <c r="H3">
        <v>0</v>
      </c>
      <c r="N3" s="13"/>
    </row>
    <row r="4" spans="1:14" x14ac:dyDescent="0.25">
      <c r="A4" t="s">
        <v>109</v>
      </c>
      <c r="B4" t="s">
        <v>58</v>
      </c>
      <c r="C4" t="s">
        <v>114</v>
      </c>
      <c r="D4">
        <v>3</v>
      </c>
      <c r="E4" t="s">
        <v>111</v>
      </c>
      <c r="F4" t="s">
        <v>112</v>
      </c>
      <c r="G4">
        <v>10</v>
      </c>
      <c r="H4">
        <v>0</v>
      </c>
      <c r="N4" s="13"/>
    </row>
    <row r="5" spans="1:14" x14ac:dyDescent="0.25">
      <c r="A5" t="s">
        <v>109</v>
      </c>
      <c r="B5" t="s">
        <v>59</v>
      </c>
      <c r="C5" t="s">
        <v>110</v>
      </c>
      <c r="D5">
        <v>1</v>
      </c>
      <c r="E5" t="s">
        <v>111</v>
      </c>
      <c r="F5" t="s">
        <v>112</v>
      </c>
      <c r="G5">
        <v>10</v>
      </c>
      <c r="H5">
        <v>0</v>
      </c>
      <c r="N5" s="13"/>
    </row>
    <row r="6" spans="1:14" x14ac:dyDescent="0.25">
      <c r="A6" t="s">
        <v>109</v>
      </c>
      <c r="B6" t="s">
        <v>59</v>
      </c>
      <c r="C6" t="s">
        <v>114</v>
      </c>
      <c r="D6">
        <v>2</v>
      </c>
      <c r="E6" t="s">
        <v>111</v>
      </c>
      <c r="F6" t="s">
        <v>112</v>
      </c>
      <c r="G6">
        <v>10</v>
      </c>
      <c r="H6">
        <v>0</v>
      </c>
      <c r="N6" s="13"/>
    </row>
    <row r="7" spans="1:14" x14ac:dyDescent="0.25">
      <c r="A7" t="s">
        <v>109</v>
      </c>
      <c r="B7" t="s">
        <v>59</v>
      </c>
      <c r="C7" t="s">
        <v>115</v>
      </c>
      <c r="D7">
        <v>3</v>
      </c>
      <c r="E7" t="s">
        <v>111</v>
      </c>
      <c r="F7" t="s">
        <v>112</v>
      </c>
      <c r="G7">
        <v>10</v>
      </c>
      <c r="H7">
        <v>0</v>
      </c>
    </row>
    <row r="8" spans="1:14" x14ac:dyDescent="0.25">
      <c r="A8" t="s">
        <v>109</v>
      </c>
      <c r="B8" t="s">
        <v>74</v>
      </c>
      <c r="C8" t="s">
        <v>110</v>
      </c>
      <c r="D8">
        <v>1</v>
      </c>
      <c r="E8" t="s">
        <v>111</v>
      </c>
      <c r="F8" t="s">
        <v>112</v>
      </c>
      <c r="G8">
        <v>10</v>
      </c>
      <c r="H8">
        <v>0</v>
      </c>
    </row>
    <row r="9" spans="1:14" x14ac:dyDescent="0.25">
      <c r="A9" t="s">
        <v>109</v>
      </c>
      <c r="B9" t="s">
        <v>74</v>
      </c>
      <c r="C9" t="s">
        <v>116</v>
      </c>
      <c r="D9">
        <v>2</v>
      </c>
      <c r="E9" t="s">
        <v>111</v>
      </c>
      <c r="F9" t="s">
        <v>112</v>
      </c>
      <c r="G9">
        <v>10</v>
      </c>
      <c r="H9">
        <v>0</v>
      </c>
    </row>
    <row r="10" spans="1:14" x14ac:dyDescent="0.25">
      <c r="A10" t="s">
        <v>109</v>
      </c>
      <c r="B10" t="s">
        <v>74</v>
      </c>
      <c r="C10" t="s">
        <v>117</v>
      </c>
      <c r="D10">
        <v>3</v>
      </c>
      <c r="E10" t="s">
        <v>118</v>
      </c>
      <c r="F10">
        <v>50</v>
      </c>
      <c r="G10" t="s">
        <v>112</v>
      </c>
      <c r="H10" t="s">
        <v>112</v>
      </c>
    </row>
    <row r="11" spans="1:14" x14ac:dyDescent="0.25">
      <c r="A11" t="s">
        <v>109</v>
      </c>
      <c r="B11" t="s">
        <v>57</v>
      </c>
      <c r="C11" t="s">
        <v>119</v>
      </c>
      <c r="D11">
        <v>1</v>
      </c>
      <c r="E11" t="s">
        <v>118</v>
      </c>
      <c r="F11">
        <v>7</v>
      </c>
      <c r="G11" t="s">
        <v>112</v>
      </c>
      <c r="H11" t="s">
        <v>112</v>
      </c>
    </row>
    <row r="12" spans="1:14" x14ac:dyDescent="0.25">
      <c r="A12" t="s">
        <v>109</v>
      </c>
      <c r="B12" t="s">
        <v>57</v>
      </c>
      <c r="C12" t="s">
        <v>120</v>
      </c>
      <c r="D12">
        <v>2</v>
      </c>
      <c r="E12" t="s">
        <v>118</v>
      </c>
      <c r="F12">
        <v>2</v>
      </c>
      <c r="G12" t="s">
        <v>112</v>
      </c>
      <c r="H12" t="s">
        <v>112</v>
      </c>
    </row>
    <row r="13" spans="1:14" x14ac:dyDescent="0.25">
      <c r="A13" t="s">
        <v>109</v>
      </c>
      <c r="B13" t="s">
        <v>57</v>
      </c>
      <c r="C13" t="s">
        <v>121</v>
      </c>
      <c r="D13">
        <v>3</v>
      </c>
      <c r="E13" t="s">
        <v>118</v>
      </c>
      <c r="F13">
        <v>50</v>
      </c>
      <c r="G13" t="s">
        <v>112</v>
      </c>
      <c r="H13" t="s">
        <v>112</v>
      </c>
    </row>
    <row r="14" spans="1:14" x14ac:dyDescent="0.25">
      <c r="A14" t="s">
        <v>109</v>
      </c>
      <c r="B14" t="s">
        <v>60</v>
      </c>
      <c r="C14" t="s">
        <v>110</v>
      </c>
      <c r="D14">
        <v>1</v>
      </c>
      <c r="E14" t="s">
        <v>111</v>
      </c>
      <c r="F14" t="s">
        <v>112</v>
      </c>
      <c r="G14">
        <v>10</v>
      </c>
      <c r="H14">
        <v>0</v>
      </c>
    </row>
    <row r="15" spans="1:14" x14ac:dyDescent="0.25">
      <c r="A15" t="s">
        <v>109</v>
      </c>
      <c r="B15" t="s">
        <v>60</v>
      </c>
      <c r="C15" t="s">
        <v>115</v>
      </c>
      <c r="D15">
        <v>2</v>
      </c>
      <c r="E15" t="s">
        <v>111</v>
      </c>
      <c r="F15" t="s">
        <v>112</v>
      </c>
      <c r="G15">
        <v>10</v>
      </c>
      <c r="H15">
        <v>0</v>
      </c>
    </row>
    <row r="16" spans="1:14" x14ac:dyDescent="0.25">
      <c r="A16" t="s">
        <v>109</v>
      </c>
      <c r="B16" t="s">
        <v>60</v>
      </c>
      <c r="C16" t="s">
        <v>122</v>
      </c>
      <c r="D16">
        <v>3</v>
      </c>
      <c r="E16" t="s">
        <v>118</v>
      </c>
      <c r="F16">
        <v>100</v>
      </c>
      <c r="G16" t="s">
        <v>112</v>
      </c>
      <c r="H16" t="s">
        <v>112</v>
      </c>
    </row>
    <row r="17" spans="1:8" x14ac:dyDescent="0.25">
      <c r="A17" t="s">
        <v>109</v>
      </c>
      <c r="B17" t="s">
        <v>60</v>
      </c>
      <c r="C17" t="s">
        <v>123</v>
      </c>
      <c r="D17">
        <v>4</v>
      </c>
      <c r="E17" t="s">
        <v>118</v>
      </c>
      <c r="F17">
        <v>15</v>
      </c>
      <c r="G17" t="s">
        <v>112</v>
      </c>
      <c r="H17" t="s">
        <v>112</v>
      </c>
    </row>
    <row r="18" spans="1:8" x14ac:dyDescent="0.25">
      <c r="A18" t="s">
        <v>109</v>
      </c>
      <c r="B18" t="s">
        <v>60</v>
      </c>
      <c r="C18" t="s">
        <v>124</v>
      </c>
      <c r="D18">
        <v>5</v>
      </c>
      <c r="E18" t="s">
        <v>118</v>
      </c>
      <c r="F18">
        <v>50</v>
      </c>
      <c r="G18" t="s">
        <v>112</v>
      </c>
      <c r="H18" t="s">
        <v>112</v>
      </c>
    </row>
    <row r="19" spans="1:8" x14ac:dyDescent="0.25">
      <c r="A19" t="s">
        <v>109</v>
      </c>
      <c r="B19" t="s">
        <v>60</v>
      </c>
      <c r="C19" t="s">
        <v>125</v>
      </c>
      <c r="D19">
        <v>6</v>
      </c>
      <c r="E19" t="s">
        <v>118</v>
      </c>
      <c r="F19">
        <v>10</v>
      </c>
      <c r="G19" t="s">
        <v>112</v>
      </c>
      <c r="H19" t="s">
        <v>112</v>
      </c>
    </row>
    <row r="20" spans="1:8" x14ac:dyDescent="0.25">
      <c r="A20" t="s">
        <v>109</v>
      </c>
      <c r="B20" t="s">
        <v>60</v>
      </c>
      <c r="C20" t="s">
        <v>126</v>
      </c>
      <c r="D20">
        <v>7</v>
      </c>
      <c r="E20" t="s">
        <v>118</v>
      </c>
      <c r="F20">
        <v>20</v>
      </c>
      <c r="G20" t="s">
        <v>112</v>
      </c>
      <c r="H20" t="s">
        <v>112</v>
      </c>
    </row>
    <row r="21" spans="1:8" x14ac:dyDescent="0.25">
      <c r="A21" t="s">
        <v>109</v>
      </c>
      <c r="B21" t="s">
        <v>60</v>
      </c>
      <c r="C21" t="s">
        <v>119</v>
      </c>
      <c r="D21">
        <v>8</v>
      </c>
      <c r="E21" t="s">
        <v>118</v>
      </c>
      <c r="F21">
        <v>7</v>
      </c>
      <c r="G21" t="s">
        <v>112</v>
      </c>
      <c r="H21" t="s">
        <v>112</v>
      </c>
    </row>
    <row r="22" spans="1:8" x14ac:dyDescent="0.25">
      <c r="A22" t="s">
        <v>109</v>
      </c>
      <c r="B22" t="s">
        <v>60</v>
      </c>
      <c r="C22" t="s">
        <v>127</v>
      </c>
      <c r="D22">
        <v>9</v>
      </c>
      <c r="E22" t="s">
        <v>118</v>
      </c>
      <c r="F22">
        <v>8</v>
      </c>
      <c r="G22" t="s">
        <v>112</v>
      </c>
      <c r="H22" t="s">
        <v>112</v>
      </c>
    </row>
    <row r="23" spans="1:8" x14ac:dyDescent="0.25">
      <c r="A23" t="s">
        <v>109</v>
      </c>
      <c r="B23" t="s">
        <v>60</v>
      </c>
      <c r="C23" t="s">
        <v>128</v>
      </c>
      <c r="D23">
        <v>10</v>
      </c>
      <c r="E23" t="s">
        <v>118</v>
      </c>
      <c r="F23">
        <v>15</v>
      </c>
      <c r="G23" t="s">
        <v>112</v>
      </c>
      <c r="H23" t="s">
        <v>112</v>
      </c>
    </row>
    <row r="24" spans="1:8" x14ac:dyDescent="0.25">
      <c r="A24" t="s">
        <v>109</v>
      </c>
      <c r="B24" t="s">
        <v>60</v>
      </c>
      <c r="C24" t="s">
        <v>129</v>
      </c>
      <c r="D24">
        <v>11</v>
      </c>
      <c r="E24" t="s">
        <v>130</v>
      </c>
      <c r="F24">
        <v>1</v>
      </c>
      <c r="G24" t="s">
        <v>112</v>
      </c>
      <c r="H24" t="s">
        <v>112</v>
      </c>
    </row>
    <row r="25" spans="1:8" x14ac:dyDescent="0.25">
      <c r="A25" t="s">
        <v>109</v>
      </c>
      <c r="B25" t="s">
        <v>60</v>
      </c>
      <c r="C25" t="s">
        <v>131</v>
      </c>
      <c r="D25">
        <v>12</v>
      </c>
      <c r="E25" t="s">
        <v>132</v>
      </c>
      <c r="F25" t="s">
        <v>112</v>
      </c>
      <c r="G25" t="s">
        <v>112</v>
      </c>
      <c r="H25" t="s">
        <v>112</v>
      </c>
    </row>
    <row r="26" spans="1:8" x14ac:dyDescent="0.25">
      <c r="A26" t="s">
        <v>109</v>
      </c>
      <c r="B26" t="s">
        <v>60</v>
      </c>
      <c r="C26" t="s">
        <v>133</v>
      </c>
      <c r="D26">
        <v>13</v>
      </c>
      <c r="E26" t="s">
        <v>111</v>
      </c>
      <c r="F26" t="s">
        <v>112</v>
      </c>
      <c r="G26">
        <v>10</v>
      </c>
      <c r="H26">
        <v>0</v>
      </c>
    </row>
    <row r="27" spans="1:8" x14ac:dyDescent="0.25">
      <c r="A27" t="s">
        <v>109</v>
      </c>
      <c r="B27" t="s">
        <v>60</v>
      </c>
      <c r="C27" t="s">
        <v>134</v>
      </c>
      <c r="D27">
        <v>14</v>
      </c>
      <c r="E27" t="s">
        <v>130</v>
      </c>
      <c r="F27">
        <v>1</v>
      </c>
      <c r="G27" t="s">
        <v>112</v>
      </c>
      <c r="H27" t="s">
        <v>112</v>
      </c>
    </row>
    <row r="28" spans="1:8" x14ac:dyDescent="0.25">
      <c r="A28" t="s">
        <v>109</v>
      </c>
      <c r="B28" t="s">
        <v>61</v>
      </c>
      <c r="C28" t="s">
        <v>133</v>
      </c>
      <c r="D28">
        <v>1</v>
      </c>
      <c r="E28" t="s">
        <v>111</v>
      </c>
      <c r="F28" t="s">
        <v>112</v>
      </c>
      <c r="G28">
        <v>10</v>
      </c>
      <c r="H28">
        <v>0</v>
      </c>
    </row>
    <row r="29" spans="1:8" x14ac:dyDescent="0.25">
      <c r="A29" t="s">
        <v>109</v>
      </c>
      <c r="B29" t="s">
        <v>61</v>
      </c>
      <c r="C29" t="s">
        <v>135</v>
      </c>
      <c r="D29">
        <v>2</v>
      </c>
      <c r="E29" t="s">
        <v>118</v>
      </c>
      <c r="F29">
        <v>50</v>
      </c>
      <c r="G29" t="s">
        <v>112</v>
      </c>
      <c r="H29" t="s">
        <v>112</v>
      </c>
    </row>
    <row r="30" spans="1:8" x14ac:dyDescent="0.25">
      <c r="A30" t="s">
        <v>109</v>
      </c>
      <c r="B30" t="s">
        <v>62</v>
      </c>
      <c r="C30" t="s">
        <v>133</v>
      </c>
      <c r="D30">
        <v>1</v>
      </c>
      <c r="E30" t="s">
        <v>111</v>
      </c>
      <c r="F30" t="s">
        <v>112</v>
      </c>
      <c r="G30">
        <v>10</v>
      </c>
      <c r="H30">
        <v>0</v>
      </c>
    </row>
    <row r="31" spans="1:8" x14ac:dyDescent="0.25">
      <c r="A31" t="s">
        <v>109</v>
      </c>
      <c r="B31" t="s">
        <v>62</v>
      </c>
      <c r="C31" t="s">
        <v>136</v>
      </c>
      <c r="D31">
        <v>2</v>
      </c>
      <c r="E31" t="s">
        <v>111</v>
      </c>
      <c r="F31" t="s">
        <v>112</v>
      </c>
      <c r="G31">
        <v>10</v>
      </c>
      <c r="H31">
        <v>0</v>
      </c>
    </row>
    <row r="32" spans="1:8" x14ac:dyDescent="0.25">
      <c r="A32" t="s">
        <v>109</v>
      </c>
      <c r="B32" t="s">
        <v>62</v>
      </c>
      <c r="C32" t="s">
        <v>137</v>
      </c>
      <c r="D32">
        <v>3</v>
      </c>
      <c r="E32" t="s">
        <v>111</v>
      </c>
      <c r="F32" t="s">
        <v>112</v>
      </c>
      <c r="G32">
        <v>10</v>
      </c>
      <c r="H32">
        <v>0</v>
      </c>
    </row>
    <row r="33" spans="1:8" x14ac:dyDescent="0.25">
      <c r="A33" t="s">
        <v>109</v>
      </c>
      <c r="B33" t="s">
        <v>62</v>
      </c>
      <c r="C33" t="s">
        <v>138</v>
      </c>
      <c r="D33">
        <v>4</v>
      </c>
      <c r="E33" t="s">
        <v>139</v>
      </c>
      <c r="F33" t="s">
        <v>112</v>
      </c>
      <c r="G33">
        <v>10</v>
      </c>
      <c r="H33">
        <v>2</v>
      </c>
    </row>
    <row r="34" spans="1:8" x14ac:dyDescent="0.25">
      <c r="A34" t="s">
        <v>109</v>
      </c>
      <c r="B34" t="s">
        <v>55</v>
      </c>
      <c r="C34" t="s">
        <v>110</v>
      </c>
      <c r="D34">
        <v>1</v>
      </c>
      <c r="E34" t="s">
        <v>111</v>
      </c>
      <c r="F34" t="s">
        <v>112</v>
      </c>
      <c r="G34">
        <v>10</v>
      </c>
      <c r="H34">
        <v>0</v>
      </c>
    </row>
    <row r="35" spans="1:8" x14ac:dyDescent="0.25">
      <c r="A35" t="s">
        <v>109</v>
      </c>
      <c r="B35" t="s">
        <v>55</v>
      </c>
      <c r="C35" t="s">
        <v>140</v>
      </c>
      <c r="D35">
        <v>2</v>
      </c>
      <c r="E35" t="s">
        <v>118</v>
      </c>
      <c r="F35">
        <v>50</v>
      </c>
      <c r="G35" t="s">
        <v>112</v>
      </c>
      <c r="H35" t="s">
        <v>112</v>
      </c>
    </row>
    <row r="36" spans="1:8" x14ac:dyDescent="0.25">
      <c r="A36" t="s">
        <v>109</v>
      </c>
      <c r="B36" t="s">
        <v>55</v>
      </c>
      <c r="C36" t="s">
        <v>123</v>
      </c>
      <c r="D36">
        <v>3</v>
      </c>
      <c r="E36" t="s">
        <v>118</v>
      </c>
      <c r="F36">
        <v>20</v>
      </c>
      <c r="G36" t="s">
        <v>112</v>
      </c>
      <c r="H36" t="s">
        <v>112</v>
      </c>
    </row>
    <row r="37" spans="1:8" x14ac:dyDescent="0.25">
      <c r="A37" t="s">
        <v>109</v>
      </c>
      <c r="B37" t="s">
        <v>55</v>
      </c>
      <c r="C37" t="s">
        <v>141</v>
      </c>
      <c r="D37">
        <v>4</v>
      </c>
      <c r="E37" t="s">
        <v>118</v>
      </c>
      <c r="F37">
        <v>15</v>
      </c>
      <c r="G37" t="s">
        <v>112</v>
      </c>
      <c r="H37" t="s">
        <v>112</v>
      </c>
    </row>
    <row r="38" spans="1:8" x14ac:dyDescent="0.25">
      <c r="A38" t="s">
        <v>109</v>
      </c>
      <c r="B38" t="s">
        <v>55</v>
      </c>
      <c r="C38" t="s">
        <v>124</v>
      </c>
      <c r="D38">
        <v>5</v>
      </c>
      <c r="E38" t="s">
        <v>118</v>
      </c>
      <c r="F38">
        <v>50</v>
      </c>
      <c r="G38" t="s">
        <v>112</v>
      </c>
      <c r="H38" t="s">
        <v>112</v>
      </c>
    </row>
    <row r="39" spans="1:8" x14ac:dyDescent="0.25">
      <c r="A39" t="s">
        <v>109</v>
      </c>
      <c r="B39" t="s">
        <v>55</v>
      </c>
      <c r="C39" t="s">
        <v>119</v>
      </c>
      <c r="D39">
        <v>6</v>
      </c>
      <c r="E39" t="s">
        <v>118</v>
      </c>
      <c r="F39">
        <v>7</v>
      </c>
      <c r="G39" t="s">
        <v>112</v>
      </c>
      <c r="H39" t="s">
        <v>112</v>
      </c>
    </row>
    <row r="40" spans="1:8" x14ac:dyDescent="0.25">
      <c r="A40" t="s">
        <v>109</v>
      </c>
      <c r="B40" t="s">
        <v>73</v>
      </c>
      <c r="C40" t="s">
        <v>110</v>
      </c>
      <c r="D40">
        <v>1</v>
      </c>
      <c r="E40" t="s">
        <v>111</v>
      </c>
      <c r="F40" t="s">
        <v>112</v>
      </c>
      <c r="G40">
        <v>10</v>
      </c>
      <c r="H40">
        <v>0</v>
      </c>
    </row>
    <row r="41" spans="1:8" x14ac:dyDescent="0.25">
      <c r="A41" t="s">
        <v>109</v>
      </c>
      <c r="B41" t="s">
        <v>73</v>
      </c>
      <c r="C41" t="s">
        <v>142</v>
      </c>
      <c r="D41">
        <v>2</v>
      </c>
      <c r="E41" t="s">
        <v>111</v>
      </c>
      <c r="F41" t="s">
        <v>112</v>
      </c>
      <c r="G41">
        <v>10</v>
      </c>
      <c r="H41">
        <v>0</v>
      </c>
    </row>
    <row r="42" spans="1:8" x14ac:dyDescent="0.25">
      <c r="A42" t="s">
        <v>109</v>
      </c>
      <c r="B42" t="s">
        <v>73</v>
      </c>
      <c r="C42" t="s">
        <v>143</v>
      </c>
      <c r="D42">
        <v>3</v>
      </c>
      <c r="E42" t="s">
        <v>118</v>
      </c>
      <c r="F42">
        <v>4</v>
      </c>
      <c r="G42" t="s">
        <v>112</v>
      </c>
      <c r="H42" t="s">
        <v>112</v>
      </c>
    </row>
    <row r="43" spans="1:8" x14ac:dyDescent="0.25">
      <c r="A43" t="s">
        <v>109</v>
      </c>
      <c r="B43" t="s">
        <v>73</v>
      </c>
      <c r="C43" t="s">
        <v>144</v>
      </c>
      <c r="D43">
        <v>4</v>
      </c>
      <c r="E43" t="s">
        <v>118</v>
      </c>
      <c r="F43">
        <v>50</v>
      </c>
      <c r="G43" t="s">
        <v>112</v>
      </c>
      <c r="H43" t="s">
        <v>112</v>
      </c>
    </row>
    <row r="44" spans="1:8" x14ac:dyDescent="0.25">
      <c r="A44" t="s">
        <v>109</v>
      </c>
      <c r="B44" t="s">
        <v>73</v>
      </c>
      <c r="C44" t="s">
        <v>145</v>
      </c>
      <c r="D44">
        <v>5</v>
      </c>
      <c r="E44" t="s">
        <v>118</v>
      </c>
      <c r="F44">
        <v>15</v>
      </c>
      <c r="G44" t="s">
        <v>112</v>
      </c>
      <c r="H44" t="s">
        <v>112</v>
      </c>
    </row>
    <row r="45" spans="1:8" x14ac:dyDescent="0.25">
      <c r="A45" t="s">
        <v>109</v>
      </c>
      <c r="B45" t="s">
        <v>73</v>
      </c>
      <c r="C45" t="s">
        <v>146</v>
      </c>
      <c r="D45">
        <v>6</v>
      </c>
      <c r="E45" t="s">
        <v>118</v>
      </c>
      <c r="F45">
        <v>15</v>
      </c>
      <c r="G45" t="s">
        <v>112</v>
      </c>
      <c r="H45" t="s">
        <v>112</v>
      </c>
    </row>
    <row r="46" spans="1:8" x14ac:dyDescent="0.25">
      <c r="A46" t="s">
        <v>109</v>
      </c>
      <c r="B46" t="s">
        <v>73</v>
      </c>
      <c r="C46" t="s">
        <v>124</v>
      </c>
      <c r="D46">
        <v>7</v>
      </c>
      <c r="E46" t="s">
        <v>118</v>
      </c>
      <c r="F46">
        <v>50</v>
      </c>
      <c r="G46" t="s">
        <v>112</v>
      </c>
      <c r="H46" t="s">
        <v>112</v>
      </c>
    </row>
    <row r="47" spans="1:8" x14ac:dyDescent="0.25">
      <c r="A47" t="s">
        <v>109</v>
      </c>
      <c r="B47" t="s">
        <v>73</v>
      </c>
      <c r="C47" t="s">
        <v>147</v>
      </c>
      <c r="D47">
        <v>8</v>
      </c>
      <c r="E47" t="s">
        <v>118</v>
      </c>
      <c r="F47">
        <v>10</v>
      </c>
      <c r="G47" t="s">
        <v>112</v>
      </c>
      <c r="H47" t="s">
        <v>112</v>
      </c>
    </row>
    <row r="48" spans="1:8" x14ac:dyDescent="0.25">
      <c r="A48" t="s">
        <v>109</v>
      </c>
      <c r="B48" t="s">
        <v>73</v>
      </c>
      <c r="C48" t="s">
        <v>126</v>
      </c>
      <c r="D48">
        <v>9</v>
      </c>
      <c r="E48" t="s">
        <v>118</v>
      </c>
      <c r="F48">
        <v>50</v>
      </c>
      <c r="G48" t="s">
        <v>112</v>
      </c>
      <c r="H48" t="s">
        <v>112</v>
      </c>
    </row>
    <row r="49" spans="1:8" x14ac:dyDescent="0.25">
      <c r="A49" t="s">
        <v>109</v>
      </c>
      <c r="B49" t="s">
        <v>73</v>
      </c>
      <c r="C49" t="s">
        <v>119</v>
      </c>
      <c r="D49">
        <v>10</v>
      </c>
      <c r="E49" t="s">
        <v>118</v>
      </c>
      <c r="F49">
        <v>7</v>
      </c>
      <c r="G49" t="s">
        <v>112</v>
      </c>
      <c r="H49" t="s">
        <v>112</v>
      </c>
    </row>
    <row r="50" spans="1:8" x14ac:dyDescent="0.25">
      <c r="A50" t="s">
        <v>109</v>
      </c>
      <c r="B50" t="s">
        <v>73</v>
      </c>
      <c r="C50" t="s">
        <v>148</v>
      </c>
      <c r="D50">
        <v>11</v>
      </c>
      <c r="E50" t="s">
        <v>149</v>
      </c>
      <c r="F50" t="s">
        <v>112</v>
      </c>
      <c r="G50" t="s">
        <v>112</v>
      </c>
      <c r="H50" t="s">
        <v>112</v>
      </c>
    </row>
    <row r="51" spans="1:8" x14ac:dyDescent="0.25">
      <c r="A51" t="s">
        <v>109</v>
      </c>
      <c r="B51" t="s">
        <v>73</v>
      </c>
      <c r="C51" t="s">
        <v>150</v>
      </c>
      <c r="D51">
        <v>12</v>
      </c>
      <c r="E51" t="s">
        <v>149</v>
      </c>
      <c r="F51" t="s">
        <v>112</v>
      </c>
      <c r="G51" t="s">
        <v>112</v>
      </c>
      <c r="H51" t="s">
        <v>112</v>
      </c>
    </row>
    <row r="52" spans="1:8" x14ac:dyDescent="0.25">
      <c r="A52" t="s">
        <v>109</v>
      </c>
      <c r="B52" t="s">
        <v>73</v>
      </c>
      <c r="C52" t="s">
        <v>151</v>
      </c>
      <c r="D52">
        <v>13</v>
      </c>
      <c r="E52" t="s">
        <v>149</v>
      </c>
      <c r="F52" t="s">
        <v>112</v>
      </c>
      <c r="G52" t="s">
        <v>112</v>
      </c>
      <c r="H52" t="s">
        <v>112</v>
      </c>
    </row>
    <row r="53" spans="1:8" x14ac:dyDescent="0.25">
      <c r="A53" t="s">
        <v>109</v>
      </c>
      <c r="B53" t="s">
        <v>73</v>
      </c>
      <c r="C53" t="s">
        <v>152</v>
      </c>
      <c r="D53">
        <v>14</v>
      </c>
      <c r="E53" t="s">
        <v>118</v>
      </c>
      <c r="F53">
        <v>15</v>
      </c>
      <c r="G53" t="s">
        <v>112</v>
      </c>
      <c r="H53" t="s">
        <v>112</v>
      </c>
    </row>
    <row r="54" spans="1:8" x14ac:dyDescent="0.25">
      <c r="A54" t="s">
        <v>109</v>
      </c>
      <c r="B54" t="s">
        <v>73</v>
      </c>
      <c r="C54" t="s">
        <v>116</v>
      </c>
      <c r="D54">
        <v>15</v>
      </c>
      <c r="E54" t="s">
        <v>111</v>
      </c>
      <c r="F54" t="s">
        <v>112</v>
      </c>
      <c r="G54">
        <v>10</v>
      </c>
      <c r="H54">
        <v>0</v>
      </c>
    </row>
    <row r="55" spans="1:8" x14ac:dyDescent="0.25">
      <c r="A55" t="s">
        <v>109</v>
      </c>
      <c r="B55" t="s">
        <v>63</v>
      </c>
      <c r="C55" t="s">
        <v>110</v>
      </c>
      <c r="D55">
        <v>1</v>
      </c>
      <c r="E55" t="s">
        <v>111</v>
      </c>
      <c r="F55" t="s">
        <v>112</v>
      </c>
      <c r="G55">
        <v>10</v>
      </c>
      <c r="H55">
        <v>0</v>
      </c>
    </row>
    <row r="56" spans="1:8" x14ac:dyDescent="0.25">
      <c r="A56" t="s">
        <v>109</v>
      </c>
      <c r="B56" t="s">
        <v>63</v>
      </c>
      <c r="C56" t="s">
        <v>142</v>
      </c>
      <c r="D56">
        <v>2</v>
      </c>
      <c r="E56" t="s">
        <v>111</v>
      </c>
      <c r="F56" t="s">
        <v>112</v>
      </c>
      <c r="G56">
        <v>10</v>
      </c>
      <c r="H56">
        <v>0</v>
      </c>
    </row>
    <row r="57" spans="1:8" x14ac:dyDescent="0.25">
      <c r="A57" t="s">
        <v>109</v>
      </c>
      <c r="B57" t="s">
        <v>64</v>
      </c>
      <c r="C57" t="s">
        <v>110</v>
      </c>
      <c r="D57">
        <v>1</v>
      </c>
      <c r="E57" t="s">
        <v>111</v>
      </c>
      <c r="F57" t="s">
        <v>112</v>
      </c>
      <c r="G57">
        <v>10</v>
      </c>
      <c r="H57">
        <v>0</v>
      </c>
    </row>
    <row r="58" spans="1:8" x14ac:dyDescent="0.25">
      <c r="A58" t="s">
        <v>109</v>
      </c>
      <c r="B58" t="s">
        <v>64</v>
      </c>
      <c r="C58" t="s">
        <v>153</v>
      </c>
      <c r="D58">
        <v>2</v>
      </c>
      <c r="E58" t="s">
        <v>111</v>
      </c>
      <c r="F58" t="s">
        <v>112</v>
      </c>
      <c r="G58">
        <v>10</v>
      </c>
      <c r="H58">
        <v>0</v>
      </c>
    </row>
    <row r="59" spans="1:8" x14ac:dyDescent="0.25">
      <c r="A59" t="s">
        <v>109</v>
      </c>
      <c r="B59" t="s">
        <v>64</v>
      </c>
      <c r="C59" t="s">
        <v>154</v>
      </c>
      <c r="D59">
        <v>3</v>
      </c>
      <c r="E59" t="s">
        <v>118</v>
      </c>
      <c r="F59">
        <v>50</v>
      </c>
      <c r="G59" t="s">
        <v>112</v>
      </c>
      <c r="H59" t="s">
        <v>112</v>
      </c>
    </row>
    <row r="60" spans="1:8" x14ac:dyDescent="0.25">
      <c r="A60" t="s">
        <v>109</v>
      </c>
      <c r="B60" t="s">
        <v>65</v>
      </c>
      <c r="C60" t="s">
        <v>110</v>
      </c>
      <c r="D60">
        <v>1</v>
      </c>
      <c r="E60" t="s">
        <v>111</v>
      </c>
      <c r="F60" t="s">
        <v>112</v>
      </c>
      <c r="G60">
        <v>10</v>
      </c>
      <c r="H60">
        <v>0</v>
      </c>
    </row>
    <row r="61" spans="1:8" x14ac:dyDescent="0.25">
      <c r="A61" t="s">
        <v>109</v>
      </c>
      <c r="B61" t="s">
        <v>65</v>
      </c>
      <c r="C61" t="s">
        <v>155</v>
      </c>
      <c r="D61">
        <v>2</v>
      </c>
      <c r="E61" t="s">
        <v>111</v>
      </c>
      <c r="F61" t="s">
        <v>112</v>
      </c>
      <c r="G61">
        <v>10</v>
      </c>
      <c r="H61">
        <v>0</v>
      </c>
    </row>
    <row r="62" spans="1:8" x14ac:dyDescent="0.25">
      <c r="A62" t="s">
        <v>109</v>
      </c>
      <c r="B62" t="s">
        <v>65</v>
      </c>
      <c r="C62" t="s">
        <v>156</v>
      </c>
      <c r="D62">
        <v>3</v>
      </c>
      <c r="E62" t="s">
        <v>118</v>
      </c>
      <c r="F62">
        <v>50</v>
      </c>
      <c r="G62" t="s">
        <v>112</v>
      </c>
      <c r="H62" t="s">
        <v>112</v>
      </c>
    </row>
    <row r="63" spans="1:8" x14ac:dyDescent="0.25">
      <c r="A63" t="s">
        <v>109</v>
      </c>
      <c r="B63" t="s">
        <v>65</v>
      </c>
      <c r="C63" t="s">
        <v>157</v>
      </c>
      <c r="D63">
        <v>4</v>
      </c>
      <c r="E63" t="s">
        <v>139</v>
      </c>
      <c r="F63" t="s">
        <v>112</v>
      </c>
      <c r="G63">
        <v>10</v>
      </c>
      <c r="H63">
        <v>2</v>
      </c>
    </row>
    <row r="64" spans="1:8" x14ac:dyDescent="0.25">
      <c r="A64" t="s">
        <v>109</v>
      </c>
      <c r="B64" t="s">
        <v>65</v>
      </c>
      <c r="C64" t="s">
        <v>158</v>
      </c>
      <c r="D64">
        <v>5</v>
      </c>
      <c r="E64" t="s">
        <v>111</v>
      </c>
      <c r="F64" t="s">
        <v>112</v>
      </c>
      <c r="G64">
        <v>10</v>
      </c>
      <c r="H64">
        <v>0</v>
      </c>
    </row>
    <row r="65" spans="1:8" x14ac:dyDescent="0.25">
      <c r="A65" t="s">
        <v>109</v>
      </c>
      <c r="B65" t="s">
        <v>65</v>
      </c>
      <c r="C65" t="s">
        <v>159</v>
      </c>
      <c r="D65">
        <v>6</v>
      </c>
      <c r="E65" t="s">
        <v>111</v>
      </c>
      <c r="F65" t="s">
        <v>112</v>
      </c>
      <c r="G65">
        <v>10</v>
      </c>
      <c r="H65">
        <v>0</v>
      </c>
    </row>
    <row r="66" spans="1:8" x14ac:dyDescent="0.25">
      <c r="A66" t="s">
        <v>109</v>
      </c>
      <c r="B66" t="s">
        <v>65</v>
      </c>
      <c r="C66" t="s">
        <v>153</v>
      </c>
      <c r="D66">
        <v>7</v>
      </c>
      <c r="E66" t="s">
        <v>111</v>
      </c>
      <c r="F66" t="s">
        <v>112</v>
      </c>
      <c r="G66">
        <v>10</v>
      </c>
      <c r="H66">
        <v>0</v>
      </c>
    </row>
    <row r="67" spans="1:8" x14ac:dyDescent="0.25">
      <c r="A67" t="s">
        <v>109</v>
      </c>
      <c r="B67" t="s">
        <v>65</v>
      </c>
      <c r="C67" t="s">
        <v>160</v>
      </c>
      <c r="D67">
        <v>8</v>
      </c>
      <c r="E67" t="s">
        <v>111</v>
      </c>
      <c r="F67" t="s">
        <v>112</v>
      </c>
      <c r="G67">
        <v>10</v>
      </c>
      <c r="H67">
        <v>0</v>
      </c>
    </row>
    <row r="68" spans="1:8" x14ac:dyDescent="0.25">
      <c r="A68" t="s">
        <v>109</v>
      </c>
      <c r="B68" t="s">
        <v>93</v>
      </c>
      <c r="C68" t="s">
        <v>110</v>
      </c>
      <c r="D68">
        <v>1</v>
      </c>
      <c r="E68" t="s">
        <v>111</v>
      </c>
      <c r="F68" t="s">
        <v>112</v>
      </c>
      <c r="G68">
        <v>10</v>
      </c>
      <c r="H68">
        <v>0</v>
      </c>
    </row>
    <row r="69" spans="1:8" x14ac:dyDescent="0.25">
      <c r="A69" t="s">
        <v>109</v>
      </c>
      <c r="B69" t="s">
        <v>93</v>
      </c>
      <c r="C69" t="s">
        <v>155</v>
      </c>
      <c r="D69">
        <v>2</v>
      </c>
      <c r="E69" t="s">
        <v>111</v>
      </c>
      <c r="F69" t="s">
        <v>112</v>
      </c>
      <c r="G69">
        <v>10</v>
      </c>
      <c r="H69">
        <v>0</v>
      </c>
    </row>
    <row r="70" spans="1:8" x14ac:dyDescent="0.25">
      <c r="A70" t="s">
        <v>109</v>
      </c>
      <c r="B70" t="s">
        <v>93</v>
      </c>
      <c r="C70" t="s">
        <v>161</v>
      </c>
      <c r="D70">
        <v>3</v>
      </c>
      <c r="E70" t="s">
        <v>111</v>
      </c>
      <c r="F70" t="s">
        <v>112</v>
      </c>
      <c r="G70">
        <v>10</v>
      </c>
      <c r="H70">
        <v>0</v>
      </c>
    </row>
    <row r="71" spans="1:8" x14ac:dyDescent="0.25">
      <c r="A71" t="s">
        <v>109</v>
      </c>
      <c r="B71" t="s">
        <v>93</v>
      </c>
      <c r="C71" t="s">
        <v>162</v>
      </c>
      <c r="D71">
        <v>4</v>
      </c>
      <c r="E71" t="s">
        <v>149</v>
      </c>
      <c r="F71" t="s">
        <v>112</v>
      </c>
      <c r="G71" t="s">
        <v>112</v>
      </c>
      <c r="H71" t="s">
        <v>112</v>
      </c>
    </row>
    <row r="72" spans="1:8" x14ac:dyDescent="0.25">
      <c r="A72" t="s">
        <v>109</v>
      </c>
      <c r="B72" t="s">
        <v>93</v>
      </c>
      <c r="C72" t="s">
        <v>163</v>
      </c>
      <c r="D72">
        <v>5</v>
      </c>
      <c r="E72" t="s">
        <v>149</v>
      </c>
      <c r="F72" t="s">
        <v>112</v>
      </c>
      <c r="G72" t="s">
        <v>112</v>
      </c>
      <c r="H72" t="s">
        <v>112</v>
      </c>
    </row>
    <row r="73" spans="1:8" x14ac:dyDescent="0.25">
      <c r="A73" t="s">
        <v>109</v>
      </c>
      <c r="B73" t="s">
        <v>66</v>
      </c>
      <c r="C73" t="s">
        <v>110</v>
      </c>
      <c r="D73">
        <v>1</v>
      </c>
      <c r="E73" t="s">
        <v>111</v>
      </c>
      <c r="F73" t="s">
        <v>112</v>
      </c>
      <c r="G73">
        <v>10</v>
      </c>
      <c r="H73">
        <v>0</v>
      </c>
    </row>
    <row r="74" spans="1:8" x14ac:dyDescent="0.25">
      <c r="A74" t="s">
        <v>109</v>
      </c>
      <c r="B74" t="s">
        <v>66</v>
      </c>
      <c r="C74" t="s">
        <v>114</v>
      </c>
      <c r="D74">
        <v>2</v>
      </c>
      <c r="E74" t="s">
        <v>111</v>
      </c>
      <c r="F74" t="s">
        <v>112</v>
      </c>
      <c r="G74">
        <v>10</v>
      </c>
      <c r="H74">
        <v>0</v>
      </c>
    </row>
    <row r="75" spans="1:8" x14ac:dyDescent="0.25">
      <c r="A75" t="s">
        <v>109</v>
      </c>
      <c r="B75" t="s">
        <v>66</v>
      </c>
      <c r="C75" t="s">
        <v>164</v>
      </c>
      <c r="D75">
        <v>3</v>
      </c>
      <c r="E75" t="s">
        <v>118</v>
      </c>
      <c r="F75">
        <v>4</v>
      </c>
      <c r="G75" t="s">
        <v>112</v>
      </c>
      <c r="H75" t="s">
        <v>112</v>
      </c>
    </row>
    <row r="76" spans="1:8" x14ac:dyDescent="0.25">
      <c r="A76" t="s">
        <v>109</v>
      </c>
      <c r="B76" t="s">
        <v>66</v>
      </c>
      <c r="C76" t="s">
        <v>165</v>
      </c>
      <c r="D76">
        <v>4</v>
      </c>
      <c r="E76" t="s">
        <v>118</v>
      </c>
      <c r="F76">
        <v>2</v>
      </c>
      <c r="G76" t="s">
        <v>112</v>
      </c>
      <c r="H76" t="s">
        <v>112</v>
      </c>
    </row>
    <row r="77" spans="1:8" x14ac:dyDescent="0.25">
      <c r="A77" t="s">
        <v>109</v>
      </c>
      <c r="B77" t="s">
        <v>66</v>
      </c>
      <c r="C77" t="s">
        <v>166</v>
      </c>
      <c r="D77">
        <v>5</v>
      </c>
      <c r="E77" t="s">
        <v>139</v>
      </c>
      <c r="F77" t="s">
        <v>112</v>
      </c>
      <c r="G77">
        <v>10</v>
      </c>
      <c r="H77">
        <v>2</v>
      </c>
    </row>
    <row r="78" spans="1:8" x14ac:dyDescent="0.25">
      <c r="A78" t="s">
        <v>109</v>
      </c>
      <c r="B78" t="s">
        <v>67</v>
      </c>
      <c r="C78" t="s">
        <v>110</v>
      </c>
      <c r="D78">
        <v>1</v>
      </c>
      <c r="E78" t="s">
        <v>111</v>
      </c>
      <c r="F78" t="s">
        <v>112</v>
      </c>
      <c r="G78">
        <v>10</v>
      </c>
      <c r="H78">
        <v>0</v>
      </c>
    </row>
    <row r="79" spans="1:8" x14ac:dyDescent="0.25">
      <c r="A79" t="s">
        <v>109</v>
      </c>
      <c r="B79" t="s">
        <v>67</v>
      </c>
      <c r="C79" t="s">
        <v>167</v>
      </c>
      <c r="D79">
        <v>2</v>
      </c>
      <c r="E79" t="s">
        <v>111</v>
      </c>
      <c r="F79" t="s">
        <v>112</v>
      </c>
      <c r="G79">
        <v>10</v>
      </c>
      <c r="H79">
        <v>0</v>
      </c>
    </row>
    <row r="80" spans="1:8" x14ac:dyDescent="0.25">
      <c r="A80" t="s">
        <v>109</v>
      </c>
      <c r="B80" t="s">
        <v>67</v>
      </c>
      <c r="C80" t="s">
        <v>168</v>
      </c>
      <c r="D80">
        <v>3</v>
      </c>
      <c r="E80" t="s">
        <v>130</v>
      </c>
      <c r="F80">
        <v>1</v>
      </c>
      <c r="G80" t="s">
        <v>112</v>
      </c>
      <c r="H80" t="s">
        <v>112</v>
      </c>
    </row>
    <row r="81" spans="1:8" x14ac:dyDescent="0.25">
      <c r="A81" t="s">
        <v>109</v>
      </c>
      <c r="B81" t="s">
        <v>67</v>
      </c>
      <c r="C81" t="s">
        <v>169</v>
      </c>
      <c r="D81">
        <v>4</v>
      </c>
      <c r="E81" t="s">
        <v>118</v>
      </c>
      <c r="F81">
        <v>5</v>
      </c>
      <c r="G81" t="s">
        <v>112</v>
      </c>
      <c r="H81" t="s">
        <v>112</v>
      </c>
    </row>
    <row r="82" spans="1:8" x14ac:dyDescent="0.25">
      <c r="A82" t="s">
        <v>109</v>
      </c>
      <c r="B82" t="s">
        <v>67</v>
      </c>
      <c r="C82" t="s">
        <v>170</v>
      </c>
      <c r="D82">
        <v>5</v>
      </c>
      <c r="E82" t="s">
        <v>111</v>
      </c>
      <c r="F82" t="s">
        <v>112</v>
      </c>
      <c r="G82">
        <v>10</v>
      </c>
      <c r="H82">
        <v>0</v>
      </c>
    </row>
    <row r="83" spans="1:8" x14ac:dyDescent="0.25">
      <c r="A83" t="s">
        <v>109</v>
      </c>
      <c r="B83" t="s">
        <v>67</v>
      </c>
      <c r="C83" t="s">
        <v>133</v>
      </c>
      <c r="D83">
        <v>6</v>
      </c>
      <c r="E83" t="s">
        <v>111</v>
      </c>
      <c r="F83" t="s">
        <v>112</v>
      </c>
      <c r="G83">
        <v>10</v>
      </c>
      <c r="H83">
        <v>0</v>
      </c>
    </row>
    <row r="84" spans="1:8" x14ac:dyDescent="0.25">
      <c r="A84" t="s">
        <v>109</v>
      </c>
      <c r="B84" t="s">
        <v>67</v>
      </c>
      <c r="C84" t="s">
        <v>171</v>
      </c>
      <c r="D84">
        <v>7</v>
      </c>
      <c r="E84" t="s">
        <v>132</v>
      </c>
      <c r="F84" t="s">
        <v>112</v>
      </c>
      <c r="G84" t="s">
        <v>112</v>
      </c>
      <c r="H84" t="s">
        <v>112</v>
      </c>
    </row>
    <row r="85" spans="1:8" x14ac:dyDescent="0.25">
      <c r="A85" t="s">
        <v>109</v>
      </c>
      <c r="B85" t="s">
        <v>67</v>
      </c>
      <c r="C85" t="s">
        <v>172</v>
      </c>
      <c r="D85">
        <v>8</v>
      </c>
      <c r="E85" t="s">
        <v>149</v>
      </c>
      <c r="F85" t="s">
        <v>112</v>
      </c>
      <c r="G85" t="s">
        <v>112</v>
      </c>
      <c r="H85" t="s">
        <v>112</v>
      </c>
    </row>
    <row r="86" spans="1:8" x14ac:dyDescent="0.25">
      <c r="A86" t="s">
        <v>109</v>
      </c>
      <c r="B86" t="s">
        <v>67</v>
      </c>
      <c r="C86" t="s">
        <v>173</v>
      </c>
      <c r="D86">
        <v>9</v>
      </c>
      <c r="E86" t="s">
        <v>139</v>
      </c>
      <c r="F86" t="s">
        <v>112</v>
      </c>
      <c r="G86">
        <v>10</v>
      </c>
      <c r="H86">
        <v>2</v>
      </c>
    </row>
    <row r="87" spans="1:8" x14ac:dyDescent="0.25">
      <c r="A87" t="s">
        <v>109</v>
      </c>
      <c r="B87" t="s">
        <v>67</v>
      </c>
      <c r="C87" t="s">
        <v>174</v>
      </c>
      <c r="D87">
        <v>10</v>
      </c>
      <c r="E87" t="s">
        <v>130</v>
      </c>
      <c r="F87">
        <v>1</v>
      </c>
      <c r="G87" t="s">
        <v>112</v>
      </c>
      <c r="H87" t="s">
        <v>112</v>
      </c>
    </row>
    <row r="88" spans="1:8" x14ac:dyDescent="0.25">
      <c r="A88" t="s">
        <v>109</v>
      </c>
      <c r="B88" t="s">
        <v>67</v>
      </c>
      <c r="C88" t="s">
        <v>175</v>
      </c>
      <c r="D88">
        <v>11</v>
      </c>
      <c r="E88" t="s">
        <v>130</v>
      </c>
      <c r="F88">
        <v>1</v>
      </c>
      <c r="G88" t="s">
        <v>112</v>
      </c>
      <c r="H88" t="s">
        <v>112</v>
      </c>
    </row>
    <row r="89" spans="1:8" x14ac:dyDescent="0.25">
      <c r="A89" t="s">
        <v>109</v>
      </c>
      <c r="B89" t="s">
        <v>68</v>
      </c>
      <c r="C89" t="s">
        <v>110</v>
      </c>
      <c r="D89">
        <v>1</v>
      </c>
      <c r="E89" t="s">
        <v>111</v>
      </c>
      <c r="F89" t="s">
        <v>112</v>
      </c>
      <c r="G89">
        <v>10</v>
      </c>
      <c r="H89">
        <v>0</v>
      </c>
    </row>
    <row r="90" spans="1:8" x14ac:dyDescent="0.25">
      <c r="A90" t="s">
        <v>109</v>
      </c>
      <c r="B90" t="s">
        <v>68</v>
      </c>
      <c r="C90" t="s">
        <v>167</v>
      </c>
      <c r="D90">
        <v>2</v>
      </c>
      <c r="E90" t="s">
        <v>111</v>
      </c>
      <c r="F90" t="s">
        <v>112</v>
      </c>
      <c r="G90">
        <v>10</v>
      </c>
      <c r="H90">
        <v>0</v>
      </c>
    </row>
    <row r="91" spans="1:8" x14ac:dyDescent="0.25">
      <c r="A91" t="s">
        <v>109</v>
      </c>
      <c r="B91" t="s">
        <v>68</v>
      </c>
      <c r="C91" t="s">
        <v>176</v>
      </c>
      <c r="D91">
        <v>3</v>
      </c>
      <c r="E91" t="s">
        <v>111</v>
      </c>
      <c r="F91" t="s">
        <v>112</v>
      </c>
      <c r="G91">
        <v>10</v>
      </c>
      <c r="H91">
        <v>0</v>
      </c>
    </row>
    <row r="92" spans="1:8" x14ac:dyDescent="0.25">
      <c r="A92" t="s">
        <v>109</v>
      </c>
      <c r="B92" t="s">
        <v>68</v>
      </c>
      <c r="C92" t="s">
        <v>155</v>
      </c>
      <c r="D92">
        <v>4</v>
      </c>
      <c r="E92" t="s">
        <v>111</v>
      </c>
      <c r="F92" t="s">
        <v>112</v>
      </c>
      <c r="G92">
        <v>10</v>
      </c>
      <c r="H92">
        <v>0</v>
      </c>
    </row>
    <row r="93" spans="1:8" x14ac:dyDescent="0.25">
      <c r="A93" t="s">
        <v>109</v>
      </c>
      <c r="B93" t="s">
        <v>68</v>
      </c>
      <c r="C93" t="s">
        <v>177</v>
      </c>
      <c r="D93">
        <v>5</v>
      </c>
      <c r="E93" t="s">
        <v>139</v>
      </c>
      <c r="F93" t="s">
        <v>112</v>
      </c>
      <c r="G93">
        <v>10</v>
      </c>
      <c r="H93">
        <v>2</v>
      </c>
    </row>
    <row r="94" spans="1:8" x14ac:dyDescent="0.25">
      <c r="A94" t="s">
        <v>109</v>
      </c>
      <c r="B94" t="s">
        <v>68</v>
      </c>
      <c r="C94" t="s">
        <v>178</v>
      </c>
      <c r="D94">
        <v>6</v>
      </c>
      <c r="E94" t="s">
        <v>139</v>
      </c>
      <c r="F94" t="s">
        <v>112</v>
      </c>
      <c r="G94">
        <v>10</v>
      </c>
      <c r="H94">
        <v>2</v>
      </c>
    </row>
    <row r="95" spans="1:8" x14ac:dyDescent="0.25">
      <c r="A95" t="s">
        <v>109</v>
      </c>
      <c r="B95" t="s">
        <v>68</v>
      </c>
      <c r="C95" t="s">
        <v>179</v>
      </c>
      <c r="D95">
        <v>7</v>
      </c>
      <c r="E95" t="s">
        <v>111</v>
      </c>
      <c r="F95" t="s">
        <v>112</v>
      </c>
      <c r="G95">
        <v>10</v>
      </c>
      <c r="H95">
        <v>0</v>
      </c>
    </row>
    <row r="96" spans="1:8" x14ac:dyDescent="0.25">
      <c r="A96" t="s">
        <v>109</v>
      </c>
      <c r="B96" t="s">
        <v>69</v>
      </c>
      <c r="C96" t="s">
        <v>110</v>
      </c>
      <c r="D96">
        <v>1</v>
      </c>
      <c r="E96" t="s">
        <v>111</v>
      </c>
      <c r="F96" t="s">
        <v>112</v>
      </c>
      <c r="G96">
        <v>10</v>
      </c>
      <c r="H96">
        <v>0</v>
      </c>
    </row>
    <row r="97" spans="1:8" x14ac:dyDescent="0.25">
      <c r="A97" t="s">
        <v>109</v>
      </c>
      <c r="B97" t="s">
        <v>69</v>
      </c>
      <c r="C97" t="s">
        <v>160</v>
      </c>
      <c r="D97">
        <v>2</v>
      </c>
      <c r="E97" t="s">
        <v>111</v>
      </c>
      <c r="F97" t="s">
        <v>112</v>
      </c>
      <c r="G97">
        <v>10</v>
      </c>
      <c r="H97">
        <v>0</v>
      </c>
    </row>
    <row r="98" spans="1:8" x14ac:dyDescent="0.25">
      <c r="A98" t="s">
        <v>109</v>
      </c>
      <c r="B98" t="s">
        <v>69</v>
      </c>
      <c r="C98" t="s">
        <v>180</v>
      </c>
      <c r="D98">
        <v>3</v>
      </c>
      <c r="E98" t="s">
        <v>118</v>
      </c>
      <c r="F98">
        <v>50</v>
      </c>
      <c r="G98" t="s">
        <v>112</v>
      </c>
      <c r="H98" t="s">
        <v>112</v>
      </c>
    </row>
    <row r="99" spans="1:8" x14ac:dyDescent="0.25">
      <c r="A99" t="s">
        <v>109</v>
      </c>
      <c r="B99" t="s">
        <v>70</v>
      </c>
      <c r="C99" t="s">
        <v>110</v>
      </c>
      <c r="D99">
        <v>1</v>
      </c>
      <c r="E99" t="s">
        <v>111</v>
      </c>
      <c r="F99" t="s">
        <v>112</v>
      </c>
      <c r="G99">
        <v>10</v>
      </c>
      <c r="H99">
        <v>0</v>
      </c>
    </row>
    <row r="100" spans="1:8" x14ac:dyDescent="0.25">
      <c r="A100" t="s">
        <v>109</v>
      </c>
      <c r="B100" t="s">
        <v>70</v>
      </c>
      <c r="C100" t="s">
        <v>158</v>
      </c>
      <c r="D100">
        <v>2</v>
      </c>
      <c r="E100" t="s">
        <v>111</v>
      </c>
      <c r="F100" t="s">
        <v>112</v>
      </c>
      <c r="G100">
        <v>10</v>
      </c>
      <c r="H100">
        <v>0</v>
      </c>
    </row>
    <row r="101" spans="1:8" x14ac:dyDescent="0.25">
      <c r="A101" t="s">
        <v>109</v>
      </c>
      <c r="B101" t="s">
        <v>70</v>
      </c>
      <c r="C101" t="s">
        <v>181</v>
      </c>
      <c r="D101">
        <v>3</v>
      </c>
      <c r="E101" t="s">
        <v>118</v>
      </c>
      <c r="F101">
        <v>20</v>
      </c>
      <c r="G101" t="s">
        <v>112</v>
      </c>
      <c r="H101" t="s">
        <v>112</v>
      </c>
    </row>
    <row r="102" spans="1:8" x14ac:dyDescent="0.25">
      <c r="A102" t="s">
        <v>109</v>
      </c>
      <c r="B102" t="s">
        <v>71</v>
      </c>
      <c r="C102" t="s">
        <v>120</v>
      </c>
      <c r="D102">
        <v>1</v>
      </c>
      <c r="E102" t="s">
        <v>118</v>
      </c>
      <c r="F102">
        <v>2</v>
      </c>
      <c r="G102" t="s">
        <v>112</v>
      </c>
      <c r="H102" t="s">
        <v>112</v>
      </c>
    </row>
    <row r="103" spans="1:8" x14ac:dyDescent="0.25">
      <c r="A103" t="s">
        <v>109</v>
      </c>
      <c r="B103" t="s">
        <v>71</v>
      </c>
      <c r="C103" t="s">
        <v>182</v>
      </c>
      <c r="D103">
        <v>2</v>
      </c>
      <c r="E103" t="s">
        <v>118</v>
      </c>
      <c r="F103">
        <v>30</v>
      </c>
      <c r="G103" t="s">
        <v>112</v>
      </c>
      <c r="H103" t="s">
        <v>112</v>
      </c>
    </row>
    <row r="104" spans="1:8" x14ac:dyDescent="0.25">
      <c r="A104" t="s">
        <v>109</v>
      </c>
      <c r="B104" t="s">
        <v>72</v>
      </c>
      <c r="C104" t="s">
        <v>110</v>
      </c>
      <c r="D104">
        <v>1</v>
      </c>
      <c r="E104" t="s">
        <v>111</v>
      </c>
      <c r="F104" t="s">
        <v>112</v>
      </c>
      <c r="G104">
        <v>10</v>
      </c>
      <c r="H104">
        <v>0</v>
      </c>
    </row>
    <row r="105" spans="1:8" x14ac:dyDescent="0.25">
      <c r="A105" t="s">
        <v>109</v>
      </c>
      <c r="B105" t="s">
        <v>72</v>
      </c>
      <c r="C105" t="s">
        <v>142</v>
      </c>
      <c r="D105">
        <v>2</v>
      </c>
      <c r="E105" t="s">
        <v>111</v>
      </c>
      <c r="F105" t="s">
        <v>112</v>
      </c>
      <c r="G105">
        <v>10</v>
      </c>
      <c r="H105">
        <v>0</v>
      </c>
    </row>
  </sheetData>
  <pageMargins left="0.511811024" right="0.511811024" top="0.78740157499999996" bottom="0.78740157499999996" header="0.31496062000000002" footer="0.31496062000000002"/>
  <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996B6-904A-4267-9052-5097608C7B1E}">
  <sheetPr>
    <tabColor rgb="FF002060"/>
  </sheetPr>
  <dimension ref="A2:G32"/>
  <sheetViews>
    <sheetView showGridLines="0" topLeftCell="A13" zoomScale="90" zoomScaleNormal="90" workbookViewId="0">
      <selection activeCell="A30" sqref="A30:A32"/>
    </sheetView>
  </sheetViews>
  <sheetFormatPr defaultRowHeight="15" x14ac:dyDescent="0.25"/>
  <cols>
    <col min="1" max="1" width="35.140625" bestFit="1" customWidth="1"/>
    <col min="2" max="2" width="25.7109375" bestFit="1" customWidth="1"/>
    <col min="3" max="3" width="24.5703125" bestFit="1" customWidth="1"/>
    <col min="4" max="4" width="45.5703125" bestFit="1" customWidth="1"/>
    <col min="5" max="5" width="32" bestFit="1" customWidth="1"/>
    <col min="6" max="6" width="32.42578125" bestFit="1" customWidth="1"/>
    <col min="7" max="7" width="47.7109375" bestFit="1" customWidth="1"/>
  </cols>
  <sheetData>
    <row r="2" spans="1:7" ht="19.5" thickBot="1" x14ac:dyDescent="0.35">
      <c r="A2" s="19" t="s">
        <v>41</v>
      </c>
      <c r="B2" s="20" t="s">
        <v>40</v>
      </c>
      <c r="C2" s="21" t="s">
        <v>53</v>
      </c>
      <c r="D2" s="22" t="s">
        <v>92</v>
      </c>
      <c r="E2" s="23" t="s">
        <v>210</v>
      </c>
      <c r="F2" s="24" t="s">
        <v>213</v>
      </c>
      <c r="G2" s="25" t="s">
        <v>214</v>
      </c>
    </row>
    <row r="3" spans="1:7" ht="15.75" thickBot="1" x14ac:dyDescent="0.3">
      <c r="A3" s="28" t="s">
        <v>75</v>
      </c>
      <c r="B3" s="44" t="s">
        <v>183</v>
      </c>
      <c r="C3" s="44" t="str">
        <f>_xlfn.CONCAT("DIM_",Tabela3[[#This Row],[Origem do dados]])</f>
        <v>DIM_UF</v>
      </c>
      <c r="D3" s="44" t="str">
        <f>_xlfn.CONCAT("SELECT TOP 10 * FROM ",Dimensao!$C3)</f>
        <v>SELECT TOP 10 * FROM DIM_UF</v>
      </c>
      <c r="E3" s="29" t="str">
        <f>_xlfn.CONCAT("CARGA_",Dimensao!$C3)</f>
        <v>CARGA_DIM_UF</v>
      </c>
      <c r="F3" s="30"/>
      <c r="G3" s="31"/>
    </row>
    <row r="4" spans="1:7" ht="15.75" thickBot="1" x14ac:dyDescent="0.3">
      <c r="A4" s="32" t="s">
        <v>56</v>
      </c>
      <c r="B4" s="45" t="s">
        <v>184</v>
      </c>
      <c r="C4" s="45" t="str">
        <f>_xlfn.CONCAT("DIM_",Tabela3[[#This Row],[Origem do dados]])</f>
        <v>DIM_CIDADES</v>
      </c>
      <c r="D4" s="45" t="str">
        <f>_xlfn.CONCAT("SELECT TOP 10 * FROM ",Dimensao!$C4)</f>
        <v>SELECT TOP 10 * FROM DIM_CIDADES</v>
      </c>
      <c r="E4" s="26" t="str">
        <f>_xlfn.CONCAT("CARGA_",Dimensao!$C4)</f>
        <v>CARGA_DIM_CIDADES</v>
      </c>
      <c r="F4" s="27"/>
      <c r="G4" s="33"/>
    </row>
    <row r="5" spans="1:7" ht="15.75" thickBot="1" x14ac:dyDescent="0.3">
      <c r="A5" s="28" t="s">
        <v>54</v>
      </c>
      <c r="B5" s="46" t="s">
        <v>185</v>
      </c>
      <c r="C5" s="46" t="str">
        <f>_xlfn.CONCAT("DIM_",Tabela3[[#This Row],[Origem do dados]])</f>
        <v>DIM_EMPRESA</v>
      </c>
      <c r="D5" s="46" t="str">
        <f>_xlfn.CONCAT("SELECT TOP 10 * FROM ",Dimensao!$C5)</f>
        <v>SELECT TOP 10 * FROM DIM_EMPRESA</v>
      </c>
      <c r="E5" s="29" t="str">
        <f>_xlfn.CONCAT("CARGA_",Dimensao!$C5)</f>
        <v>CARGA_DIM_EMPRESA</v>
      </c>
      <c r="F5" s="30"/>
      <c r="G5" s="31"/>
    </row>
    <row r="6" spans="1:7" ht="15.75" thickBot="1" x14ac:dyDescent="0.3">
      <c r="A6" s="34" t="s">
        <v>76</v>
      </c>
      <c r="B6" s="47" t="s">
        <v>186</v>
      </c>
      <c r="C6" s="47" t="str">
        <f>_xlfn.CONCAT("DIM_",Tabela3[[#This Row],[Origem do dados]])</f>
        <v>DIM_CLIENTES</v>
      </c>
      <c r="D6" s="47" t="str">
        <f>_xlfn.CONCAT("SELECT TOP 10 * FROM ",Dimensao!$C6)</f>
        <v>SELECT TOP 10 * FROM DIM_CLIENTES</v>
      </c>
      <c r="E6" s="29" t="str">
        <f>_xlfn.CONCAT("CARGA_",Dimensao!$C6)</f>
        <v>CARGA_DIM_CLIENTES</v>
      </c>
      <c r="F6" s="35"/>
      <c r="G6" s="36"/>
    </row>
    <row r="7" spans="1:7" ht="15.75" thickBot="1" x14ac:dyDescent="0.3">
      <c r="A7" s="28" t="s">
        <v>80</v>
      </c>
      <c r="B7" s="46" t="s">
        <v>190</v>
      </c>
      <c r="C7" s="46" t="s">
        <v>218</v>
      </c>
      <c r="D7" s="46" t="str">
        <f>_xlfn.CONCAT("SELECT TOP 10 * FROM ",Dimensao!$C7)</f>
        <v>SELECT TOP 10 * FROM DIM_FUNCIONARIO</v>
      </c>
      <c r="E7" s="29" t="str">
        <f>_xlfn.CONCAT("CARGA_",Dimensao!$C7)</f>
        <v>CARGA_DIM_FUNCIONARIO</v>
      </c>
      <c r="F7" s="30" t="s">
        <v>232</v>
      </c>
      <c r="G7" s="31" t="s">
        <v>233</v>
      </c>
    </row>
    <row r="8" spans="1:7" x14ac:dyDescent="0.25">
      <c r="A8" s="66" t="s">
        <v>84</v>
      </c>
      <c r="B8" s="48" t="s">
        <v>194</v>
      </c>
      <c r="C8" s="80" t="s">
        <v>219</v>
      </c>
      <c r="D8" s="80" t="str">
        <f>_xlfn.CONCAT("SELECT TOP 10 * FROM ",Dimensao!$C8)</f>
        <v>SELECT TOP 10 * FROM DIM_GERENTE</v>
      </c>
      <c r="E8" s="68" t="str">
        <f>_xlfn.CONCAT("CARGA_",C8)</f>
        <v>CARGA_DIM_GERENTE</v>
      </c>
      <c r="F8" s="74" t="s">
        <v>221</v>
      </c>
      <c r="G8" s="76" t="s">
        <v>233</v>
      </c>
    </row>
    <row r="9" spans="1:7" ht="15.75" thickBot="1" x14ac:dyDescent="0.3">
      <c r="A9" s="67"/>
      <c r="B9" s="49" t="s">
        <v>218</v>
      </c>
      <c r="C9" s="81"/>
      <c r="D9" s="81"/>
      <c r="E9" s="69"/>
      <c r="F9" s="75"/>
      <c r="G9" s="77"/>
    </row>
    <row r="10" spans="1:7" x14ac:dyDescent="0.25">
      <c r="A10" s="70" t="s">
        <v>83</v>
      </c>
      <c r="B10" s="50" t="s">
        <v>193</v>
      </c>
      <c r="C10" s="72" t="s">
        <v>220</v>
      </c>
      <c r="D10" s="72" t="str">
        <f>_xlfn.CONCAT("SELECT TOP 10 * FROM ",Dimensao!$C10)</f>
        <v>SELECT TOP 10 * FROM DIM_VENDEDOR</v>
      </c>
      <c r="E10" s="68" t="str">
        <f>_xlfn.CONCAT("CARGA_",Dimensao!$C10)</f>
        <v>CARGA_DIM_VENDEDOR</v>
      </c>
      <c r="F10" s="74" t="s">
        <v>223</v>
      </c>
      <c r="G10" s="76" t="s">
        <v>222</v>
      </c>
    </row>
    <row r="11" spans="1:7" ht="15.75" thickBot="1" x14ac:dyDescent="0.3">
      <c r="A11" s="71"/>
      <c r="B11" s="51" t="s">
        <v>218</v>
      </c>
      <c r="C11" s="73"/>
      <c r="D11" s="73"/>
      <c r="E11" s="69"/>
      <c r="F11" s="75"/>
      <c r="G11" s="77"/>
    </row>
    <row r="12" spans="1:7" ht="15.75" thickBot="1" x14ac:dyDescent="0.3">
      <c r="A12" s="34" t="s">
        <v>77</v>
      </c>
      <c r="B12" s="47" t="s">
        <v>187</v>
      </c>
      <c r="C12" s="47" t="s">
        <v>234</v>
      </c>
      <c r="D12" s="47" t="str">
        <f>_xlfn.CONCAT("SELECT TOP 10 * FROM ",Dimensao!$C12)</f>
        <v>SELECT TOP 10 * FROM DIM_COND_PAGTO</v>
      </c>
      <c r="E12" s="29" t="str">
        <f>_xlfn.CONCAT("CARGA_",Dimensao!$C12)</f>
        <v>CARGA_DIM_COND_PAGTO</v>
      </c>
      <c r="F12" s="37"/>
      <c r="G12" s="38"/>
    </row>
    <row r="13" spans="1:7" x14ac:dyDescent="0.25">
      <c r="A13" s="70" t="s">
        <v>224</v>
      </c>
      <c r="B13" s="50" t="s">
        <v>191</v>
      </c>
      <c r="C13" s="72" t="s">
        <v>226</v>
      </c>
      <c r="D13" s="72" t="str">
        <f>_xlfn.CONCAT("SELECT TOP 10 * FROM ",Dimensao!$C13)</f>
        <v>SELECT TOP 10 * FROM DIM_CANAL_VENDAS</v>
      </c>
      <c r="E13" s="68" t="str">
        <f>_xlfn.CONCAT("CARGA_",C13)</f>
        <v>CARGA_DIM_CANAL_VENDAS</v>
      </c>
      <c r="F13" s="102" t="s">
        <v>237</v>
      </c>
      <c r="G13" s="103"/>
    </row>
    <row r="14" spans="1:7" x14ac:dyDescent="0.25">
      <c r="A14" s="88"/>
      <c r="B14" s="52" t="s">
        <v>192</v>
      </c>
      <c r="C14" s="78"/>
      <c r="D14" s="78"/>
      <c r="E14" s="79"/>
      <c r="F14" s="104"/>
      <c r="G14" s="105"/>
    </row>
    <row r="15" spans="1:7" x14ac:dyDescent="0.25">
      <c r="A15" s="88"/>
      <c r="B15" s="52" t="s">
        <v>225</v>
      </c>
      <c r="C15" s="78"/>
      <c r="D15" s="78"/>
      <c r="E15" s="79"/>
      <c r="F15" s="104"/>
      <c r="G15" s="105"/>
    </row>
    <row r="16" spans="1:7" x14ac:dyDescent="0.25">
      <c r="A16" s="88"/>
      <c r="B16" s="52" t="s">
        <v>235</v>
      </c>
      <c r="C16" s="78"/>
      <c r="D16" s="78"/>
      <c r="E16" s="79"/>
      <c r="F16" s="104"/>
      <c r="G16" s="105"/>
    </row>
    <row r="17" spans="1:7" x14ac:dyDescent="0.25">
      <c r="A17" s="88"/>
      <c r="B17" s="52" t="s">
        <v>220</v>
      </c>
      <c r="C17" s="78"/>
      <c r="D17" s="78"/>
      <c r="E17" s="79"/>
      <c r="F17" s="104"/>
      <c r="G17" s="105"/>
    </row>
    <row r="18" spans="1:7" ht="15.75" thickBot="1" x14ac:dyDescent="0.3">
      <c r="A18" s="88"/>
      <c r="B18" s="52" t="s">
        <v>219</v>
      </c>
      <c r="C18" s="78"/>
      <c r="D18" s="78"/>
      <c r="E18" s="79"/>
      <c r="F18" s="104"/>
      <c r="G18" s="105"/>
    </row>
    <row r="19" spans="1:7" x14ac:dyDescent="0.25">
      <c r="A19" s="89" t="s">
        <v>85</v>
      </c>
      <c r="B19" s="48" t="s">
        <v>195</v>
      </c>
      <c r="C19" s="85" t="s">
        <v>227</v>
      </c>
      <c r="D19" s="91" t="str">
        <f>_xlfn.CONCAT("SELECT TOP 10 * FROM ",C19)</f>
        <v>SELECT TOP 10 * FROM DIM_TIPO_MAT</v>
      </c>
      <c r="E19" s="68" t="str">
        <f>_xlfn.CONCAT("CARGA_",C19)</f>
        <v>CARGA_DIM_TIPO_MAT</v>
      </c>
      <c r="F19" s="39"/>
      <c r="G19" s="40"/>
    </row>
    <row r="20" spans="1:7" ht="15.75" thickBot="1" x14ac:dyDescent="0.3">
      <c r="A20" s="90"/>
      <c r="B20" s="49" t="s">
        <v>235</v>
      </c>
      <c r="C20" s="87"/>
      <c r="D20" s="92"/>
      <c r="E20" s="69"/>
      <c r="F20" s="41"/>
      <c r="G20" s="42"/>
    </row>
    <row r="21" spans="1:7" x14ac:dyDescent="0.25">
      <c r="A21" s="93" t="s">
        <v>86</v>
      </c>
      <c r="B21" s="50" t="s">
        <v>196</v>
      </c>
      <c r="C21" s="72" t="s">
        <v>228</v>
      </c>
      <c r="D21" s="72" t="str">
        <f t="shared" ref="D21:D30" si="0">_xlfn.CONCAT("SELECT TOP 10 * FROM ",C21)</f>
        <v>SELECT TOP 10 * FROM DIM_LINHA_PRODUTO</v>
      </c>
      <c r="E21" s="110" t="str">
        <f>_xlfn.CONCAT("CARGA_",C21)</f>
        <v>CARGA_DIM_LINHA_PRODUTO</v>
      </c>
      <c r="F21" s="106"/>
      <c r="G21" s="97"/>
    </row>
    <row r="22" spans="1:7" ht="15.75" thickBot="1" x14ac:dyDescent="0.3">
      <c r="A22" s="94"/>
      <c r="B22" s="52" t="s">
        <v>235</v>
      </c>
      <c r="C22" s="73"/>
      <c r="D22" s="73"/>
      <c r="E22" s="111"/>
      <c r="F22" s="107"/>
      <c r="G22" s="99"/>
    </row>
    <row r="23" spans="1:7" x14ac:dyDescent="0.25">
      <c r="A23" s="95" t="s">
        <v>87</v>
      </c>
      <c r="B23" s="48" t="s">
        <v>197</v>
      </c>
      <c r="C23" s="85" t="s">
        <v>229</v>
      </c>
      <c r="D23" s="85" t="str">
        <f t="shared" si="0"/>
        <v>SELECT TOP 10 * FROM DIM_SUB_CATEGORIA</v>
      </c>
      <c r="E23" s="110" t="str">
        <f>_xlfn.CONCAT("CARGA_",C23)</f>
        <v>CARGA_DIM_SUB_CATEGORIA</v>
      </c>
      <c r="F23" s="108"/>
      <c r="G23" s="100"/>
    </row>
    <row r="24" spans="1:7" ht="15.75" thickBot="1" x14ac:dyDescent="0.3">
      <c r="A24" s="96"/>
      <c r="B24" s="49" t="s">
        <v>235</v>
      </c>
      <c r="C24" s="87"/>
      <c r="D24" s="87"/>
      <c r="E24" s="111"/>
      <c r="F24" s="109"/>
      <c r="G24" s="101"/>
    </row>
    <row r="25" spans="1:7" x14ac:dyDescent="0.25">
      <c r="A25" s="82" t="s">
        <v>88</v>
      </c>
      <c r="B25" s="52" t="s">
        <v>198</v>
      </c>
      <c r="C25" s="72" t="s">
        <v>230</v>
      </c>
      <c r="D25" s="72" t="str">
        <f t="shared" si="0"/>
        <v>SELECT TOP 10 * FROM DIM_MATERIAL</v>
      </c>
      <c r="E25" s="68" t="str">
        <f>_xlfn.CONCAT("CARGA_",C25)</f>
        <v>CARGA_DIM_MATERIAL</v>
      </c>
      <c r="F25" s="106"/>
      <c r="G25" s="97"/>
    </row>
    <row r="26" spans="1:7" x14ac:dyDescent="0.25">
      <c r="A26" s="83"/>
      <c r="B26" s="52" t="s">
        <v>227</v>
      </c>
      <c r="C26" s="78"/>
      <c r="D26" s="78"/>
      <c r="E26" s="79"/>
      <c r="F26" s="112"/>
      <c r="G26" s="98"/>
    </row>
    <row r="27" spans="1:7" x14ac:dyDescent="0.25">
      <c r="A27" s="83"/>
      <c r="B27" s="52" t="s">
        <v>228</v>
      </c>
      <c r="C27" s="78"/>
      <c r="D27" s="78"/>
      <c r="E27" s="79"/>
      <c r="F27" s="112"/>
      <c r="G27" s="98"/>
    </row>
    <row r="28" spans="1:7" x14ac:dyDescent="0.25">
      <c r="A28" s="83"/>
      <c r="B28" s="52" t="s">
        <v>229</v>
      </c>
      <c r="C28" s="78"/>
      <c r="D28" s="78"/>
      <c r="E28" s="79"/>
      <c r="F28" s="112"/>
      <c r="G28" s="98"/>
    </row>
    <row r="29" spans="1:7" ht="15.75" thickBot="1" x14ac:dyDescent="0.3">
      <c r="A29" s="84"/>
      <c r="B29" s="52" t="s">
        <v>235</v>
      </c>
      <c r="C29" s="78"/>
      <c r="D29" s="78"/>
      <c r="E29" s="79"/>
      <c r="F29" s="107"/>
      <c r="G29" s="99"/>
    </row>
    <row r="30" spans="1:7" x14ac:dyDescent="0.25">
      <c r="A30" s="127" t="s">
        <v>94</v>
      </c>
      <c r="B30" s="48" t="s">
        <v>199</v>
      </c>
      <c r="C30" s="85" t="s">
        <v>231</v>
      </c>
      <c r="D30" s="85" t="str">
        <f t="shared" si="0"/>
        <v>SELECT TOP 10 * FROM DIM_MATERIAL_CUSTO</v>
      </c>
      <c r="E30" s="68" t="str">
        <f>_xlfn.CONCAT("CARGA_",C30)</f>
        <v>CARGA_DIM_MATERIAL_CUSTO</v>
      </c>
      <c r="F30" s="39"/>
      <c r="G30" s="40"/>
    </row>
    <row r="31" spans="1:7" x14ac:dyDescent="0.25">
      <c r="A31" s="128"/>
      <c r="B31" s="45" t="s">
        <v>235</v>
      </c>
      <c r="C31" s="86"/>
      <c r="D31" s="86"/>
      <c r="E31" s="79"/>
      <c r="F31" s="27"/>
      <c r="G31" s="43"/>
    </row>
    <row r="32" spans="1:7" ht="15.75" thickBot="1" x14ac:dyDescent="0.3">
      <c r="A32" s="129"/>
      <c r="B32" s="53" t="s">
        <v>230</v>
      </c>
      <c r="C32" s="87"/>
      <c r="D32" s="87"/>
      <c r="E32" s="69"/>
      <c r="F32" s="41"/>
      <c r="G32" s="42"/>
    </row>
  </sheetData>
  <mergeCells count="43">
    <mergeCell ref="A30:A32"/>
    <mergeCell ref="E23:E24"/>
    <mergeCell ref="C21:C22"/>
    <mergeCell ref="D21:D22"/>
    <mergeCell ref="E21:E22"/>
    <mergeCell ref="F25:F29"/>
    <mergeCell ref="G25:G29"/>
    <mergeCell ref="G21:G22"/>
    <mergeCell ref="G23:G24"/>
    <mergeCell ref="F13:G18"/>
    <mergeCell ref="F21:F22"/>
    <mergeCell ref="F23:F24"/>
    <mergeCell ref="E30:E32"/>
    <mergeCell ref="A25:A29"/>
    <mergeCell ref="C30:C32"/>
    <mergeCell ref="D30:D32"/>
    <mergeCell ref="A13:A18"/>
    <mergeCell ref="A19:A20"/>
    <mergeCell ref="D19:D20"/>
    <mergeCell ref="C19:C20"/>
    <mergeCell ref="E19:E20"/>
    <mergeCell ref="C25:C29"/>
    <mergeCell ref="D25:D29"/>
    <mergeCell ref="E25:E29"/>
    <mergeCell ref="A21:A22"/>
    <mergeCell ref="A23:A24"/>
    <mergeCell ref="C23:C24"/>
    <mergeCell ref="D23:D24"/>
    <mergeCell ref="F8:F9"/>
    <mergeCell ref="G8:G9"/>
    <mergeCell ref="F10:F11"/>
    <mergeCell ref="G10:G11"/>
    <mergeCell ref="C13:C18"/>
    <mergeCell ref="D13:D18"/>
    <mergeCell ref="E13:E18"/>
    <mergeCell ref="C8:C9"/>
    <mergeCell ref="D8:D9"/>
    <mergeCell ref="A8:A9"/>
    <mergeCell ref="E8:E9"/>
    <mergeCell ref="A10:A11"/>
    <mergeCell ref="C10:C11"/>
    <mergeCell ref="D10:D11"/>
    <mergeCell ref="E10:E11"/>
  </mergeCells>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33A8A-6DFE-4513-8F56-447CA637F1B4}">
  <dimension ref="A2:H18"/>
  <sheetViews>
    <sheetView showGridLines="0" zoomScale="120" zoomScaleNormal="120" workbookViewId="0">
      <selection activeCell="A12" sqref="A12"/>
    </sheetView>
  </sheetViews>
  <sheetFormatPr defaultRowHeight="15" x14ac:dyDescent="0.25"/>
  <cols>
    <col min="1" max="1" width="37.42578125" bestFit="1" customWidth="1"/>
    <col min="2" max="2" width="23.7109375" bestFit="1" customWidth="1"/>
    <col min="3" max="3" width="18.140625" customWidth="1"/>
    <col min="4" max="4" width="37.85546875" bestFit="1" customWidth="1"/>
    <col min="5" max="5" width="21.42578125" bestFit="1" customWidth="1"/>
    <col min="6" max="6" width="41" bestFit="1" customWidth="1"/>
    <col min="7" max="7" width="100.42578125" bestFit="1" customWidth="1"/>
  </cols>
  <sheetData>
    <row r="2" spans="1:7" ht="19.5" thickBot="1" x14ac:dyDescent="0.35">
      <c r="A2" s="55" t="s">
        <v>41</v>
      </c>
      <c r="B2" s="20" t="s">
        <v>40</v>
      </c>
      <c r="C2" s="21" t="s">
        <v>53</v>
      </c>
      <c r="D2" s="22" t="s">
        <v>92</v>
      </c>
      <c r="E2" s="23" t="s">
        <v>210</v>
      </c>
      <c r="F2" s="24" t="s">
        <v>213</v>
      </c>
      <c r="G2" s="25" t="s">
        <v>214</v>
      </c>
    </row>
    <row r="3" spans="1:7" x14ac:dyDescent="0.25">
      <c r="A3" s="70" t="s">
        <v>238</v>
      </c>
      <c r="B3" s="58" t="s">
        <v>235</v>
      </c>
      <c r="C3" s="117" t="s">
        <v>42</v>
      </c>
      <c r="D3" s="120" t="str">
        <f>_xlfn.CONCAT("SELECT TOP 10 * FROM ",Fato!$C3)</f>
        <v>SELECT TOP 10 * FROM FATO_VENDA</v>
      </c>
      <c r="E3" s="120" t="str">
        <f>_xlfn.CONCAT("CARGA_",Fato!$C3)</f>
        <v>CARGA_FATO_VENDA</v>
      </c>
      <c r="F3" s="123" t="s">
        <v>212</v>
      </c>
      <c r="G3" s="114" t="s">
        <v>215</v>
      </c>
    </row>
    <row r="4" spans="1:7" x14ac:dyDescent="0.25">
      <c r="A4" s="88"/>
      <c r="B4" s="57" t="s">
        <v>200</v>
      </c>
      <c r="C4" s="118"/>
      <c r="D4" s="121"/>
      <c r="E4" s="121"/>
      <c r="F4" s="124"/>
      <c r="G4" s="115"/>
    </row>
    <row r="5" spans="1:7" x14ac:dyDescent="0.25">
      <c r="A5" s="88"/>
      <c r="B5" s="56" t="s">
        <v>201</v>
      </c>
      <c r="C5" s="118"/>
      <c r="D5" s="121"/>
      <c r="E5" s="121"/>
      <c r="F5" s="124"/>
      <c r="G5" s="115"/>
    </row>
    <row r="6" spans="1:7" x14ac:dyDescent="0.25">
      <c r="A6" s="88"/>
      <c r="B6" s="57" t="s">
        <v>225</v>
      </c>
      <c r="C6" s="118"/>
      <c r="D6" s="121"/>
      <c r="E6" s="121"/>
      <c r="F6" s="124"/>
      <c r="G6" s="115"/>
    </row>
    <row r="7" spans="1:7" ht="15.75" thickBot="1" x14ac:dyDescent="0.3">
      <c r="A7" s="71"/>
      <c r="B7" s="59" t="s">
        <v>230</v>
      </c>
      <c r="C7" s="119"/>
      <c r="D7" s="122"/>
      <c r="E7" s="122"/>
      <c r="F7" s="125"/>
      <c r="G7" s="116"/>
    </row>
    <row r="8" spans="1:7" x14ac:dyDescent="0.25">
      <c r="A8" s="70" t="s">
        <v>91</v>
      </c>
      <c r="B8" s="58" t="s">
        <v>202</v>
      </c>
      <c r="C8" s="117" t="s">
        <v>203</v>
      </c>
      <c r="D8" s="82" t="str">
        <f>_xlfn.CONCAT("SELECT TOP 10 * FROM ",Fato!$C8)</f>
        <v>SELECT TOP 10 * FROM FATO_META</v>
      </c>
      <c r="E8" s="68" t="str">
        <f>_xlfn.CONCAT("CARGA_",Fato!$C8)</f>
        <v>CARGA_FATO_META</v>
      </c>
      <c r="F8" s="106"/>
      <c r="G8" s="76" t="s">
        <v>239</v>
      </c>
    </row>
    <row r="9" spans="1:7" x14ac:dyDescent="0.25">
      <c r="A9" s="88"/>
      <c r="B9" s="57" t="s">
        <v>235</v>
      </c>
      <c r="C9" s="118"/>
      <c r="D9" s="83"/>
      <c r="E9" s="79"/>
      <c r="F9" s="112"/>
      <c r="G9" s="113"/>
    </row>
    <row r="10" spans="1:7" ht="15.75" thickBot="1" x14ac:dyDescent="0.3">
      <c r="A10" s="71"/>
      <c r="B10" s="59" t="s">
        <v>220</v>
      </c>
      <c r="C10" s="119"/>
      <c r="D10" s="84"/>
      <c r="E10" s="69"/>
      <c r="F10" s="107"/>
      <c r="G10" s="77"/>
    </row>
    <row r="12" spans="1:7" x14ac:dyDescent="0.25">
      <c r="A12" s="54"/>
    </row>
    <row r="18" spans="8:8" x14ac:dyDescent="0.25">
      <c r="H18" t="s">
        <v>236</v>
      </c>
    </row>
  </sheetData>
  <mergeCells count="12">
    <mergeCell ref="G8:G10"/>
    <mergeCell ref="G3:G7"/>
    <mergeCell ref="A3:A7"/>
    <mergeCell ref="C3:C7"/>
    <mergeCell ref="D3:D7"/>
    <mergeCell ref="E3:E7"/>
    <mergeCell ref="F3:F7"/>
    <mergeCell ref="A8:A10"/>
    <mergeCell ref="C8:C10"/>
    <mergeCell ref="D8:D10"/>
    <mergeCell ref="E8:E10"/>
    <mergeCell ref="F8:F10"/>
  </mergeCells>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AA730-D8BE-4E40-9EA9-67F0CD1FF9E8}">
  <dimension ref="A2:C22"/>
  <sheetViews>
    <sheetView workbookViewId="0">
      <selection activeCell="C3" sqref="C3"/>
    </sheetView>
  </sheetViews>
  <sheetFormatPr defaultRowHeight="15" x14ac:dyDescent="0.25"/>
  <cols>
    <col min="1" max="1" width="37.42578125" bestFit="1" customWidth="1"/>
    <col min="2" max="2" width="24.5703125" bestFit="1" customWidth="1"/>
    <col min="3" max="3" width="40.5703125" bestFit="1" customWidth="1"/>
  </cols>
  <sheetData>
    <row r="2" spans="1:3" x14ac:dyDescent="0.25">
      <c r="A2" s="18" t="s">
        <v>41</v>
      </c>
      <c r="B2" s="18" t="s">
        <v>216</v>
      </c>
      <c r="C2" s="18" t="s">
        <v>217</v>
      </c>
    </row>
    <row r="3" spans="1:3" x14ac:dyDescent="0.25">
      <c r="A3" t="s">
        <v>75</v>
      </c>
      <c r="B3" t="s">
        <v>183</v>
      </c>
      <c r="C3" t="str">
        <f>_xlfn.CONCAT("TRUNCATE TABLE ",Tabela8[[#This Row],[Tabela TRUNCADA]],";")</f>
        <v>TRUNCATE TABLE STG_UF;</v>
      </c>
    </row>
    <row r="4" spans="1:3" x14ac:dyDescent="0.25">
      <c r="A4" t="s">
        <v>56</v>
      </c>
      <c r="B4" t="s">
        <v>184</v>
      </c>
      <c r="C4" t="str">
        <f>_xlfn.CONCAT("TRUNCATE TABLE ",Tabela8[[#This Row],[Tabela TRUNCADA]],";")</f>
        <v>TRUNCATE TABLE STG_CIDADES;</v>
      </c>
    </row>
    <row r="5" spans="1:3" x14ac:dyDescent="0.25">
      <c r="A5" t="s">
        <v>54</v>
      </c>
      <c r="B5" t="s">
        <v>185</v>
      </c>
      <c r="C5" t="str">
        <f>_xlfn.CONCAT("TRUNCATE TABLE ",Tabela8[[#This Row],[Tabela TRUNCADA]],";")</f>
        <v>TRUNCATE TABLE STG_EMPRESA;</v>
      </c>
    </row>
    <row r="6" spans="1:3" x14ac:dyDescent="0.25">
      <c r="A6" t="s">
        <v>76</v>
      </c>
      <c r="B6" t="s">
        <v>186</v>
      </c>
      <c r="C6" t="str">
        <f>_xlfn.CONCAT("TRUNCATE TABLE ",Tabela8[[#This Row],[Tabela TRUNCADA]],";")</f>
        <v>TRUNCATE TABLE STG_CLIENTES;</v>
      </c>
    </row>
    <row r="7" spans="1:3" x14ac:dyDescent="0.25">
      <c r="A7" t="s">
        <v>77</v>
      </c>
      <c r="B7" t="s">
        <v>187</v>
      </c>
      <c r="C7" t="str">
        <f>_xlfn.CONCAT("TRUNCATE TABLE ",Tabela8[[#This Row],[Tabela TRUNCADA]],";")</f>
        <v>TRUNCATE TABLE STG_COND_PAGTO;</v>
      </c>
    </row>
    <row r="8" spans="1:3" x14ac:dyDescent="0.25">
      <c r="A8" t="s">
        <v>78</v>
      </c>
      <c r="B8" t="s">
        <v>188</v>
      </c>
      <c r="C8" t="str">
        <f>_xlfn.CONCAT("TRUNCATE TABLE ",Tabela8[[#This Row],[Tabela TRUNCADA]],";")</f>
        <v>TRUNCATE TABLE STG_COND_PAGTO_DET;</v>
      </c>
    </row>
    <row r="9" spans="1:3" x14ac:dyDescent="0.25">
      <c r="A9" t="s">
        <v>79</v>
      </c>
      <c r="B9" t="s">
        <v>189</v>
      </c>
      <c r="C9" t="str">
        <f>_xlfn.CONCAT("TRUNCATE TABLE ",Tabela8[[#This Row],[Tabela TRUNCADA]],";")</f>
        <v>TRUNCATE TABLE STG_CARGOS;</v>
      </c>
    </row>
    <row r="10" spans="1:3" x14ac:dyDescent="0.25">
      <c r="A10" t="s">
        <v>80</v>
      </c>
      <c r="B10" t="s">
        <v>190</v>
      </c>
      <c r="C10" t="str">
        <f>_xlfn.CONCAT("TRUNCATE TABLE ",Tabela8[[#This Row],[Tabela TRUNCADA]],";")</f>
        <v>TRUNCATE TABLE STG_FUNCIONARIO;</v>
      </c>
    </row>
    <row r="11" spans="1:3" x14ac:dyDescent="0.25">
      <c r="A11" t="s">
        <v>81</v>
      </c>
      <c r="B11" t="s">
        <v>191</v>
      </c>
      <c r="C11" t="str">
        <f>_xlfn.CONCAT("TRUNCATE TABLE ",Tabela8[[#This Row],[Tabela TRUNCADA]],";")</f>
        <v>TRUNCATE TABLE STG_CANAL_VENDAS_G_V;</v>
      </c>
    </row>
    <row r="12" spans="1:3" x14ac:dyDescent="0.25">
      <c r="A12" t="s">
        <v>82</v>
      </c>
      <c r="B12" t="s">
        <v>192</v>
      </c>
      <c r="C12" t="str">
        <f>_xlfn.CONCAT("TRUNCATE TABLE ",Tabela8[[#This Row],[Tabela TRUNCADA]],";")</f>
        <v>TRUNCATE TABLE STG_CANAL_VENDAS_V_C;</v>
      </c>
    </row>
    <row r="13" spans="1:3" x14ac:dyDescent="0.25">
      <c r="A13" t="s">
        <v>83</v>
      </c>
      <c r="B13" t="s">
        <v>193</v>
      </c>
      <c r="C13" t="str">
        <f>_xlfn.CONCAT("TRUNCATE TABLE ",Tabela8[[#This Row],[Tabela TRUNCADA]],";")</f>
        <v>TRUNCATE TABLE STG_VENDEDORES;</v>
      </c>
    </row>
    <row r="14" spans="1:3" x14ac:dyDescent="0.25">
      <c r="A14" t="s">
        <v>84</v>
      </c>
      <c r="B14" t="s">
        <v>194</v>
      </c>
      <c r="C14" t="str">
        <f>_xlfn.CONCAT("TRUNCATE TABLE ",Tabela8[[#This Row],[Tabela TRUNCADA]],";")</f>
        <v>TRUNCATE TABLE STG_GERENTES;</v>
      </c>
    </row>
    <row r="15" spans="1:3" x14ac:dyDescent="0.25">
      <c r="A15" t="s">
        <v>85</v>
      </c>
      <c r="B15" t="s">
        <v>195</v>
      </c>
      <c r="C15" t="str">
        <f>_xlfn.CONCAT("TRUNCATE TABLE ",Tabela8[[#This Row],[Tabela TRUNCADA]],";")</f>
        <v>TRUNCATE TABLE STG_TIPO_MAT;</v>
      </c>
    </row>
    <row r="16" spans="1:3" x14ac:dyDescent="0.25">
      <c r="A16" t="s">
        <v>86</v>
      </c>
      <c r="B16" t="s">
        <v>196</v>
      </c>
      <c r="C16" t="str">
        <f>_xlfn.CONCAT("TRUNCATE TABLE ",Tabela8[[#This Row],[Tabela TRUNCADA]],";")</f>
        <v>TRUNCATE TABLE STG_LINHA_PRODUTO;</v>
      </c>
    </row>
    <row r="17" spans="1:3" x14ac:dyDescent="0.25">
      <c r="A17" t="s">
        <v>87</v>
      </c>
      <c r="B17" t="s">
        <v>197</v>
      </c>
      <c r="C17" t="str">
        <f>_xlfn.CONCAT("TRUNCATE TABLE ",Tabela8[[#This Row],[Tabela TRUNCADA]],";")</f>
        <v>TRUNCATE TABLE STG_SUB_CATEGORIA;</v>
      </c>
    </row>
    <row r="18" spans="1:3" x14ac:dyDescent="0.25">
      <c r="A18" t="s">
        <v>88</v>
      </c>
      <c r="B18" t="s">
        <v>198</v>
      </c>
      <c r="C18" t="str">
        <f>_xlfn.CONCAT("TRUNCATE TABLE ",Tabela8[[#This Row],[Tabela TRUNCADA]],";")</f>
        <v>TRUNCATE TABLE STG_MATERIAL;</v>
      </c>
    </row>
    <row r="19" spans="1:3" x14ac:dyDescent="0.25">
      <c r="A19" t="s">
        <v>94</v>
      </c>
      <c r="B19" t="s">
        <v>199</v>
      </c>
      <c r="C19" t="str">
        <f>_xlfn.CONCAT("TRUNCATE TABLE ",Tabela8[[#This Row],[Tabela TRUNCADA]],";")</f>
        <v>TRUNCATE TABLE STG_MATERIAL_CUSTO;</v>
      </c>
    </row>
    <row r="20" spans="1:3" x14ac:dyDescent="0.25">
      <c r="A20" t="s">
        <v>89</v>
      </c>
      <c r="B20" t="s">
        <v>200</v>
      </c>
      <c r="C20" t="str">
        <f>_xlfn.CONCAT("TRUNCATE TABLE ",Tabela8[[#This Row],[Tabela TRUNCADA]],";")</f>
        <v>TRUNCATE TABLE STG_NOTA_FISCAL;</v>
      </c>
    </row>
    <row r="21" spans="1:3" x14ac:dyDescent="0.25">
      <c r="A21" t="s">
        <v>90</v>
      </c>
      <c r="B21" t="s">
        <v>201</v>
      </c>
      <c r="C21" t="str">
        <f>_xlfn.CONCAT("TRUNCATE TABLE ",Tabela8[[#This Row],[Tabela TRUNCADA]],";")</f>
        <v>TRUNCATE TABLE STG_NOTA_FISCAL_ITENS;</v>
      </c>
    </row>
    <row r="22" spans="1:3" x14ac:dyDescent="0.25">
      <c r="A22" t="s">
        <v>91</v>
      </c>
      <c r="B22" t="s">
        <v>202</v>
      </c>
      <c r="C22" t="str">
        <f>_xlfn.CONCAT("TRUNCATE TABLE ",Tabela8[[#This Row],[Tabela TRUNCADA]],";")</f>
        <v>TRUNCATE TABLE STG_META_VENDAS;</v>
      </c>
    </row>
  </sheetData>
  <pageMargins left="0.511811024" right="0.511811024" top="0.78740157499999996" bottom="0.78740157499999996" header="0.31496062000000002" footer="0.31496062000000002"/>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D19-A841-4708-89DF-87218FDAE8DE}">
  <dimension ref="A2:B24"/>
  <sheetViews>
    <sheetView showGridLines="0" topLeftCell="A15" workbookViewId="0">
      <selection activeCell="A23" sqref="A23"/>
    </sheetView>
  </sheetViews>
  <sheetFormatPr defaultRowHeight="15" x14ac:dyDescent="0.25"/>
  <cols>
    <col min="1" max="1" width="28.28515625" bestFit="1" customWidth="1"/>
    <col min="2" max="2" width="139.5703125" bestFit="1" customWidth="1"/>
  </cols>
  <sheetData>
    <row r="2" spans="1:2" x14ac:dyDescent="0.25">
      <c r="A2" t="s">
        <v>43</v>
      </c>
      <c r="B2" t="s">
        <v>100</v>
      </c>
    </row>
    <row r="3" spans="1:2" x14ac:dyDescent="0.25">
      <c r="A3" t="s">
        <v>276</v>
      </c>
      <c r="B3" s="60" t="s">
        <v>255</v>
      </c>
    </row>
    <row r="4" spans="1:2" x14ac:dyDescent="0.25">
      <c r="A4" t="s">
        <v>44</v>
      </c>
      <c r="B4" s="60" t="s">
        <v>256</v>
      </c>
    </row>
    <row r="5" spans="1:2" x14ac:dyDescent="0.25">
      <c r="A5" t="s">
        <v>95</v>
      </c>
      <c r="B5" s="60" t="s">
        <v>257</v>
      </c>
    </row>
    <row r="6" spans="1:2" x14ac:dyDescent="0.25">
      <c r="A6" t="s">
        <v>240</v>
      </c>
      <c r="B6" s="60" t="s">
        <v>258</v>
      </c>
    </row>
    <row r="7" spans="1:2" x14ac:dyDescent="0.25">
      <c r="A7" t="s">
        <v>96</v>
      </c>
      <c r="B7" s="60" t="s">
        <v>259</v>
      </c>
    </row>
    <row r="8" spans="1:2" x14ac:dyDescent="0.25">
      <c r="A8" t="s">
        <v>97</v>
      </c>
      <c r="B8" s="60" t="s">
        <v>260</v>
      </c>
    </row>
    <row r="9" spans="1:2" ht="60" x14ac:dyDescent="0.25">
      <c r="A9" s="63" t="s">
        <v>98</v>
      </c>
      <c r="B9" s="62" t="s">
        <v>261</v>
      </c>
    </row>
    <row r="10" spans="1:2" ht="60" x14ac:dyDescent="0.25">
      <c r="A10" s="63" t="s">
        <v>99</v>
      </c>
      <c r="B10" s="62" t="s">
        <v>262</v>
      </c>
    </row>
    <row r="11" spans="1:2" x14ac:dyDescent="0.25">
      <c r="A11" t="s">
        <v>249</v>
      </c>
      <c r="B11" t="s">
        <v>263</v>
      </c>
    </row>
    <row r="12" spans="1:2" x14ac:dyDescent="0.25">
      <c r="A12" t="s">
        <v>250</v>
      </c>
      <c r="B12" t="s">
        <v>264</v>
      </c>
    </row>
    <row r="13" spans="1:2" x14ac:dyDescent="0.25">
      <c r="A13" t="s">
        <v>241</v>
      </c>
      <c r="B13" s="61" t="s">
        <v>265</v>
      </c>
    </row>
    <row r="14" spans="1:2" x14ac:dyDescent="0.25">
      <c r="A14" t="s">
        <v>242</v>
      </c>
      <c r="B14" s="61" t="s">
        <v>266</v>
      </c>
    </row>
    <row r="15" spans="1:2" x14ac:dyDescent="0.25">
      <c r="A15" s="63" t="s">
        <v>245</v>
      </c>
      <c r="B15" s="62" t="s">
        <v>267</v>
      </c>
    </row>
    <row r="16" spans="1:2" x14ac:dyDescent="0.25">
      <c r="A16" s="63" t="s">
        <v>246</v>
      </c>
      <c r="B16" s="62" t="s">
        <v>267</v>
      </c>
    </row>
    <row r="17" spans="1:2" ht="60" x14ac:dyDescent="0.25">
      <c r="A17" t="s">
        <v>247</v>
      </c>
      <c r="B17" s="64" t="s">
        <v>268</v>
      </c>
    </row>
    <row r="18" spans="1:2" ht="60" x14ac:dyDescent="0.25">
      <c r="A18" t="s">
        <v>248</v>
      </c>
      <c r="B18" s="64" t="s">
        <v>269</v>
      </c>
    </row>
    <row r="19" spans="1:2" ht="60" x14ac:dyDescent="0.25">
      <c r="A19" t="s">
        <v>251</v>
      </c>
      <c r="B19" s="64" t="s">
        <v>271</v>
      </c>
    </row>
    <row r="20" spans="1:2" ht="45" x14ac:dyDescent="0.25">
      <c r="A20" t="s">
        <v>252</v>
      </c>
      <c r="B20" s="64" t="s">
        <v>270</v>
      </c>
    </row>
    <row r="21" spans="1:2" x14ac:dyDescent="0.25">
      <c r="A21" t="s">
        <v>253</v>
      </c>
      <c r="B21" s="60" t="s">
        <v>272</v>
      </c>
    </row>
    <row r="22" spans="1:2" x14ac:dyDescent="0.25">
      <c r="A22" t="s">
        <v>254</v>
      </c>
      <c r="B22" s="60" t="s">
        <v>273</v>
      </c>
    </row>
    <row r="23" spans="1:2" x14ac:dyDescent="0.25">
      <c r="A23" t="s">
        <v>243</v>
      </c>
      <c r="B23" s="61" t="s">
        <v>274</v>
      </c>
    </row>
    <row r="24" spans="1:2" x14ac:dyDescent="0.25">
      <c r="A24" t="s">
        <v>244</v>
      </c>
      <c r="B24" s="61" t="s">
        <v>275</v>
      </c>
    </row>
  </sheetData>
  <pageMargins left="0.511811024" right="0.511811024" top="0.78740157499999996" bottom="0.78740157499999996" header="0.31496062000000002" footer="0.31496062000000002"/>
  <pageSetup paperSize="9" orientation="portrait" horizontalDpi="300" verticalDpi="3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DC68-0B63-4F24-8DD3-445BC96E504F}">
  <dimension ref="B1:K2"/>
  <sheetViews>
    <sheetView showGridLines="0" topLeftCell="A25" workbookViewId="0">
      <selection activeCell="B1" sqref="B1:K2"/>
    </sheetView>
  </sheetViews>
  <sheetFormatPr defaultRowHeight="15" x14ac:dyDescent="0.25"/>
  <sheetData>
    <row r="1" spans="2:11" x14ac:dyDescent="0.25">
      <c r="B1" s="126" t="s">
        <v>208</v>
      </c>
      <c r="C1" s="126"/>
      <c r="D1" s="126"/>
      <c r="E1" s="126"/>
      <c r="F1" s="126"/>
      <c r="G1" s="126"/>
      <c r="H1" s="126"/>
      <c r="I1" s="126"/>
      <c r="J1" s="126"/>
      <c r="K1" s="126"/>
    </row>
    <row r="2" spans="2:11" ht="35.25" customHeight="1" x14ac:dyDescent="0.25">
      <c r="B2" s="126"/>
      <c r="C2" s="126"/>
      <c r="D2" s="126"/>
      <c r="E2" s="126"/>
      <c r="F2" s="126"/>
      <c r="G2" s="126"/>
      <c r="H2" s="126"/>
      <c r="I2" s="126"/>
      <c r="J2" s="126"/>
      <c r="K2" s="126"/>
    </row>
  </sheetData>
  <mergeCells count="1">
    <mergeCell ref="B1:K2"/>
  </mergeCells>
  <pageMargins left="0.511811024" right="0.511811024" top="0.78740157499999996" bottom="0.78740157499999996" header="0.31496062000000002" footer="0.31496062000000002"/>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Atividades</vt:lpstr>
      <vt:lpstr>Staging</vt:lpstr>
      <vt:lpstr>Metadados ERP</vt:lpstr>
      <vt:lpstr>Dimensao</vt:lpstr>
      <vt:lpstr>Fato</vt:lpstr>
      <vt:lpstr>TRUNCATE STAGE</vt:lpstr>
      <vt:lpstr>Medidas</vt:lpstr>
      <vt:lpstr>BI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ANTONIO DA ROSA</dc:creator>
  <cp:lastModifiedBy>ANDRE ANTONIO DA ROSA</cp:lastModifiedBy>
  <dcterms:created xsi:type="dcterms:W3CDTF">2019-10-25T12:10:27Z</dcterms:created>
  <dcterms:modified xsi:type="dcterms:W3CDTF">2019-12-21T14:20:33Z</dcterms:modified>
</cp:coreProperties>
</file>