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Assignments/Beta Test/AlphaTestResults/pi_objdetect_speed/"/>
    </mc:Choice>
  </mc:AlternateContent>
  <xr:revisionPtr revIDLastSave="161" documentId="11_F25DC773A252ABDACC10484CE1DF4FE65ADE58E5" xr6:coauthVersionLast="47" xr6:coauthVersionMax="47" xr10:uidLastSave="{E13E767D-3FC8-40BC-80D5-EBB9111BC21D}"/>
  <bookViews>
    <workbookView xWindow="-108" yWindow="-108" windowWidth="23256" windowHeight="12576" xr2:uid="{00000000-000D-0000-FFFF-FFFF00000000}"/>
  </bookViews>
  <sheets>
    <sheet name="data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G4" i="2" s="1"/>
  <c r="C4" i="2"/>
  <c r="F4" i="2" s="1"/>
  <c r="D3" i="2"/>
  <c r="G3" i="2" s="1"/>
  <c r="C3" i="2"/>
  <c r="F3" i="2" s="1"/>
  <c r="B4" i="2"/>
  <c r="E4" i="2" s="1"/>
  <c r="B3" i="2"/>
  <c r="E3" i="2" s="1"/>
  <c r="F2" i="2"/>
  <c r="G2" i="2"/>
  <c r="E2" i="2"/>
  <c r="E2" i="1"/>
  <c r="D2" i="2"/>
  <c r="C2" i="2"/>
  <c r="B2" i="2"/>
  <c r="A4" i="2"/>
  <c r="A3" i="2"/>
  <c r="E3" i="1"/>
  <c r="E4" i="1"/>
  <c r="E5" i="1"/>
  <c r="E6" i="1"/>
  <c r="E7" i="1"/>
</calcChain>
</file>

<file path=xl/sharedStrings.xml><?xml version="1.0" encoding="utf-8"?>
<sst xmlns="http://schemas.openxmlformats.org/spreadsheetml/2006/main" count="20" uniqueCount="16">
  <si>
    <t>Date</t>
  </si>
  <si>
    <t>Input Width</t>
  </si>
  <si>
    <t>Input Height</t>
  </si>
  <si>
    <t>License Plate Detection Result</t>
  </si>
  <si>
    <t>Inference Time (ms)</t>
  </si>
  <si>
    <t>Inference Speed (frames/second)</t>
  </si>
  <si>
    <t>Yes</t>
  </si>
  <si>
    <t>No</t>
  </si>
  <si>
    <t>Input Size</t>
  </si>
  <si>
    <t>All</t>
  </si>
  <si>
    <t>MinTime</t>
  </si>
  <si>
    <t>MeanTime</t>
  </si>
  <si>
    <t>MaxTime</t>
  </si>
  <si>
    <t>MinFPS</t>
  </si>
  <si>
    <t>MeanFPS</t>
  </si>
  <si>
    <t>MaxFPS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</si>
</sst>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62170E-19D8-427B-BA84-F03FBA6E83A7}" name="Table1" displayName="Table1" ref="A1:F7" totalsRowShown="0" headerRowDxfId="5">
  <autoFilter ref="A1:F7" xr:uid="{5962170E-19D8-427B-BA84-F03FBA6E83A7}"/>
  <tableColumns count="6">
    <tableColumn id="1" xr3:uid="{3B2506DB-DE33-4A98-A436-909390B43825}" name="Date" dataDxfId="4"/>
    <tableColumn id="2" xr3:uid="{CBDBA19D-022A-4412-8A57-E1B0B040EB05}" name="Input Width"/>
    <tableColumn id="3" xr3:uid="{821933D1-C133-4519-9593-E333AFA003E6}" name="Input Height"/>
    <tableColumn id="4" xr3:uid="{BB064F96-521D-41D3-8279-82F89FBFFDA7}" name="Inference Time (ms)"/>
    <tableColumn id="5" xr3:uid="{422582F9-82ED-4363-858F-E6902A44EEA5}" name="Inference Speed (frames/second)" dataDxfId="3">
      <calculatedColumnFormula>(1 / (D2 * 10^(-3)))</calculatedColumnFormula>
    </tableColumn>
    <tableColumn id="6" xr3:uid="{92B72A5B-C258-4F9E-98F6-BA60FB997928}" name="License Plate Detection Resul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F299D-2A8B-4C0D-84EA-B2D950A0ACF7}" name="Table2" displayName="Table2" ref="A1:G4" totalsRowShown="0">
  <autoFilter ref="A1:G4" xr:uid="{8EEF299D-2A8B-4C0D-84EA-B2D950A0ACF7}"/>
  <tableColumns count="7">
    <tableColumn id="1" xr3:uid="{BDA2B4C2-84AD-496A-92EB-30C52D649C28}" name="Input Size">
      <calculatedColumnFormula>CONCATENATE(data!B1,"x",data!C1)</calculatedColumnFormula>
    </tableColumn>
    <tableColumn id="2" xr3:uid="{8221A40B-3586-4CA1-A0FC-0E7CE9CAB9D3}" name="MinTime"/>
    <tableColumn id="3" xr3:uid="{14A0F85B-254D-4C94-AB16-50404D9AA4E9}" name="MeanTime"/>
    <tableColumn id="4" xr3:uid="{66525122-65C4-4487-8F3E-55DC06900668}" name="MaxTime"/>
    <tableColumn id="5" xr3:uid="{86CB6F7E-BBFF-4CD0-A397-A73B133C88DE}" name="MaxFPS" dataDxfId="2">
      <calculatedColumnFormula>(1 / (B2 * 10^(-3)))</calculatedColumnFormula>
    </tableColumn>
    <tableColumn id="6" xr3:uid="{A65E52E7-5FEA-4F75-B1DF-0EAA9953CEC5}" name="MeanFPS" dataDxfId="1">
      <calculatedColumnFormula>(1 / (C2 * 10^(-3)))</calculatedColumnFormula>
    </tableColumn>
    <tableColumn id="7" xr3:uid="{4AEEA659-4D67-484B-806D-8F50E19DF492}" name="MinFPS" dataDxfId="0">
      <calculatedColumnFormula>(1 / (D2 * 10^(-3)))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11" sqref="F11"/>
    </sheetView>
  </sheetViews>
  <sheetFormatPr defaultRowHeight="14.4" x14ac:dyDescent="0.3"/>
  <cols>
    <col min="1" max="1" width="9.5546875" bestFit="1" customWidth="1"/>
    <col min="2" max="2" width="12.44140625" customWidth="1"/>
    <col min="3" max="3" width="12.77734375" customWidth="1"/>
    <col min="4" max="4" width="19" customWidth="1"/>
    <col min="5" max="5" width="29.77734375" customWidth="1"/>
    <col min="6" max="6" width="27.33203125" customWidth="1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 x14ac:dyDescent="0.3">
      <c r="A2" s="1">
        <v>45676</v>
      </c>
      <c r="B2">
        <v>640</v>
      </c>
      <c r="C2">
        <v>640</v>
      </c>
      <c r="D2">
        <v>527.70000000000005</v>
      </c>
      <c r="E2" s="2">
        <f>(1 / (D2 * 10^(-3)))</f>
        <v>1.8950161076369147</v>
      </c>
      <c r="F2" t="s">
        <v>6</v>
      </c>
    </row>
    <row r="3" spans="1:6" x14ac:dyDescent="0.3">
      <c r="A3" s="1">
        <v>45707</v>
      </c>
      <c r="B3">
        <v>640</v>
      </c>
      <c r="C3">
        <v>384</v>
      </c>
      <c r="D3">
        <v>257.3</v>
      </c>
      <c r="E3" s="2">
        <f>(1 / (D3 * 10^(-3)))</f>
        <v>3.8865137971239792</v>
      </c>
      <c r="F3" t="s">
        <v>7</v>
      </c>
    </row>
    <row r="4" spans="1:6" x14ac:dyDescent="0.3">
      <c r="A4" s="1">
        <v>45707</v>
      </c>
      <c r="B4">
        <v>640</v>
      </c>
      <c r="C4">
        <v>384</v>
      </c>
      <c r="D4">
        <v>203.4</v>
      </c>
      <c r="E4" s="2">
        <f t="shared" ref="E4:E7" si="0">(1 / (D4 * 10^(-3)))</f>
        <v>4.9164208456243852</v>
      </c>
      <c r="F4" t="s">
        <v>7</v>
      </c>
    </row>
    <row r="5" spans="1:6" x14ac:dyDescent="0.3">
      <c r="A5" s="1">
        <v>45707</v>
      </c>
      <c r="B5">
        <v>640</v>
      </c>
      <c r="C5">
        <v>384</v>
      </c>
      <c r="D5">
        <v>271.7</v>
      </c>
      <c r="E5" s="2">
        <f t="shared" si="0"/>
        <v>3.68052999631947</v>
      </c>
      <c r="F5" t="s">
        <v>7</v>
      </c>
    </row>
    <row r="6" spans="1:6" x14ac:dyDescent="0.3">
      <c r="A6" s="1">
        <v>45709</v>
      </c>
      <c r="B6">
        <v>640</v>
      </c>
      <c r="C6">
        <v>384</v>
      </c>
      <c r="D6">
        <v>373.4</v>
      </c>
      <c r="E6" s="2">
        <f t="shared" si="0"/>
        <v>2.6780931976432778</v>
      </c>
      <c r="F6" t="s">
        <v>6</v>
      </c>
    </row>
    <row r="7" spans="1:6" x14ac:dyDescent="0.3">
      <c r="A7" s="1">
        <v>45709</v>
      </c>
      <c r="B7">
        <v>640</v>
      </c>
      <c r="C7">
        <v>384</v>
      </c>
      <c r="D7">
        <v>249.9</v>
      </c>
      <c r="E7" s="2">
        <f t="shared" si="0"/>
        <v>4.0016006402561022</v>
      </c>
      <c r="F7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E3FD-4F6E-4625-901C-84C28E237641}">
  <dimension ref="A1:G4"/>
  <sheetViews>
    <sheetView workbookViewId="0">
      <selection activeCell="K18" sqref="K18"/>
    </sheetView>
  </sheetViews>
  <sheetFormatPr defaultRowHeight="14.4" x14ac:dyDescent="0.3"/>
  <cols>
    <col min="1" max="1" width="10.6640625" customWidth="1"/>
    <col min="2" max="2" width="10" customWidth="1"/>
    <col min="3" max="3" width="11.5546875" customWidth="1"/>
    <col min="4" max="4" width="10.44140625" customWidth="1"/>
    <col min="5" max="5" width="9.21875" customWidth="1"/>
    <col min="6" max="6" width="10.33203125" customWidth="1"/>
    <col min="7" max="7" width="10.5546875" bestFit="1" customWidth="1"/>
  </cols>
  <sheetData>
    <row r="1" spans="1:7" x14ac:dyDescent="0.3">
      <c r="A1" t="s">
        <v>8</v>
      </c>
      <c r="B1" t="s">
        <v>10</v>
      </c>
      <c r="C1" t="s">
        <v>11</v>
      </c>
      <c r="D1" t="s">
        <v>12</v>
      </c>
      <c r="E1" t="s">
        <v>15</v>
      </c>
      <c r="F1" t="s">
        <v>14</v>
      </c>
      <c r="G1" t="s">
        <v>13</v>
      </c>
    </row>
    <row r="2" spans="1:7" x14ac:dyDescent="0.3">
      <c r="A2" t="s">
        <v>9</v>
      </c>
      <c r="B2">
        <f>MIN(data!$D:$D)</f>
        <v>203.4</v>
      </c>
      <c r="C2">
        <f>AVERAGE(data!$D:$D)</f>
        <v>313.90000000000003</v>
      </c>
      <c r="D2">
        <f>MAX(data!$D:$D)</f>
        <v>527.70000000000005</v>
      </c>
      <c r="E2" s="2">
        <f>(1 / (B2 * 10^(-3)))</f>
        <v>4.9164208456243852</v>
      </c>
      <c r="F2" s="2">
        <f t="shared" ref="F2:G4" si="0">(1 / (C2 * 10^(-3)))</f>
        <v>3.1857279388340229</v>
      </c>
      <c r="G2" s="2">
        <f t="shared" si="0"/>
        <v>1.8950161076369147</v>
      </c>
    </row>
    <row r="3" spans="1:7" x14ac:dyDescent="0.3">
      <c r="A3" t="str">
        <f>CONCATENATE(data!B2,"x",data!C2)</f>
        <v>640x640</v>
      </c>
      <c r="B3">
        <f>MIN(data!$D$2)</f>
        <v>527.70000000000005</v>
      </c>
      <c r="C3">
        <f>AVERAGE(data!$D$2)</f>
        <v>527.70000000000005</v>
      </c>
      <c r="D3">
        <f>MAX(data!$D$2)</f>
        <v>527.70000000000005</v>
      </c>
      <c r="E3" s="2">
        <f>(1 / (B3 * 10^(-3)))</f>
        <v>1.8950161076369147</v>
      </c>
      <c r="F3" s="2">
        <f t="shared" si="0"/>
        <v>1.8950161076369147</v>
      </c>
      <c r="G3" s="2">
        <f t="shared" si="0"/>
        <v>1.8950161076369147</v>
      </c>
    </row>
    <row r="4" spans="1:7" x14ac:dyDescent="0.3">
      <c r="A4" t="str">
        <f>CONCATENATE(data!B3,"x",data!C3)</f>
        <v>640x384</v>
      </c>
      <c r="B4">
        <f>MIN(data!$D$3:$D$7)</f>
        <v>203.4</v>
      </c>
      <c r="C4">
        <f>AVERAGE(data!$D$3:$D$7)</f>
        <v>271.14000000000004</v>
      </c>
      <c r="D4">
        <f>MAX(data!$D$3:$D$7)</f>
        <v>373.4</v>
      </c>
      <c r="E4" s="2">
        <f>(1 / (B4 * 10^(-3)))</f>
        <v>4.9164208456243852</v>
      </c>
      <c r="F4" s="2">
        <f t="shared" si="0"/>
        <v>3.6881315925352212</v>
      </c>
      <c r="G4" s="2">
        <f t="shared" si="0"/>
        <v>2.6780931976432778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2025-02-21T22:34:47Z</dcterms:modified>
</cp:coreProperties>
</file>