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  <sheet name="Full2" sheetId="8" state="visible" r:id="rId10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I2" authorId="0">
      <text>
        <r>
          <rPr>
            <sz val="10"/>
            <rFont val="Arial"/>
            <family val="2"/>
          </rPr>
          <t xml:space="preserve">Revegetation Guide (Australia)</t>
        </r>
      </text>
    </comment>
  </commentList>
</comments>
</file>

<file path=xl/sharedStrings.xml><?xml version="1.0" encoding="utf-8"?>
<sst xmlns="http://schemas.openxmlformats.org/spreadsheetml/2006/main" count="643" uniqueCount="142">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</sst>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2" activeCellId="0" sqref="L22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F15" activeCellId="0" sqref="F1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2" activeCellId="0" sqref="D22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0.71</v>
      </c>
      <c r="I2" s="7" t="n">
        <v>2.358</v>
      </c>
      <c r="J2" s="13" t="n">
        <f aca="false">1/I2</f>
        <v>0.424088210347752</v>
      </c>
      <c r="K2" s="8" t="n">
        <f aca="false">100*((1/H2) - (1/1.53))</f>
        <v>75.4855932983522</v>
      </c>
      <c r="L2" s="8" t="n">
        <f aca="false">I2*(M2-K2*(1- (1/I2)))</f>
        <v>186.718779108838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14" t="n">
        <v>-2.24061076355396</v>
      </c>
      <c r="P3" s="14" t="n">
        <v>13.6861585450528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11" t="n">
        <v>-0.531000697</v>
      </c>
      <c r="X4" s="11" t="n">
        <v>-3.849174089</v>
      </c>
      <c r="Y4" s="11" t="n">
        <v>-7.167347481</v>
      </c>
      <c r="Z4" s="11" t="n">
        <v>43.383557803</v>
      </c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16" t="n">
        <v>3.85794536330718</v>
      </c>
      <c r="J9" s="17" t="n">
        <f aca="false">1/I9</f>
        <v>0.259205329736127</v>
      </c>
      <c r="K9" s="16" t="n">
        <f aca="false">100*((1/H9) - (1/1.53))</f>
        <v>77.4976657329599</v>
      </c>
      <c r="L9" s="16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140.06034378385</v>
      </c>
      <c r="M17" s="4" t="n">
        <v>120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14" t="n">
        <v>-3.22489123711149</v>
      </c>
      <c r="P18" s="14" t="n">
        <v>26.1350516060853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14" t="n">
        <v>-2.66</v>
      </c>
      <c r="P19" s="14" t="n">
        <v>10.46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M23" activeCellId="0" sqref="M23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true" hidden="false" outlineLevel="0" max="14" min="12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8" t="n">
        <f aca="false">EXP(LN(C2)/1.4)</f>
        <v>267.362200013348</v>
      </c>
      <c r="C2" s="4" t="n">
        <v>2500</v>
      </c>
      <c r="D2" s="18" t="n">
        <f aca="false">EXP(LN(C2)/0.95)</f>
        <v>3773.80066347525</v>
      </c>
      <c r="E2" s="5" t="n">
        <v>11.1296605453534</v>
      </c>
      <c r="F2" s="6" t="n">
        <v>35</v>
      </c>
      <c r="G2" s="19" t="n">
        <v>51.5</v>
      </c>
      <c r="H2" s="4" t="n">
        <v>120.0791734</v>
      </c>
      <c r="I2" s="8" t="n">
        <v>0.71</v>
      </c>
      <c r="J2" s="7" t="n">
        <v>2.358</v>
      </c>
      <c r="K2" s="13" t="n">
        <f aca="false">1/J2</f>
        <v>0.424088210347752</v>
      </c>
      <c r="L2" s="4" t="n">
        <f aca="false">100*((1/I2) - (1/1.53))</f>
        <v>75.4855932983522</v>
      </c>
      <c r="M2" s="4" t="n">
        <f aca="false">J2*(N2-L2*(1- (1/J2)))</f>
        <v>186.718779108838</v>
      </c>
      <c r="N2" s="4" t="n">
        <v>122.658276</v>
      </c>
      <c r="O2" s="20" t="n">
        <v>-2.48</v>
      </c>
      <c r="P2" s="20" t="n">
        <v>14.72</v>
      </c>
      <c r="Q2" s="21" t="n">
        <v>0.2609</v>
      </c>
      <c r="R2" s="20" t="n">
        <f aca="false">0.52-4.16*I2</f>
        <v>-2.4336</v>
      </c>
      <c r="S2" s="20" t="n">
        <f aca="false">(1.02*EXP(8.5*I2)- 2.89)^0.5</f>
        <v>20.5733999579821</v>
      </c>
      <c r="T2" s="21" t="n">
        <v>0.755</v>
      </c>
      <c r="U2" s="4" t="n">
        <v>4776.130138</v>
      </c>
      <c r="V2" s="5" t="n">
        <v>2.695</v>
      </c>
      <c r="W2" s="20" t="n">
        <v>-2.142</v>
      </c>
      <c r="X2" s="20" t="n">
        <v>-3.84</v>
      </c>
      <c r="Y2" s="20" t="n">
        <v>-5.8133</v>
      </c>
      <c r="Z2" s="19" t="n">
        <v>20.7</v>
      </c>
      <c r="AA2" s="20" t="n">
        <v>-2.72</v>
      </c>
      <c r="AB2" s="22" t="n">
        <v>30</v>
      </c>
      <c r="AC2" s="16" t="n">
        <v>0.0042</v>
      </c>
      <c r="AD2" s="16" t="n">
        <v>0.3066</v>
      </c>
    </row>
    <row r="3" customFormat="false" ht="12.8" hidden="false" customHeight="false" outlineLevel="0" collapsed="false">
      <c r="A3" s="1" t="s">
        <v>27</v>
      </c>
      <c r="B3" s="18" t="n">
        <f aca="false">EXP(LN(C3)/1.4)</f>
        <v>185.625062808954</v>
      </c>
      <c r="C3" s="4" t="n">
        <v>1500</v>
      </c>
      <c r="D3" s="18" t="n">
        <f aca="false">EXP(LN(C3)/0.95)</f>
        <v>2204.21501725585</v>
      </c>
      <c r="E3" s="5" t="n">
        <v>7.921182266</v>
      </c>
      <c r="F3" s="6" t="n">
        <v>14.1</v>
      </c>
      <c r="G3" s="19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23" t="n">
        <v>-2.24061076355396</v>
      </c>
      <c r="P3" s="23" t="n">
        <v>13.6861585450528</v>
      </c>
      <c r="Q3" s="21" t="n">
        <v>0.72</v>
      </c>
      <c r="R3" s="20" t="n">
        <f aca="false">0.52-4.16*I3</f>
        <v>-2.7664</v>
      </c>
      <c r="S3" s="20" t="n">
        <f aca="false">(1.02*EXP(8.5*I3)- 2.89)^0.5</f>
        <v>28.9531939902222</v>
      </c>
      <c r="T3" s="21" t="n">
        <v>0.7423</v>
      </c>
      <c r="U3" s="4" t="n">
        <v>1990</v>
      </c>
      <c r="V3" s="11" t="n">
        <v>0.4212287</v>
      </c>
      <c r="W3" s="24" t="n">
        <v>-6.684601329</v>
      </c>
      <c r="X3" s="24" t="n">
        <v>-8.22732559</v>
      </c>
      <c r="Y3" s="24" t="n">
        <v>-9.770049851</v>
      </c>
      <c r="Z3" s="25" t="n">
        <v>40.20557204</v>
      </c>
      <c r="AA3" s="23" t="n">
        <v>-2.32449789044832</v>
      </c>
      <c r="AB3" s="22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8" t="n">
        <f aca="false">EXP(LN(C4)/1.4)</f>
        <v>185.625062808954</v>
      </c>
      <c r="C4" s="4" t="n">
        <v>1500</v>
      </c>
      <c r="D4" s="18" t="n">
        <f aca="false">EXP(LN(C4)/0.95)</f>
        <v>2204.21501725585</v>
      </c>
      <c r="E4" s="5" t="n">
        <v>8.4348179086</v>
      </c>
      <c r="F4" s="6" t="n">
        <v>18.5979166666666</v>
      </c>
      <c r="G4" s="19" t="n">
        <v>66.43</v>
      </c>
      <c r="H4" s="19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3" t="n">
        <v>-2.32190138989068</v>
      </c>
      <c r="P4" s="23" t="n">
        <v>13.741165480704</v>
      </c>
      <c r="Q4" s="21" t="n">
        <v>0.29</v>
      </c>
      <c r="R4" s="20" t="n">
        <f aca="false">0.52-4.16*I4</f>
        <v>-2.808</v>
      </c>
      <c r="S4" s="20" t="n">
        <f aca="false">(1.02*EXP(8.5*I4)- 2.89)^0.5</f>
        <v>30.2144706636311</v>
      </c>
      <c r="T4" s="21" t="n">
        <v>0.833</v>
      </c>
      <c r="U4" s="19" t="n">
        <v>2284.9</v>
      </c>
      <c r="V4" s="11" t="n">
        <v>0.1393276892</v>
      </c>
      <c r="W4" s="24" t="n">
        <v>-0.531000697</v>
      </c>
      <c r="X4" s="24" t="n">
        <v>-3.849174089</v>
      </c>
      <c r="Y4" s="24" t="n">
        <v>-7.167347481</v>
      </c>
      <c r="Z4" s="25" t="n">
        <v>43.383557803</v>
      </c>
      <c r="AA4" s="23" t="n">
        <v>-2.92181955290895</v>
      </c>
      <c r="AB4" s="22" t="n">
        <v>30</v>
      </c>
      <c r="AC4" s="12" t="n">
        <v>0.001516</v>
      </c>
      <c r="AD4" s="16" t="n">
        <v>0.2</v>
      </c>
    </row>
    <row r="5" customFormat="false" ht="12.8" hidden="false" customHeight="false" outlineLevel="0" collapsed="false">
      <c r="A5" s="1" t="s">
        <v>31</v>
      </c>
      <c r="B5" s="18" t="n">
        <f aca="false">EXP(LN(C5)/1.4)</f>
        <v>72.2128157528199</v>
      </c>
      <c r="C5" s="4" t="n">
        <v>400</v>
      </c>
      <c r="D5" s="18" t="n">
        <f aca="false">EXP(LN(C5)/0.95)</f>
        <v>548.290242550687</v>
      </c>
      <c r="E5" s="5" t="n">
        <v>6.866</v>
      </c>
      <c r="F5" s="6" t="n">
        <v>15.55</v>
      </c>
      <c r="G5" s="19" t="n">
        <v>95.29</v>
      </c>
      <c r="H5" s="19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3" t="n">
        <v>-1.71902985909749</v>
      </c>
      <c r="P5" s="23" t="n">
        <v>6.40509511402895</v>
      </c>
      <c r="Q5" s="21" t="n">
        <v>0.29</v>
      </c>
      <c r="R5" s="20" t="n">
        <f aca="false">0.52-4.16*I5</f>
        <v>-2.7248</v>
      </c>
      <c r="S5" s="20" t="n">
        <f aca="false">(1.02*EXP(8.5*I5)- 2.89)^0.5</f>
        <v>27.7442212731705</v>
      </c>
      <c r="T5" s="21" t="n">
        <v>0.7</v>
      </c>
      <c r="U5" s="4" t="n">
        <v>3530</v>
      </c>
      <c r="V5" s="11" t="n">
        <v>0.1689526292</v>
      </c>
      <c r="W5" s="24" t="n">
        <v>-6.733965191</v>
      </c>
      <c r="X5" s="24" t="n">
        <v>-10.14762341</v>
      </c>
      <c r="Y5" s="24" t="n">
        <v>-13.56128162</v>
      </c>
      <c r="Z5" s="25" t="n">
        <v>15.849100066</v>
      </c>
      <c r="AA5" s="23" t="n">
        <v>-2.17054287918342</v>
      </c>
      <c r="AB5" s="22" t="n">
        <v>30</v>
      </c>
      <c r="AC5" s="12" t="n">
        <v>0.003437</v>
      </c>
      <c r="AD5" s="16" t="n">
        <v>0.2</v>
      </c>
    </row>
    <row r="6" customFormat="false" ht="12.8" hidden="false" customHeight="false" outlineLevel="0" collapsed="false">
      <c r="A6" s="1" t="s">
        <v>32</v>
      </c>
      <c r="B6" s="18" t="n">
        <f aca="false">EXP(LN(C6)/1.4)</f>
        <v>72.2128157528199</v>
      </c>
      <c r="C6" s="4" t="n">
        <v>400</v>
      </c>
      <c r="D6" s="18" t="n">
        <f aca="false">EXP(LN(C6)/0.95)</f>
        <v>548.290242550687</v>
      </c>
      <c r="E6" s="5" t="n">
        <v>6.5871813451</v>
      </c>
      <c r="F6" s="6" t="n">
        <v>14.31</v>
      </c>
      <c r="G6" s="19" t="n">
        <v>95.28</v>
      </c>
      <c r="H6" s="19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3" t="n">
        <v>-1.9796889440226</v>
      </c>
      <c r="P6" s="23" t="n">
        <v>9.61055583128884</v>
      </c>
      <c r="Q6" s="21" t="n">
        <v>0.29</v>
      </c>
      <c r="R6" s="20" t="n">
        <f aca="false">0.52-4.16*I6</f>
        <v>-2.7248</v>
      </c>
      <c r="S6" s="20" t="n">
        <f aca="false">(1.02*EXP(8.5*I6)- 2.89)^0.5</f>
        <v>27.7442212731705</v>
      </c>
      <c r="T6" s="21" t="n">
        <v>0.7</v>
      </c>
      <c r="U6" s="19" t="n">
        <v>1457.7</v>
      </c>
      <c r="V6" s="21" t="n">
        <v>0.426</v>
      </c>
      <c r="W6" s="6" t="n">
        <v>-8.3</v>
      </c>
      <c r="X6" s="6" t="n">
        <v>-10.2</v>
      </c>
      <c r="Y6" s="20" t="n">
        <v>-13.56</v>
      </c>
      <c r="Z6" s="19" t="n">
        <v>14.34</v>
      </c>
      <c r="AA6" s="23" t="n">
        <v>-2.16254532499295</v>
      </c>
      <c r="AB6" s="22" t="n">
        <v>30</v>
      </c>
      <c r="AC6" s="12" t="n">
        <v>0.004014</v>
      </c>
      <c r="AD6" s="16" t="n">
        <v>0.2</v>
      </c>
    </row>
    <row r="7" customFormat="false" ht="12.8" hidden="false" customHeight="false" outlineLevel="0" collapsed="false">
      <c r="A7" s="1" t="s">
        <v>34</v>
      </c>
      <c r="B7" s="18" t="n">
        <f aca="false">EXP(LN(C7)/1.4)</f>
        <v>72.2128157528199</v>
      </c>
      <c r="C7" s="4" t="n">
        <v>400</v>
      </c>
      <c r="D7" s="18" t="n">
        <f aca="false">EXP(LN(C7)/0.95)</f>
        <v>548.290242550687</v>
      </c>
      <c r="E7" s="14" t="n">
        <v>6.047</v>
      </c>
      <c r="F7" s="20" t="n">
        <v>49.7</v>
      </c>
      <c r="G7" s="19" t="n">
        <v>113.83</v>
      </c>
      <c r="H7" s="19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20" t="n">
        <v>-1.642</v>
      </c>
      <c r="P7" s="20" t="n">
        <v>13.577</v>
      </c>
      <c r="Q7" s="21" t="n">
        <v>0.2609</v>
      </c>
      <c r="R7" s="20" t="n">
        <f aca="false">0.52-4.16*I7</f>
        <v>-2.392</v>
      </c>
      <c r="S7" s="20" t="n">
        <f aca="false">(1.02*EXP(8.5*I7)- 2.89)^0.5</f>
        <v>19.7113775734304</v>
      </c>
      <c r="T7" s="21" t="n">
        <v>0.6096</v>
      </c>
      <c r="U7" s="19" t="n">
        <v>13004</v>
      </c>
      <c r="V7" s="21" t="n">
        <v>2.9075</v>
      </c>
      <c r="W7" s="20" t="n">
        <v>-1.215</v>
      </c>
      <c r="X7" s="20" t="n">
        <v>-2.39</v>
      </c>
      <c r="Y7" s="20" t="n">
        <v>-4.03</v>
      </c>
      <c r="Z7" s="19"/>
      <c r="AA7" s="26" t="n">
        <v>-1.608</v>
      </c>
      <c r="AB7" s="22" t="n">
        <v>30</v>
      </c>
      <c r="AC7" s="16" t="n">
        <v>0.0085</v>
      </c>
      <c r="AD7" s="16" t="n">
        <v>0.3066</v>
      </c>
    </row>
    <row r="8" customFormat="false" ht="12.8" hidden="false" customHeight="false" outlineLevel="0" collapsed="false">
      <c r="A8" s="1" t="s">
        <v>35</v>
      </c>
      <c r="B8" s="18" t="n">
        <f aca="false">EXP(LN(C8)/1.4)</f>
        <v>72.2128157528199</v>
      </c>
      <c r="C8" s="4" t="n">
        <v>400</v>
      </c>
      <c r="D8" s="18" t="n">
        <f aca="false">EXP(LN(C8)/0.95)</f>
        <v>548.290242550687</v>
      </c>
      <c r="E8" s="21" t="n">
        <v>16.2</v>
      </c>
      <c r="F8" s="20" t="n">
        <v>29.2</v>
      </c>
      <c r="G8" s="19" t="n">
        <v>54.99</v>
      </c>
      <c r="H8" s="19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20" t="n">
        <v>-0.72</v>
      </c>
      <c r="P8" s="20" t="n">
        <v>5.92</v>
      </c>
      <c r="Q8" s="21" t="n">
        <v>0.2609</v>
      </c>
      <c r="R8" s="20" t="n">
        <f aca="false">0.52-4.16*I8</f>
        <v>-2.392</v>
      </c>
      <c r="S8" s="20" t="n">
        <f aca="false">(1.02*EXP(8.5*I8)- 2.89)^0.5</f>
        <v>19.7113775734304</v>
      </c>
      <c r="T8" s="21" t="n">
        <v>0.6096</v>
      </c>
      <c r="U8" s="19" t="n">
        <v>13004</v>
      </c>
      <c r="V8" s="21" t="n">
        <v>2.9075</v>
      </c>
      <c r="W8" s="20" t="n">
        <v>-2.001</v>
      </c>
      <c r="X8" s="20" t="n">
        <v>-3.62</v>
      </c>
      <c r="Y8" s="20" t="n">
        <v>-5.54</v>
      </c>
      <c r="Z8" s="19"/>
      <c r="AA8" s="20" t="n">
        <v>-0.56</v>
      </c>
      <c r="AB8" s="22" t="n">
        <v>30</v>
      </c>
      <c r="AC8" s="16" t="n">
        <v>0.0085</v>
      </c>
      <c r="AD8" s="16" t="n">
        <v>0.3066</v>
      </c>
    </row>
    <row r="9" customFormat="false" ht="12.8" hidden="false" customHeight="false" outlineLevel="0" collapsed="false">
      <c r="A9" s="1" t="s">
        <v>36</v>
      </c>
      <c r="B9" s="18" t="n">
        <f aca="false">EXP(LN(C9)/1.4)</f>
        <v>72.2128157528199</v>
      </c>
      <c r="C9" s="4" t="n">
        <v>400</v>
      </c>
      <c r="D9" s="18" t="n">
        <f aca="false">EXP(LN(C9)/0.95)</f>
        <v>548.290242550687</v>
      </c>
      <c r="E9" s="5" t="n">
        <v>16.192170819</v>
      </c>
      <c r="F9" s="6" t="n">
        <v>29.2083333333333</v>
      </c>
      <c r="G9" s="19" t="n">
        <v>55.01</v>
      </c>
      <c r="H9" s="19" t="n">
        <v>98.63</v>
      </c>
      <c r="I9" s="8" t="n">
        <v>0.7</v>
      </c>
      <c r="J9" s="16" t="n">
        <v>3.85794536330718</v>
      </c>
      <c r="K9" s="17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6" t="n">
        <v>5.92</v>
      </c>
      <c r="Q9" s="21" t="n">
        <v>0.2609</v>
      </c>
      <c r="R9" s="20" t="n">
        <f aca="false">0.52-4.16*I9</f>
        <v>-2.392</v>
      </c>
      <c r="S9" s="20" t="n">
        <f aca="false">(1.02*EXP(8.5*I9)- 2.89)^0.5</f>
        <v>19.7113775734304</v>
      </c>
      <c r="T9" s="21" t="n">
        <v>0.6096</v>
      </c>
      <c r="U9" s="19" t="n">
        <v>13004</v>
      </c>
      <c r="V9" s="21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20" t="n">
        <v>-0.56</v>
      </c>
      <c r="AB9" s="22" t="n">
        <v>30</v>
      </c>
      <c r="AC9" s="16" t="n">
        <v>0.0085</v>
      </c>
      <c r="AD9" s="16" t="n">
        <v>0.3066</v>
      </c>
    </row>
    <row r="10" customFormat="false" ht="12.8" hidden="false" customHeight="false" outlineLevel="0" collapsed="false">
      <c r="A10" s="1" t="s">
        <v>37</v>
      </c>
      <c r="B10" s="18" t="n">
        <f aca="false">EXP(LN(C10)/1.4)</f>
        <v>185.625062808954</v>
      </c>
      <c r="C10" s="4" t="n">
        <v>1500</v>
      </c>
      <c r="D10" s="18" t="n">
        <f aca="false">EXP(LN(C10)/0.95)</f>
        <v>2204.21501725585</v>
      </c>
      <c r="E10" s="5" t="n">
        <v>8.03</v>
      </c>
      <c r="F10" s="6" t="n">
        <v>10.675</v>
      </c>
      <c r="G10" s="19" t="n">
        <v>51.19</v>
      </c>
      <c r="H10" s="19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3" t="n">
        <v>-2.80162794800361</v>
      </c>
      <c r="P10" s="23" t="n">
        <v>22.3517952586394</v>
      </c>
      <c r="Q10" s="21" t="n">
        <v>0.466</v>
      </c>
      <c r="R10" s="20" t="n">
        <f aca="false">0.52-4.16*I10</f>
        <v>-2.4752</v>
      </c>
      <c r="S10" s="20" t="n">
        <f aca="false">(1.02*EXP(8.5*I10)- 2.89)^0.5</f>
        <v>21.472586904924</v>
      </c>
      <c r="T10" s="21" t="n">
        <v>0.742</v>
      </c>
      <c r="U10" s="4" t="n">
        <v>2040</v>
      </c>
      <c r="V10" s="11" t="n">
        <v>0.0693018125</v>
      </c>
      <c r="W10" s="24" t="n">
        <v>-4.338385029</v>
      </c>
      <c r="X10" s="24" t="n">
        <v>-11.4510026</v>
      </c>
      <c r="Y10" s="24" t="n">
        <v>-18.56362017</v>
      </c>
      <c r="Z10" s="25" t="n">
        <v>7.0420149194</v>
      </c>
      <c r="AA10" s="23" t="n">
        <v>-3.24247138458736</v>
      </c>
      <c r="AB10" s="22" t="n">
        <v>30</v>
      </c>
      <c r="AC10" s="12" t="n">
        <v>0.0053115</v>
      </c>
      <c r="AD10" s="16" t="n">
        <v>0.17233</v>
      </c>
    </row>
    <row r="11" customFormat="false" ht="12.8" hidden="false" customHeight="false" outlineLevel="0" collapsed="false">
      <c r="A11" s="1" t="s">
        <v>38</v>
      </c>
      <c r="B11" s="18" t="n">
        <f aca="false">EXP(LN(C11)/1.4)</f>
        <v>185.625062808954</v>
      </c>
      <c r="C11" s="4" t="n">
        <v>1500</v>
      </c>
      <c r="D11" s="18" t="n">
        <f aca="false">EXP(LN(C11)/0.95)</f>
        <v>2204.21501725585</v>
      </c>
      <c r="E11" s="5" t="n">
        <v>10.87</v>
      </c>
      <c r="F11" s="6" t="n">
        <v>14.1416666665</v>
      </c>
      <c r="G11" s="19" t="n">
        <v>46.77</v>
      </c>
      <c r="H11" s="19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20" t="n">
        <v>-1.67</v>
      </c>
      <c r="P11" s="20" t="n">
        <v>14.38</v>
      </c>
      <c r="Q11" s="21" t="n">
        <v>0.466</v>
      </c>
      <c r="R11" s="20" t="n">
        <f aca="false">0.52-4.16*I11</f>
        <v>-2.4752</v>
      </c>
      <c r="S11" s="20" t="n">
        <f aca="false">(1.02*EXP(8.5*I11)- 2.89)^0.5</f>
        <v>21.472586904924</v>
      </c>
      <c r="T11" s="21" t="n">
        <v>0.742</v>
      </c>
      <c r="U11" s="19" t="n">
        <v>2042.495</v>
      </c>
      <c r="V11" s="21" t="n">
        <v>0.668</v>
      </c>
      <c r="W11" s="20" t="n">
        <v>-1.41</v>
      </c>
      <c r="X11" s="20" t="n">
        <v>-2.7</v>
      </c>
      <c r="Y11" s="20" t="n">
        <v>-4.41</v>
      </c>
      <c r="Z11" s="19"/>
      <c r="AA11" s="20" t="n">
        <v>-1.63</v>
      </c>
      <c r="AB11" s="22" t="n">
        <v>30</v>
      </c>
      <c r="AC11" s="16" t="n">
        <v>0.00414</v>
      </c>
      <c r="AD11" s="16" t="n">
        <v>0.17233</v>
      </c>
    </row>
    <row r="12" customFormat="false" ht="12.8" hidden="false" customHeight="false" outlineLevel="0" collapsed="false">
      <c r="A12" s="1" t="s">
        <v>39</v>
      </c>
      <c r="B12" s="18" t="n">
        <f aca="false">EXP(LN(C12)/1.4)</f>
        <v>185.625062808954</v>
      </c>
      <c r="C12" s="4" t="n">
        <v>1500</v>
      </c>
      <c r="D12" s="18" t="n">
        <f aca="false">EXP(LN(C12)/0.95)</f>
        <v>2204.21501725585</v>
      </c>
      <c r="E12" s="5" t="n">
        <v>6.975</v>
      </c>
      <c r="F12" s="6" t="n">
        <v>13.6</v>
      </c>
      <c r="G12" s="19" t="n">
        <v>63.24</v>
      </c>
      <c r="H12" s="19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3" t="n">
        <v>-2.20987373229647</v>
      </c>
      <c r="P12" s="23" t="n">
        <v>45.2098777291801</v>
      </c>
      <c r="Q12" s="21" t="n">
        <v>0.466</v>
      </c>
      <c r="R12" s="20" t="n">
        <f aca="false">0.52-4.16*I12</f>
        <v>-2.4752</v>
      </c>
      <c r="S12" s="20" t="n">
        <f aca="false">(1.02*EXP(8.5*I12)- 2.89)^0.5</f>
        <v>21.472586904924</v>
      </c>
      <c r="T12" s="21" t="n">
        <v>0.742</v>
      </c>
      <c r="U12" s="19" t="n">
        <v>2042.495</v>
      </c>
      <c r="V12" s="11" t="n">
        <v>0.1975867375</v>
      </c>
      <c r="W12" s="24" t="n">
        <v>-0.926429729</v>
      </c>
      <c r="X12" s="24" t="n">
        <v>-7.341125025</v>
      </c>
      <c r="Y12" s="24" t="n">
        <v>-13.75582032</v>
      </c>
      <c r="Z12" s="25" t="n">
        <v>7.813877822</v>
      </c>
      <c r="AA12" s="23" t="n">
        <v>-2.93066544939765</v>
      </c>
      <c r="AB12" s="22" t="n">
        <v>30</v>
      </c>
      <c r="AC12" s="12" t="n">
        <v>0.004711</v>
      </c>
      <c r="AD12" s="16" t="n">
        <v>0.17233</v>
      </c>
    </row>
    <row r="13" customFormat="false" ht="12.8" hidden="false" customHeight="false" outlineLevel="0" collapsed="false">
      <c r="A13" s="1" t="s">
        <v>40</v>
      </c>
      <c r="B13" s="18" t="n">
        <f aca="false">EXP(LN(C13)/1.4)</f>
        <v>185.625062808954</v>
      </c>
      <c r="C13" s="4" t="n">
        <v>1500</v>
      </c>
      <c r="D13" s="18" t="n">
        <f aca="false">EXP(LN(C13)/0.95)</f>
        <v>2204.21501725585</v>
      </c>
      <c r="E13" s="14" t="n">
        <v>10.858</v>
      </c>
      <c r="F13" s="20" t="n">
        <v>26.32</v>
      </c>
      <c r="G13" s="19" t="n">
        <v>69.95</v>
      </c>
      <c r="H13" s="19" t="n">
        <v>120.89</v>
      </c>
      <c r="I13" s="8" t="n">
        <v>0.62</v>
      </c>
      <c r="J13" s="8" t="n">
        <v>1.5</v>
      </c>
      <c r="K13" s="13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3" t="n">
        <v>-1.8525592242383</v>
      </c>
      <c r="P13" s="23" t="n">
        <v>8.13590559168222</v>
      </c>
      <c r="Q13" s="21" t="n">
        <v>0.2609</v>
      </c>
      <c r="R13" s="20" t="n">
        <f aca="false">0.52-4.16*I13</f>
        <v>-2.0592</v>
      </c>
      <c r="S13" s="20" t="n">
        <f aca="false">(1.02*EXP(8.5*I13)- 2.89)^0.5</f>
        <v>13.9790658376839</v>
      </c>
      <c r="T13" s="21" t="n">
        <v>0.6096</v>
      </c>
      <c r="U13" s="19" t="n">
        <v>13004</v>
      </c>
      <c r="V13" s="11" t="n">
        <v>0.1286961952</v>
      </c>
      <c r="W13" s="24" t="n">
        <v>-4.1592617</v>
      </c>
      <c r="X13" s="24" t="n">
        <v>-7.073297018</v>
      </c>
      <c r="Y13" s="24" t="n">
        <v>-9.987332337</v>
      </c>
      <c r="Z13" s="25" t="n">
        <v>17.886935033</v>
      </c>
      <c r="AA13" s="23" t="n">
        <v>-2.58059968993449</v>
      </c>
      <c r="AB13" s="22" t="n">
        <v>30</v>
      </c>
      <c r="AC13" s="12" t="n">
        <v>0.01399</v>
      </c>
      <c r="AD13" s="16" t="n">
        <v>0.3066</v>
      </c>
    </row>
    <row r="14" customFormat="false" ht="12.8" hidden="false" customHeight="false" outlineLevel="0" collapsed="false">
      <c r="A14" s="1" t="s">
        <v>41</v>
      </c>
      <c r="B14" s="18" t="n">
        <f aca="false">EXP(LN(C14)/1.4)</f>
        <v>185.625062808954</v>
      </c>
      <c r="C14" s="4" t="n">
        <v>1500</v>
      </c>
      <c r="D14" s="18" t="n">
        <f aca="false">EXP(LN(C14)/0.95)</f>
        <v>2204.21501725585</v>
      </c>
      <c r="E14" s="5" t="n">
        <v>5.928</v>
      </c>
      <c r="F14" s="20" t="n">
        <v>26.3</v>
      </c>
      <c r="G14" s="19" t="n">
        <v>88.537</v>
      </c>
      <c r="H14" s="19" t="n">
        <v>147.59</v>
      </c>
      <c r="I14" s="8" t="n">
        <v>0.62</v>
      </c>
      <c r="J14" s="8" t="n">
        <v>1.5</v>
      </c>
      <c r="K14" s="13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3" t="n">
        <v>-1.9269940661065</v>
      </c>
      <c r="P14" s="23" t="n">
        <v>13.6175966567185</v>
      </c>
      <c r="Q14" s="21" t="n">
        <v>0.2609</v>
      </c>
      <c r="R14" s="20" t="n">
        <f aca="false">0.52-4.16*I14</f>
        <v>-2.0592</v>
      </c>
      <c r="S14" s="20" t="n">
        <f aca="false">(1.02*EXP(8.5*I14)- 2.89)^0.5</f>
        <v>13.9790658376839</v>
      </c>
      <c r="T14" s="21" t="n">
        <v>0.6096</v>
      </c>
      <c r="U14" s="19" t="n">
        <v>13004</v>
      </c>
      <c r="V14" s="11" t="n">
        <v>0.2084861967</v>
      </c>
      <c r="W14" s="24" t="n">
        <v>-2.956328846</v>
      </c>
      <c r="X14" s="24" t="n">
        <v>-5.517944502</v>
      </c>
      <c r="Y14" s="24" t="n">
        <v>-8.079560157</v>
      </c>
      <c r="Z14" s="25" t="n">
        <v>21.388584916</v>
      </c>
      <c r="AA14" s="23" t="n">
        <v>-2.33723157320728</v>
      </c>
      <c r="AB14" s="22" t="n">
        <v>30</v>
      </c>
      <c r="AC14" s="12" t="n">
        <v>0.01658</v>
      </c>
      <c r="AD14" s="16" t="n">
        <v>0.3066</v>
      </c>
    </row>
    <row r="15" customFormat="false" ht="12.8" hidden="false" customHeight="false" outlineLevel="0" collapsed="false">
      <c r="A15" s="1" t="s">
        <v>42</v>
      </c>
      <c r="B15" s="18" t="n">
        <f aca="false">EXP(LN(C15)/1.4)</f>
        <v>185.625062808954</v>
      </c>
      <c r="C15" s="4" t="n">
        <v>1500</v>
      </c>
      <c r="D15" s="18" t="n">
        <f aca="false">EXP(LN(C15)/0.95)</f>
        <v>2204.21501725585</v>
      </c>
      <c r="E15" s="5" t="n">
        <v>40.13</v>
      </c>
      <c r="F15" s="20" t="n">
        <v>42.42</v>
      </c>
      <c r="G15" s="19" t="n">
        <v>25.9</v>
      </c>
      <c r="H15" s="19" t="n">
        <v>52.16</v>
      </c>
      <c r="I15" s="8" t="n">
        <v>0.62</v>
      </c>
      <c r="J15" s="8" t="n">
        <v>1.5</v>
      </c>
      <c r="K15" s="13" t="n">
        <f aca="false">1/J15</f>
        <v>0.666666666666667</v>
      </c>
      <c r="L15" s="4" t="n">
        <f aca="false">100*((1/I15) - (1/1.53))</f>
        <v>95.9308454564622</v>
      </c>
      <c r="M15" s="4" t="n">
        <f aca="false">J15*(N15-L15*(1- (1/J15)))</f>
        <v>180.698858271769</v>
      </c>
      <c r="N15" s="4" t="n">
        <v>152.442854</v>
      </c>
      <c r="O15" s="20" t="n">
        <v>-1.64</v>
      </c>
      <c r="P15" s="20" t="n">
        <v>13.57</v>
      </c>
      <c r="Q15" s="21" t="n">
        <v>0.2609</v>
      </c>
      <c r="R15" s="20" t="n">
        <f aca="false">0.52-4.16*I15</f>
        <v>-2.0592</v>
      </c>
      <c r="S15" s="20" t="n">
        <f aca="false">(1.02*EXP(8.5*I15)- 2.89)^0.5</f>
        <v>13.9790658376839</v>
      </c>
      <c r="T15" s="21" t="n">
        <v>0.6096</v>
      </c>
      <c r="U15" s="19" t="n">
        <v>13004</v>
      </c>
      <c r="V15" s="21" t="n">
        <v>2.91</v>
      </c>
      <c r="W15" s="20" t="n">
        <v>-1.215</v>
      </c>
      <c r="X15" s="20" t="n">
        <v>-2.39</v>
      </c>
      <c r="Y15" s="20" t="n">
        <v>-4.039</v>
      </c>
      <c r="Z15" s="21"/>
      <c r="AA15" s="20" t="n">
        <v>-1.608</v>
      </c>
      <c r="AB15" s="22" t="n">
        <v>30</v>
      </c>
      <c r="AC15" s="16" t="n">
        <v>0.0056</v>
      </c>
      <c r="AD15" s="16" t="n">
        <v>0.3066</v>
      </c>
    </row>
    <row r="16" customFormat="false" ht="12.8" hidden="false" customHeight="false" outlineLevel="0" collapsed="false">
      <c r="A16" s="1" t="s">
        <v>43</v>
      </c>
      <c r="B16" s="18" t="n">
        <f aca="false">EXP(LN(C16)/1.4)</f>
        <v>185.625062808954</v>
      </c>
      <c r="C16" s="4" t="n">
        <v>1500</v>
      </c>
      <c r="D16" s="18" t="n">
        <f aca="false">EXP(LN(C16)/0.95)</f>
        <v>2204.21501725585</v>
      </c>
      <c r="E16" s="5" t="n">
        <v>5.80621691921868</v>
      </c>
      <c r="F16" s="6" t="n">
        <v>8.2</v>
      </c>
      <c r="G16" s="19" t="n">
        <v>55.01</v>
      </c>
      <c r="H16" s="19" t="n">
        <v>157.6</v>
      </c>
      <c r="I16" s="8" t="n">
        <v>0.56</v>
      </c>
      <c r="J16" s="8" t="n">
        <v>1.482</v>
      </c>
      <c r="K16" s="13" t="n">
        <f aca="false">1/J16</f>
        <v>0.67476383265857</v>
      </c>
      <c r="L16" s="4" t="n">
        <f aca="false">100*((1/I16) - (1/1.53))</f>
        <v>113.211951447246</v>
      </c>
      <c r="M16" s="4" t="n">
        <f aca="false">J16*(N16-L16*(1- (1/J16)))</f>
        <v>115.388832426428</v>
      </c>
      <c r="N16" s="4" t="n">
        <v>114.680832</v>
      </c>
      <c r="O16" s="20" t="s">
        <v>135</v>
      </c>
      <c r="P16" s="20" t="n">
        <v>12.6</v>
      </c>
      <c r="Q16" s="21" t="n">
        <v>0.272</v>
      </c>
      <c r="R16" s="20" t="n">
        <f aca="false">0.52-4.16*I16</f>
        <v>-1.8096</v>
      </c>
      <c r="S16" s="20" t="n">
        <f aca="false">(1.02*EXP(8.5*I16)- 2.89)^0.5</f>
        <v>10.7791857028706</v>
      </c>
      <c r="T16" s="21" t="n">
        <v>0.932</v>
      </c>
      <c r="U16" s="4" t="n">
        <v>2980</v>
      </c>
      <c r="V16" s="21" t="n">
        <v>0.3268</v>
      </c>
      <c r="W16" s="20" t="n">
        <v>-5.71</v>
      </c>
      <c r="X16" s="20" t="n">
        <v>-9.42</v>
      </c>
      <c r="Y16" s="20" t="n">
        <v>-12.64</v>
      </c>
      <c r="Z16" s="19"/>
      <c r="AA16" s="23" t="n">
        <v>-3</v>
      </c>
      <c r="AB16" s="22" t="n">
        <v>30</v>
      </c>
      <c r="AC16" s="12" t="n">
        <v>0.00705467372114286</v>
      </c>
      <c r="AD16" s="22" t="n">
        <v>0.084</v>
      </c>
    </row>
    <row r="17" customFormat="false" ht="12.8" hidden="false" customHeight="false" outlineLevel="0" collapsed="false">
      <c r="A17" s="1" t="s">
        <v>44</v>
      </c>
      <c r="B17" s="18" t="n">
        <f aca="false">EXP(LN(C17)/1.4)</f>
        <v>267.362200013348</v>
      </c>
      <c r="C17" s="4" t="n">
        <v>2500</v>
      </c>
      <c r="D17" s="18" t="n">
        <f aca="false">EXP(LN(C17)/0.95)</f>
        <v>3773.80066347525</v>
      </c>
      <c r="E17" s="5" t="n">
        <v>4.57561414355</v>
      </c>
      <c r="F17" s="6" t="n">
        <v>11.8</v>
      </c>
      <c r="G17" s="19" t="n">
        <v>54.36</v>
      </c>
      <c r="H17" s="19" t="n">
        <v>120.6</v>
      </c>
      <c r="I17" s="8" t="n">
        <v>0.6077</v>
      </c>
      <c r="J17" s="8" t="n">
        <v>1.96422645197988</v>
      </c>
      <c r="K17" s="13" t="n">
        <f aca="false">1/J17</f>
        <v>0.509106268776714</v>
      </c>
      <c r="L17" s="4" t="n">
        <f aca="false">100*((1/I17) - (1/1.53))</f>
        <v>99.1954019279809</v>
      </c>
      <c r="M17" s="4" t="n">
        <f aca="false">J17*(N17-L17*(1- (1/J17)))</f>
        <v>140.06034378385</v>
      </c>
      <c r="N17" s="4" t="n">
        <v>120</v>
      </c>
      <c r="O17" s="23" t="n">
        <v>-1.5011</v>
      </c>
      <c r="P17" s="23" t="n">
        <v>5.31784425645142</v>
      </c>
      <c r="Q17" s="22" t="n">
        <v>0.35</v>
      </c>
      <c r="R17" s="20" t="n">
        <f aca="false">0.52-4.16*I17</f>
        <v>-2.008032</v>
      </c>
      <c r="S17" s="20" t="n">
        <f aca="false">(1.02*EXP(8.5*I17)- 2.89)^0.5</f>
        <v>13.2562652363486</v>
      </c>
      <c r="T17" s="21" t="n">
        <v>0.9289</v>
      </c>
      <c r="U17" s="4" t="n">
        <v>1320</v>
      </c>
      <c r="V17" s="5" t="n">
        <v>0.15</v>
      </c>
      <c r="W17" s="6" t="n">
        <v>-4.2680973065</v>
      </c>
      <c r="X17" s="6" t="n">
        <v>-4.671333333</v>
      </c>
      <c r="Y17" s="6" t="n">
        <v>-5.306472053</v>
      </c>
      <c r="Z17" s="4" t="n">
        <v>59.44</v>
      </c>
      <c r="AA17" s="6" t="n">
        <v>-1.575</v>
      </c>
      <c r="AB17" s="22" t="n">
        <v>30</v>
      </c>
      <c r="AC17" s="12" t="n">
        <v>0.00203125</v>
      </c>
      <c r="AD17" s="22" t="n">
        <v>0.158</v>
      </c>
    </row>
    <row r="18" customFormat="false" ht="12.8" hidden="false" customHeight="false" outlineLevel="0" collapsed="false">
      <c r="A18" s="1" t="s">
        <v>45</v>
      </c>
      <c r="B18" s="18" t="n">
        <f aca="false">EXP(LN(C18)/1.4)</f>
        <v>185.625062808954</v>
      </c>
      <c r="C18" s="4" t="n">
        <v>1500</v>
      </c>
      <c r="D18" s="18" t="n">
        <f aca="false">EXP(LN(C18)/0.95)</f>
        <v>2204.21501725585</v>
      </c>
      <c r="E18" s="5" t="n">
        <v>4.82033304119194</v>
      </c>
      <c r="F18" s="6" t="n">
        <v>12.1</v>
      </c>
      <c r="G18" s="19" t="n">
        <v>60.11</v>
      </c>
      <c r="H18" s="19" t="n">
        <v>106.37</v>
      </c>
      <c r="I18" s="8" t="n">
        <v>0.73</v>
      </c>
      <c r="J18" s="8" t="n">
        <v>2.28945240589391</v>
      </c>
      <c r="K18" s="13" t="n">
        <f aca="false">1/J18</f>
        <v>0.436785668671524</v>
      </c>
      <c r="L18" s="4" t="n">
        <f aca="false">100*((1/I18) - (1/1.53))</f>
        <v>71.62682424568</v>
      </c>
      <c r="M18" s="4" t="n">
        <f aca="false">J18*(N18-L18*(1- (1/J18)))</f>
        <v>128.651567823179</v>
      </c>
      <c r="N18" s="4" t="n">
        <v>96.5344149999999</v>
      </c>
      <c r="O18" s="23" t="n">
        <v>-3.22489123711149</v>
      </c>
      <c r="P18" s="23" t="n">
        <v>26.1350516060853</v>
      </c>
      <c r="Q18" s="7" t="n">
        <v>0.24</v>
      </c>
      <c r="R18" s="20" t="n">
        <f aca="false">0.52-4.16*I18</f>
        <v>-2.5168</v>
      </c>
      <c r="S18" s="20" t="n">
        <f aca="false">(1.02*EXP(8.5*I18)- 2.89)^0.5</f>
        <v>22.4105630241409</v>
      </c>
      <c r="T18" s="21" t="n">
        <v>0.585</v>
      </c>
      <c r="U18" s="4" t="n">
        <v>2436.47453228934</v>
      </c>
      <c r="V18" s="11" t="n">
        <v>0.2723431183</v>
      </c>
      <c r="W18" s="24" t="n">
        <v>-4.048237444</v>
      </c>
      <c r="X18" s="24" t="n">
        <v>-7.936104741</v>
      </c>
      <c r="Y18" s="24" t="n">
        <v>-11.82397204</v>
      </c>
      <c r="Z18" s="25" t="n">
        <v>13.34416461</v>
      </c>
      <c r="AA18" s="6" t="n">
        <v>-2.3</v>
      </c>
      <c r="AB18" s="22" t="n">
        <v>30</v>
      </c>
      <c r="AC18" s="12" t="n">
        <v>0.0079936</v>
      </c>
      <c r="AD18" s="22" t="n">
        <v>0.219</v>
      </c>
    </row>
    <row r="19" customFormat="false" ht="12.8" hidden="false" customHeight="false" outlineLevel="0" collapsed="false">
      <c r="A19" s="1" t="s">
        <v>46</v>
      </c>
      <c r="B19" s="18" t="n">
        <f aca="false">EXP(LN(C19)/1.4)</f>
        <v>267.362200013348</v>
      </c>
      <c r="C19" s="4" t="n">
        <v>2500</v>
      </c>
      <c r="D19" s="18" t="n">
        <f aca="false">EXP(LN(C19)/0.95)</f>
        <v>3773.80066347525</v>
      </c>
      <c r="E19" s="5" t="n">
        <v>6.88</v>
      </c>
      <c r="F19" s="6" t="n">
        <v>13.8945</v>
      </c>
      <c r="G19" s="19" t="n">
        <v>39.45</v>
      </c>
      <c r="H19" s="4" t="n">
        <v>109.70364178</v>
      </c>
      <c r="I19" s="8" t="n">
        <v>0.9</v>
      </c>
      <c r="J19" s="8" t="n">
        <v>1.80587174083789</v>
      </c>
      <c r="K19" s="13" t="n">
        <f aca="false">1/J19</f>
        <v>0.553749182395434</v>
      </c>
      <c r="L19" s="4" t="n">
        <f aca="false">100*((1/I19) - (1/1.53))</f>
        <v>45.7516339869281</v>
      </c>
      <c r="M19" s="4" t="n">
        <f aca="false">J19*(N19-L19*(1- (1/J19)))</f>
        <v>131.352495724182</v>
      </c>
      <c r="N19" s="4" t="n">
        <v>93.1530411862769</v>
      </c>
      <c r="O19" s="23" t="n">
        <v>-2.66</v>
      </c>
      <c r="P19" s="23" t="n">
        <v>10.46</v>
      </c>
      <c r="Q19" s="7" t="n">
        <v>0.17</v>
      </c>
      <c r="R19" s="20" t="n">
        <f aca="false">0.52-4.16*I19</f>
        <v>-3.224</v>
      </c>
      <c r="S19" s="20" t="n">
        <f aca="false">(1.02*EXP(8.5*I19)- 2.89)^0.5</f>
        <v>46.2576318158267</v>
      </c>
      <c r="T19" s="21" t="n">
        <v>0.585</v>
      </c>
      <c r="U19" s="4" t="n">
        <v>1154.78476961139</v>
      </c>
      <c r="V19" s="11" t="n">
        <v>0.16</v>
      </c>
      <c r="W19" s="24" t="n">
        <v>-4.93</v>
      </c>
      <c r="X19" s="24" t="n">
        <v>-7.13</v>
      </c>
      <c r="Y19" s="24" t="n">
        <v>-9.33</v>
      </c>
      <c r="Z19" s="25" t="n">
        <v>24.98</v>
      </c>
      <c r="AA19" s="6" t="n">
        <v>-3.05</v>
      </c>
      <c r="AB19" s="22" t="n">
        <v>30</v>
      </c>
      <c r="AC19" s="12" t="n">
        <v>0.001659</v>
      </c>
      <c r="AD19" s="8" t="n">
        <v>0.205</v>
      </c>
    </row>
    <row r="20" customFormat="false" ht="12.8" hidden="false" customHeight="false" outlineLevel="0" collapsed="false">
      <c r="A20" s="1" t="s">
        <v>48</v>
      </c>
      <c r="B20" s="18" t="n">
        <f aca="false">EXP(LN(C20)/1.4)</f>
        <v>72.2128157528199</v>
      </c>
      <c r="C20" s="4" t="n">
        <v>400</v>
      </c>
      <c r="D20" s="18" t="n">
        <f aca="false">EXP(LN(C20)/0.95)</f>
        <v>548.290242550687</v>
      </c>
      <c r="E20" s="5" t="n">
        <v>4.8305439331</v>
      </c>
      <c r="F20" s="6" t="n">
        <v>12.75</v>
      </c>
      <c r="G20" s="19" t="n">
        <v>71.69</v>
      </c>
      <c r="H20" s="19" t="n">
        <v>123.43</v>
      </c>
      <c r="I20" s="8" t="n">
        <v>0.7</v>
      </c>
      <c r="J20" s="8" t="n">
        <v>3.1146926282787</v>
      </c>
      <c r="K20" s="13" t="n">
        <f aca="false">1/J20</f>
        <v>0.321058967719919</v>
      </c>
      <c r="L20" s="4" t="n">
        <f aca="false">100*((1/I20) - (1/1.53))</f>
        <v>77.4976657329599</v>
      </c>
      <c r="M20" s="4" t="n">
        <f aca="false">J20*(N20-L20*(1- (1/J20)))</f>
        <v>304.589805648626</v>
      </c>
      <c r="N20" s="4" t="n">
        <v>150.407633751591</v>
      </c>
      <c r="O20" s="23" t="n">
        <v>-1.42274895336093</v>
      </c>
      <c r="P20" s="23" t="n">
        <v>6.71280382204902</v>
      </c>
      <c r="Q20" s="22" t="n">
        <v>0.22</v>
      </c>
      <c r="R20" s="20" t="n">
        <f aca="false">0.52-4.16*I20</f>
        <v>-2.392</v>
      </c>
      <c r="S20" s="20" t="n">
        <f aca="false">(1.02*EXP(8.5*I20)- 2.89)^0.5</f>
        <v>19.7113775734304</v>
      </c>
      <c r="T20" s="21" t="n">
        <v>0.6817</v>
      </c>
      <c r="U20" s="19" t="n">
        <v>6104.68</v>
      </c>
      <c r="V20" s="11" t="n">
        <v>0.3134571207</v>
      </c>
      <c r="W20" s="24" t="n">
        <v>-5.713847822</v>
      </c>
      <c r="X20" s="24" t="n">
        <v>-10.35976827</v>
      </c>
      <c r="Y20" s="24" t="n">
        <v>-15.00568872</v>
      </c>
      <c r="Z20" s="25" t="n">
        <v>11.102207209</v>
      </c>
      <c r="AA20" s="23" t="n">
        <v>-1.97322438194395</v>
      </c>
      <c r="AB20" s="22" t="n">
        <v>30</v>
      </c>
      <c r="AC20" s="16" t="n">
        <v>0.0052</v>
      </c>
      <c r="AD20" s="16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7" t="s">
        <v>136</v>
      </c>
      <c r="B1" s="27" t="s">
        <v>137</v>
      </c>
      <c r="C1" s="27" t="s">
        <v>138</v>
      </c>
      <c r="D1" s="27" t="s">
        <v>139</v>
      </c>
      <c r="E1" s="27" t="s">
        <v>140</v>
      </c>
      <c r="F1" s="27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6796875" defaultRowHeight="12" zeroHeight="false" outlineLevelRow="0" outlineLevelCol="0"/>
  <cols>
    <col collapsed="false" customWidth="true" hidden="false" outlineLevel="0" max="17" min="17" style="2" width="10.36"/>
  </cols>
  <sheetData>
    <row r="1" customFormat="false" ht="12.65" hidden="false" customHeight="false" outlineLevel="0" collapsed="false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68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130</v>
      </c>
      <c r="X1" s="3" t="s">
        <v>22</v>
      </c>
      <c r="Y1" s="3" t="s">
        <v>23</v>
      </c>
      <c r="Z1" s="3" t="s">
        <v>24</v>
      </c>
      <c r="AA1" s="3" t="s">
        <v>25</v>
      </c>
    </row>
    <row r="2" customFormat="false" ht="12.65" hidden="false" customHeight="false" outlineLevel="0" collapsed="false">
      <c r="A2" s="1" t="s">
        <v>26</v>
      </c>
      <c r="B2" s="4" t="n">
        <v>2500</v>
      </c>
      <c r="C2" s="5" t="n">
        <v>11.1296605453534</v>
      </c>
      <c r="D2" s="6" t="n">
        <v>35</v>
      </c>
      <c r="F2" s="6" t="n">
        <v>120.0791734</v>
      </c>
      <c r="G2" s="7"/>
      <c r="H2" s="4" t="n">
        <v>122.658276</v>
      </c>
      <c r="I2" s="4" t="n">
        <v>122.658276</v>
      </c>
      <c r="J2" s="4"/>
      <c r="K2" s="7"/>
      <c r="L2" s="5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  <c r="AA2" s="7"/>
    </row>
    <row r="3" customFormat="false" ht="12.65" hidden="false" customHeight="false" outlineLevel="0" collapsed="false">
      <c r="A3" s="1" t="s">
        <v>27</v>
      </c>
      <c r="B3" s="4" t="n">
        <v>1500</v>
      </c>
      <c r="C3" s="5" t="n">
        <v>7.921182266</v>
      </c>
      <c r="D3" s="6" t="n">
        <v>14.1</v>
      </c>
      <c r="F3" s="6" t="n">
        <v>98.5</v>
      </c>
      <c r="G3" s="8" t="n">
        <v>1.6691407554284</v>
      </c>
      <c r="H3" s="4" t="n">
        <v>140.0561185</v>
      </c>
      <c r="I3" s="4" t="n">
        <v>150.171194054683</v>
      </c>
      <c r="J3" s="12" t="n">
        <v>0.442</v>
      </c>
      <c r="K3" s="5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14" t="n">
        <v>-2.32449789044832</v>
      </c>
      <c r="X3" s="14" t="n">
        <f aca="false">W3</f>
        <v>-2.32449789044832</v>
      </c>
      <c r="Y3" s="8"/>
      <c r="Z3" s="12" t="n">
        <v>0.002819</v>
      </c>
      <c r="AA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5" t="n">
        <v>8.4348179086</v>
      </c>
      <c r="D4" s="6" t="n">
        <v>18.5979166666666</v>
      </c>
      <c r="F4" s="6"/>
      <c r="G4" s="8" t="n">
        <v>1.6674653809253</v>
      </c>
      <c r="H4" s="4" t="n">
        <v>113.974968</v>
      </c>
      <c r="I4" s="4" t="n">
        <v>114.926648</v>
      </c>
      <c r="J4" s="12" t="n">
        <v>0.377067686871033</v>
      </c>
      <c r="K4" s="14" t="n">
        <v>-2.32190138989068</v>
      </c>
      <c r="L4" s="14" t="n">
        <v>13.741165480704</v>
      </c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14" t="n">
        <v>-2.92181955290895</v>
      </c>
      <c r="X4" s="14" t="n">
        <f aca="false">W4</f>
        <v>-2.92181955290895</v>
      </c>
      <c r="Y4" s="8"/>
      <c r="Z4" s="12" t="n">
        <v>0.001516</v>
      </c>
      <c r="AA4" s="8"/>
    </row>
    <row r="5" customFormat="false" ht="12.65" hidden="false" customHeight="false" outlineLevel="0" collapsed="false">
      <c r="A5" s="1" t="s">
        <v>31</v>
      </c>
      <c r="B5" s="4" t="n">
        <v>400</v>
      </c>
      <c r="C5" s="5" t="n">
        <v>6.866</v>
      </c>
      <c r="D5" s="6" t="n">
        <v>15.55</v>
      </c>
      <c r="F5" s="6"/>
      <c r="G5" s="8"/>
      <c r="H5" s="4" t="n">
        <v>125.651043</v>
      </c>
      <c r="I5" s="4" t="n">
        <v>125.3460715</v>
      </c>
      <c r="J5" s="12" t="n">
        <v>0.382039773906984</v>
      </c>
      <c r="K5" s="14" t="n">
        <v>-1.71902985909749</v>
      </c>
      <c r="L5" s="14" t="n">
        <v>6.40509511402895</v>
      </c>
      <c r="M5" s="7"/>
      <c r="N5" s="7"/>
      <c r="O5" s="7"/>
      <c r="P5" s="7"/>
      <c r="Q5" s="4" t="n">
        <v>3530</v>
      </c>
      <c r="R5" s="10" t="n">
        <v>0.1689526292</v>
      </c>
      <c r="S5" s="11" t="n">
        <v>-6.733965191</v>
      </c>
      <c r="T5" s="11" t="n">
        <v>-10.14762341</v>
      </c>
      <c r="U5" s="11" t="n">
        <v>-13.56128162</v>
      </c>
      <c r="V5" s="11" t="n">
        <v>15.849100066</v>
      </c>
      <c r="W5" s="14" t="n">
        <v>-2.17054287918342</v>
      </c>
      <c r="X5" s="14" t="n">
        <f aca="false">W5</f>
        <v>-2.17054287918342</v>
      </c>
      <c r="Y5" s="8"/>
      <c r="Z5" s="12" t="n">
        <v>0.003437</v>
      </c>
      <c r="AA5" s="8"/>
    </row>
    <row r="6" customFormat="false" ht="12.65" hidden="false" customHeight="false" outlineLevel="0" collapsed="false">
      <c r="A6" s="1" t="s">
        <v>32</v>
      </c>
      <c r="B6" s="4" t="n">
        <v>400</v>
      </c>
      <c r="C6" s="5" t="n">
        <v>6.5871813451</v>
      </c>
      <c r="D6" s="6" t="n">
        <v>14.31</v>
      </c>
      <c r="F6" s="6"/>
      <c r="G6" s="8" t="n">
        <v>2.86827625720614</v>
      </c>
      <c r="H6" s="4" t="n">
        <v>133.659804</v>
      </c>
      <c r="I6" s="4" t="n">
        <v>157.534169565348</v>
      </c>
      <c r="J6" s="12" t="n">
        <v>0.406391821418118</v>
      </c>
      <c r="K6" s="14" t="n">
        <v>-1.9796889440226</v>
      </c>
      <c r="L6" s="14" t="n">
        <v>9.61055583128884</v>
      </c>
      <c r="M6" s="7"/>
      <c r="N6" s="7"/>
      <c r="O6" s="7"/>
      <c r="P6" s="7"/>
      <c r="Q6" s="4"/>
      <c r="R6" s="8"/>
      <c r="S6" s="5" t="n">
        <v>-8.3</v>
      </c>
      <c r="T6" s="5" t="n">
        <v>-10.2</v>
      </c>
      <c r="U6" s="5"/>
      <c r="V6" s="5"/>
      <c r="W6" s="14" t="n">
        <v>-2.16254532499295</v>
      </c>
      <c r="X6" s="14" t="n">
        <f aca="false">W6</f>
        <v>-2.16254532499295</v>
      </c>
      <c r="Y6" s="8"/>
      <c r="Z6" s="12" t="n">
        <v>0.004014</v>
      </c>
      <c r="AA6" s="8"/>
    </row>
    <row r="7" customFormat="false" ht="12.65" hidden="false" customHeight="false" outlineLevel="0" collapsed="false">
      <c r="A7" s="1" t="s">
        <v>34</v>
      </c>
      <c r="B7" s="4" t="n">
        <v>400</v>
      </c>
      <c r="C7" s="14" t="n">
        <v>6.047</v>
      </c>
      <c r="D7" s="6"/>
      <c r="F7" s="6"/>
      <c r="G7" s="8" t="n">
        <v>5.67380422886498</v>
      </c>
      <c r="H7" s="15" t="n">
        <v>176.9466165</v>
      </c>
      <c r="I7" s="4" t="n">
        <v>176.9466165</v>
      </c>
      <c r="J7" s="12"/>
      <c r="K7" s="5"/>
      <c r="L7" s="5"/>
      <c r="M7" s="7"/>
      <c r="N7" s="7"/>
      <c r="O7" s="7"/>
      <c r="P7" s="7"/>
      <c r="Q7" s="4"/>
      <c r="R7" s="8"/>
      <c r="S7" s="5"/>
      <c r="T7" s="5"/>
      <c r="U7" s="5"/>
      <c r="V7" s="5"/>
      <c r="W7" s="14"/>
      <c r="X7" s="14"/>
      <c r="Y7" s="8"/>
      <c r="Z7" s="8"/>
      <c r="AA7" s="8"/>
    </row>
    <row r="8" customFormat="false" ht="12.65" hidden="false" customHeight="false" outlineLevel="0" collapsed="false">
      <c r="A8" s="1" t="s">
        <v>35</v>
      </c>
      <c r="B8" s="4" t="n">
        <v>400</v>
      </c>
      <c r="C8" s="5"/>
      <c r="D8" s="6"/>
      <c r="F8" s="6"/>
      <c r="G8" s="8" t="n">
        <v>3.85794536330718</v>
      </c>
      <c r="H8" s="15" t="n">
        <v>122.752844</v>
      </c>
      <c r="I8" s="4" t="n">
        <v>122.752844</v>
      </c>
      <c r="J8" s="12"/>
      <c r="K8" s="5"/>
      <c r="L8" s="5"/>
      <c r="M8" s="7"/>
      <c r="N8" s="7"/>
      <c r="O8" s="7"/>
      <c r="P8" s="7"/>
      <c r="Q8" s="4"/>
      <c r="R8" s="8"/>
      <c r="S8" s="5"/>
      <c r="T8" s="5"/>
      <c r="U8" s="5"/>
      <c r="V8" s="5"/>
      <c r="W8" s="14"/>
      <c r="X8" s="14"/>
      <c r="Y8" s="8"/>
      <c r="Z8" s="8"/>
      <c r="AA8" s="8"/>
    </row>
    <row r="9" customFormat="false" ht="12.65" hidden="false" customHeight="false" outlineLevel="0" collapsed="false">
      <c r="A9" s="1" t="s">
        <v>37</v>
      </c>
      <c r="B9" s="4" t="n">
        <v>1500</v>
      </c>
      <c r="C9" s="5" t="n">
        <v>8.03</v>
      </c>
      <c r="D9" s="6" t="n">
        <v>10.675</v>
      </c>
      <c r="F9" s="6"/>
      <c r="G9" s="8" t="n">
        <v>1.95223310621838</v>
      </c>
      <c r="H9" s="4" t="n">
        <v>108.649759138841</v>
      </c>
      <c r="I9" s="4" t="n">
        <v>99.062326</v>
      </c>
      <c r="J9" s="12" t="n">
        <v>0.544991614526915</v>
      </c>
      <c r="K9" s="14" t="n">
        <v>-2.80162794800361</v>
      </c>
      <c r="L9" s="14" t="n">
        <v>22.3517952586394</v>
      </c>
      <c r="M9" s="7"/>
      <c r="N9" s="7"/>
      <c r="O9" s="7"/>
      <c r="P9" s="7"/>
      <c r="Q9" s="4" t="n">
        <v>2040</v>
      </c>
      <c r="R9" s="10" t="n">
        <v>0.0693018125</v>
      </c>
      <c r="S9" s="11" t="n">
        <v>-4.338385029</v>
      </c>
      <c r="T9" s="11" t="n">
        <v>-11.4510026</v>
      </c>
      <c r="U9" s="11" t="n">
        <v>-18.56362017</v>
      </c>
      <c r="V9" s="11" t="n">
        <v>7.0420149194</v>
      </c>
      <c r="W9" s="14" t="n">
        <v>-3.24247138458736</v>
      </c>
      <c r="X9" s="14" t="n">
        <f aca="false">W9</f>
        <v>-3.24247138458736</v>
      </c>
      <c r="Y9" s="8"/>
      <c r="Z9" s="12" t="n">
        <v>0.0053115</v>
      </c>
      <c r="AA9" s="8"/>
    </row>
    <row r="10" customFormat="false" ht="12.65" hidden="false" customHeight="false" outlineLevel="0" collapsed="false">
      <c r="A10" s="1" t="s">
        <v>38</v>
      </c>
      <c r="B10" s="4" t="n">
        <v>1500</v>
      </c>
      <c r="C10" s="5" t="n">
        <v>10.87</v>
      </c>
      <c r="D10" s="6" t="n">
        <v>14.1416666665</v>
      </c>
      <c r="F10" s="6"/>
      <c r="G10" s="8"/>
      <c r="H10" s="4" t="n">
        <v>117.426973</v>
      </c>
      <c r="I10" s="4" t="n">
        <v>117.47692</v>
      </c>
      <c r="J10" s="12"/>
      <c r="K10" s="5"/>
      <c r="L10" s="5"/>
      <c r="M10" s="7"/>
      <c r="N10" s="7"/>
      <c r="O10" s="7"/>
      <c r="P10" s="7"/>
      <c r="Q10" s="4"/>
      <c r="R10" s="8"/>
      <c r="S10" s="8"/>
      <c r="T10" s="8"/>
      <c r="U10" s="8"/>
      <c r="V10" s="5"/>
      <c r="W10" s="14"/>
      <c r="X10" s="14"/>
      <c r="Y10" s="8"/>
      <c r="Z10" s="8"/>
      <c r="AA10" s="8"/>
    </row>
    <row r="11" customFormat="false" ht="12.65" hidden="false" customHeight="false" outlineLevel="0" collapsed="false">
      <c r="A11" s="1" t="s">
        <v>39</v>
      </c>
      <c r="B11" s="4" t="n">
        <v>1500</v>
      </c>
      <c r="C11" s="5" t="n">
        <v>6.975</v>
      </c>
      <c r="D11" s="6" t="n">
        <v>13.6</v>
      </c>
      <c r="F11" s="6"/>
      <c r="G11" s="8" t="n">
        <v>2.55484265546135</v>
      </c>
      <c r="H11" s="4" t="n">
        <v>123.0427035</v>
      </c>
      <c r="I11" s="4" t="n">
        <v>122.563993</v>
      </c>
      <c r="J11" s="12" t="n">
        <v>0.459880979766896</v>
      </c>
      <c r="K11" s="14" t="n">
        <v>-2.20987373229647</v>
      </c>
      <c r="L11" s="14" t="n">
        <v>45.2098777291801</v>
      </c>
      <c r="M11" s="7"/>
      <c r="N11" s="7"/>
      <c r="O11" s="7"/>
      <c r="P11" s="7"/>
      <c r="Q11" s="4"/>
      <c r="R11" s="10" t="n">
        <v>0.1975867375</v>
      </c>
      <c r="S11" s="11" t="n">
        <v>-0.926429729</v>
      </c>
      <c r="T11" s="11" t="n">
        <v>-7.341125025</v>
      </c>
      <c r="U11" s="11" t="n">
        <v>-13.75582032</v>
      </c>
      <c r="V11" s="11" t="n">
        <v>7.813877822</v>
      </c>
      <c r="W11" s="14" t="n">
        <v>-2.93066544939765</v>
      </c>
      <c r="X11" s="14" t="n">
        <f aca="false">W11</f>
        <v>-2.93066544939765</v>
      </c>
      <c r="Y11" s="8"/>
      <c r="Z11" s="12" t="n">
        <v>0.004711</v>
      </c>
      <c r="AA11" s="8"/>
    </row>
    <row r="12" customFormat="false" ht="12.65" hidden="false" customHeight="false" outlineLevel="0" collapsed="false">
      <c r="A12" s="1" t="s">
        <v>40</v>
      </c>
      <c r="B12" s="4" t="n">
        <v>1500</v>
      </c>
      <c r="C12" s="14" t="n">
        <v>10.858</v>
      </c>
      <c r="D12" s="6"/>
      <c r="F12" s="6"/>
      <c r="G12" s="8"/>
      <c r="H12" s="4" t="n">
        <v>136.43075</v>
      </c>
      <c r="I12" s="4" t="n">
        <v>136.43075</v>
      </c>
      <c r="J12" s="12" t="n">
        <v>0.517066670710112</v>
      </c>
      <c r="K12" s="14" t="n">
        <v>-1.8525592242383</v>
      </c>
      <c r="L12" s="14" t="n">
        <v>8.13590559168222</v>
      </c>
      <c r="M12" s="7"/>
      <c r="N12" s="7"/>
      <c r="O12" s="7"/>
      <c r="P12" s="7"/>
      <c r="Q12" s="4"/>
      <c r="R12" s="10" t="n">
        <v>0.1286961952</v>
      </c>
      <c r="S12" s="11" t="n">
        <v>-4.1592617</v>
      </c>
      <c r="T12" s="11" t="n">
        <v>-7.073297018</v>
      </c>
      <c r="U12" s="11" t="n">
        <v>-9.987332337</v>
      </c>
      <c r="V12" s="11" t="n">
        <v>17.886935033</v>
      </c>
      <c r="W12" s="14" t="n">
        <v>-2.58059968993449</v>
      </c>
      <c r="X12" s="14" t="n">
        <f aca="false">W12</f>
        <v>-2.58059968993449</v>
      </c>
      <c r="Y12" s="8"/>
      <c r="Z12" s="12" t="n">
        <v>0.01399</v>
      </c>
      <c r="AA12" s="8"/>
    </row>
    <row r="13" customFormat="false" ht="12.65" hidden="false" customHeight="false" outlineLevel="0" collapsed="false">
      <c r="A13" s="1" t="s">
        <v>41</v>
      </c>
      <c r="B13" s="4" t="n">
        <v>1500</v>
      </c>
      <c r="C13" s="5" t="n">
        <v>5.928</v>
      </c>
      <c r="D13" s="6"/>
      <c r="F13" s="6"/>
      <c r="G13" s="8"/>
      <c r="H13" s="4" t="n">
        <v>116.165506643314</v>
      </c>
      <c r="I13" s="4" t="n">
        <v>111.2654425</v>
      </c>
      <c r="J13" s="12" t="n">
        <v>0.452838139572568</v>
      </c>
      <c r="K13" s="14" t="n">
        <v>-1.9269940661065</v>
      </c>
      <c r="L13" s="14" t="n">
        <v>13.6175966567185</v>
      </c>
      <c r="M13" s="7"/>
      <c r="N13" s="7"/>
      <c r="O13" s="7"/>
      <c r="P13" s="7"/>
      <c r="Q13" s="4"/>
      <c r="R13" s="10" t="n">
        <v>0.2084861967</v>
      </c>
      <c r="S13" s="11" t="n">
        <v>-2.956328846</v>
      </c>
      <c r="T13" s="11" t="n">
        <v>-5.517944502</v>
      </c>
      <c r="U13" s="11" t="n">
        <v>-8.079560157</v>
      </c>
      <c r="V13" s="11" t="n">
        <v>21.388584916</v>
      </c>
      <c r="W13" s="14" t="n">
        <v>-2.33723157320728</v>
      </c>
      <c r="X13" s="14" t="n">
        <f aca="false">W13</f>
        <v>-2.33723157320728</v>
      </c>
      <c r="Y13" s="8"/>
      <c r="Z13" s="12" t="n">
        <v>0.01658</v>
      </c>
      <c r="AA13" s="8"/>
    </row>
    <row r="14" customFormat="false" ht="12.65" hidden="false" customHeight="false" outlineLevel="0" collapsed="false">
      <c r="A14" s="1" t="s">
        <v>43</v>
      </c>
      <c r="B14" s="4" t="n">
        <v>1500</v>
      </c>
      <c r="C14" s="5" t="n">
        <v>5.80621691921868</v>
      </c>
      <c r="D14" s="6" t="n">
        <v>8.2</v>
      </c>
      <c r="F14" s="6"/>
      <c r="G14" s="8"/>
      <c r="H14" s="4" t="n">
        <v>114.680832</v>
      </c>
      <c r="I14" s="4" t="n">
        <v>114.667568</v>
      </c>
      <c r="J14" s="12"/>
      <c r="K14" s="5"/>
      <c r="L14" s="5"/>
      <c r="M14" s="7"/>
      <c r="N14" s="7"/>
      <c r="O14" s="7"/>
      <c r="P14" s="7"/>
      <c r="Q14" s="4" t="n">
        <v>2980</v>
      </c>
      <c r="R14" s="8"/>
      <c r="S14" s="8"/>
      <c r="T14" s="8"/>
      <c r="U14" s="8"/>
      <c r="V14" s="5"/>
      <c r="W14" s="14" t="n">
        <v>-3</v>
      </c>
      <c r="X14" s="14" t="n">
        <f aca="false">W14</f>
        <v>-3</v>
      </c>
      <c r="Y14" s="8"/>
      <c r="Z14" s="12" t="n">
        <v>0.00705467372114286</v>
      </c>
      <c r="AA14" s="8"/>
    </row>
    <row r="15" customFormat="false" ht="12.65" hidden="false" customHeight="false" outlineLevel="0" collapsed="false">
      <c r="A15" s="1" t="s">
        <v>44</v>
      </c>
      <c r="B15" s="4" t="n">
        <v>2500</v>
      </c>
      <c r="C15" s="5" t="n">
        <v>4.57561414355</v>
      </c>
      <c r="D15" s="6" t="n">
        <v>11.8</v>
      </c>
      <c r="F15" s="6"/>
      <c r="G15" s="8" t="n">
        <v>1.96422645197988</v>
      </c>
      <c r="H15" s="4" t="n">
        <v>126.030629626838</v>
      </c>
      <c r="I15" s="4" t="n">
        <v>120.733092319275</v>
      </c>
      <c r="J15" s="12" t="n">
        <v>0.4455</v>
      </c>
      <c r="K15" s="14" t="n">
        <v>-1.5011</v>
      </c>
      <c r="L15" s="14" t="n">
        <v>5.31784425645142</v>
      </c>
      <c r="M15" s="7"/>
      <c r="N15" s="7"/>
      <c r="O15" s="7"/>
      <c r="P15" s="7"/>
      <c r="Q15" s="4" t="n">
        <v>1320</v>
      </c>
      <c r="R15" s="8" t="n">
        <v>0.15</v>
      </c>
      <c r="S15" s="5" t="n">
        <v>-4.2680973065</v>
      </c>
      <c r="T15" s="5" t="n">
        <v>-4.671333333</v>
      </c>
      <c r="U15" s="5" t="n">
        <v>-5.306472053</v>
      </c>
      <c r="V15" s="5" t="n">
        <v>59.44</v>
      </c>
      <c r="W15" s="14" t="n">
        <v>-2.1239</v>
      </c>
      <c r="X15" s="5" t="n">
        <v>-1.575</v>
      </c>
      <c r="Y15" s="8"/>
      <c r="Z15" s="12" t="n">
        <v>0.00203125</v>
      </c>
      <c r="AA15" s="8"/>
    </row>
    <row r="16" customFormat="false" ht="12.65" hidden="false" customHeight="false" outlineLevel="0" collapsed="false">
      <c r="A16" s="1" t="s">
        <v>45</v>
      </c>
      <c r="B16" s="4" t="n">
        <v>1500</v>
      </c>
      <c r="C16" s="5" t="n">
        <v>4.82033304119194</v>
      </c>
      <c r="D16" s="6" t="n">
        <v>12.1</v>
      </c>
      <c r="F16" s="6"/>
      <c r="G16" s="8" t="n">
        <v>2.28945240589391</v>
      </c>
      <c r="H16" s="4" t="n">
        <v>96.5344149999999</v>
      </c>
      <c r="I16" s="4" t="n">
        <v>96.7258480255697</v>
      </c>
      <c r="J16" s="12" t="n">
        <v>0.559481945361776</v>
      </c>
      <c r="K16" s="5" t="n">
        <v>-2.37</v>
      </c>
      <c r="L16" s="5" t="n">
        <v>17.23</v>
      </c>
      <c r="M16" s="7" t="n">
        <v>0.24</v>
      </c>
      <c r="N16" s="7"/>
      <c r="O16" s="7"/>
      <c r="P16" s="7"/>
      <c r="Q16" s="4" t="n">
        <v>2436.47453228934</v>
      </c>
      <c r="R16" s="10" t="n">
        <v>0.2723431183</v>
      </c>
      <c r="S16" s="11" t="n">
        <v>-4.048237444</v>
      </c>
      <c r="T16" s="11" t="n">
        <v>-7.936104741</v>
      </c>
      <c r="U16" s="11" t="n">
        <v>-11.82397204</v>
      </c>
      <c r="V16" s="11" t="n">
        <v>13.34416461</v>
      </c>
      <c r="W16" s="14" t="n">
        <v>-3.31752191897109</v>
      </c>
      <c r="X16" s="5" t="n">
        <v>-2.3</v>
      </c>
      <c r="Y16" s="8"/>
      <c r="Z16" s="12" t="n">
        <v>0.0079936</v>
      </c>
      <c r="AA16" s="8"/>
    </row>
    <row r="17" customFormat="false" ht="12.65" hidden="false" customHeight="false" outlineLevel="0" collapsed="false">
      <c r="A17" s="1" t="s">
        <v>46</v>
      </c>
      <c r="B17" s="4" t="n">
        <v>2500</v>
      </c>
      <c r="C17" s="5" t="n">
        <v>6.88</v>
      </c>
      <c r="D17" s="6" t="n">
        <v>13.8945</v>
      </c>
      <c r="F17" s="6" t="n">
        <v>109.70364178</v>
      </c>
      <c r="G17" s="8" t="n">
        <v>1.80587174083789</v>
      </c>
      <c r="H17" s="4" t="n">
        <v>93.1530411862769</v>
      </c>
      <c r="I17" s="4" t="n">
        <v>88.740054</v>
      </c>
      <c r="J17" s="12" t="n">
        <v>0.567636358187107</v>
      </c>
      <c r="K17" s="5" t="n">
        <v>-1.16</v>
      </c>
      <c r="L17" s="5" t="n">
        <v>19.26</v>
      </c>
      <c r="M17" s="7" t="n">
        <v>0.17</v>
      </c>
      <c r="N17" s="7"/>
      <c r="O17" s="7"/>
      <c r="P17" s="7"/>
      <c r="Q17" s="4" t="n">
        <v>1154.78476961139</v>
      </c>
      <c r="R17" s="10" t="n">
        <v>0.16</v>
      </c>
      <c r="S17" s="11" t="n">
        <v>-4.93</v>
      </c>
      <c r="T17" s="11" t="n">
        <v>-7.13</v>
      </c>
      <c r="U17" s="11" t="n">
        <v>-9.33</v>
      </c>
      <c r="V17" s="11" t="n">
        <v>24.98</v>
      </c>
      <c r="W17" s="14" t="n">
        <v>-2.98834690821897</v>
      </c>
      <c r="X17" s="5" t="n">
        <v>-3.05</v>
      </c>
      <c r="Y17" s="8"/>
      <c r="Z17" s="12" t="n">
        <v>0.001659</v>
      </c>
      <c r="AA17" s="8" t="n">
        <v>0.205</v>
      </c>
    </row>
    <row r="18" customFormat="false" ht="12.65" hidden="false" customHeight="false" outlineLevel="0" collapsed="false">
      <c r="A18" s="1" t="s">
        <v>48</v>
      </c>
      <c r="B18" s="4" t="n">
        <v>400</v>
      </c>
      <c r="C18" s="5" t="n">
        <v>4.8305439331</v>
      </c>
      <c r="D18" s="6" t="n">
        <v>12.75</v>
      </c>
      <c r="F18" s="6"/>
      <c r="G18" s="8" t="n">
        <v>3.1146926282787</v>
      </c>
      <c r="H18" s="4" t="n">
        <v>150.407633751591</v>
      </c>
      <c r="I18" s="4" t="n">
        <v>140.103958666373</v>
      </c>
      <c r="J18" s="12" t="n">
        <v>0.367287331287258</v>
      </c>
      <c r="K18" s="14" t="n">
        <v>-1.42274895336093</v>
      </c>
      <c r="L18" s="14" t="n">
        <v>6.71280382204902</v>
      </c>
      <c r="M18" s="7"/>
      <c r="N18" s="7"/>
      <c r="O18" s="7"/>
      <c r="P18" s="7"/>
      <c r="Q18" s="4"/>
      <c r="R18" s="10" t="n">
        <v>0.3134571207</v>
      </c>
      <c r="S18" s="11" t="n">
        <v>-5.713847822</v>
      </c>
      <c r="T18" s="11" t="n">
        <v>-10.35976827</v>
      </c>
      <c r="U18" s="11" t="n">
        <v>-15.00568872</v>
      </c>
      <c r="V18" s="11" t="n">
        <v>11.102207209</v>
      </c>
      <c r="W18" s="14" t="n">
        <v>-1.97322438194395</v>
      </c>
      <c r="X18" s="14" t="n">
        <f aca="false">W18</f>
        <v>-1.97322438194395</v>
      </c>
      <c r="Y18" s="8"/>
      <c r="Z18" s="8"/>
      <c r="AA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2025-09-28T18:50:23Z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