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<sst xmlns="http://schemas.openxmlformats.org/spreadsheetml/2006/main" count="491" uniqueCount="358">
  <si>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</si>
  <si>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</si>
  <si>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</si>
  <si>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</si>
  <si>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</si>
  <si>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</si>
  <si>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</si>
  <si>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</si>
  <si>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</si>
  <si>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</si>
  <si>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</si>
  <si>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</si>
  <si>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</si>
  <si>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</si>
  <si>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</si>
  <si>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</si>
  <si>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</si>
  <si>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25V X5R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</si>
  <si>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</si>
  <si>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</si>
  <si>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</si>
  <si>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</si>
  <si>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50V X7R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</si>
  <si>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</si>
  <si>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</si>
  <si>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</si>
  <si>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2x14 1.27mm header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</si>
  <si>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</si>
  <si>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</si>
  <si>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</si>
  <si>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</si>
  <si>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2x2 1.27mm header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</si>
  <si>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</si>
  <si>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</si>
  <si>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</si>
  <si>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</si>
  <si>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</si>
  <si>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</si>
  <si>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</si>
  <si>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</si>
  <si>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</si>
  <si>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Xunpu</t>
  </si>
  <si>
    <t xml:space="preserve">FPC-05F-8PH20</t>
  </si>
  <si>
    <t xml:space="preserve">C2856797</t>
  </si>
  <si>
    <t xml:space="preserve">LCSC</t>
  </si>
  <si>
    <t xml:space="preserve">https://lcsc.com/product-detail/FFC-FPC-Connectors_XUNPU-FPC-05F-8PH20_C2856797.html</t>
  </si>
  <si>
    <t xml:space="preserve">J7</t>
  </si>
  <si>
    <t xml:space="preserve">SM02B-SRSS</t>
  </si>
  <si>
    <t xml:space="preserve">Connector_JST:JST_SH_SM02B-SRSS-TB_1x02-1MP_P1.00mm_Horizontal</t>
  </si>
  <si>
    <t xml:space="preserve">JST</t>
  </si>
  <si>
    <t xml:space="preserve">C160402</t>
  </si>
  <si>
    <t xml:space="preserve">https://lcsc.com/product-detail/Wire-To-Board-Wire-To-Wire-Connector_JST-Sales-America-SM02B-SRSS-TB-LF-SN_C160402.html</t>
  </si>
  <si>
    <t xml:space="preserve">&gt;  Q1, Q2</t>
  </si>
  <si>
    <t xml:space="preserve">LP0404N3T5G</t>
  </si>
  <si>
    <t xml:space="preserve">Package_TO_SOT_SMD:SOT-883</t>
  </si>
  <si>
    <t xml:space="preserve">LRC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</si>
  <si>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</si>
  <si>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</si>
  <si>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</si>
  <si>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</si>
  <si>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1% Resistor 0402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</si>
  <si>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</si>
  <si>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</si>
  <si>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</si>
  <si>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</si>
  <si>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SW1, SW2, SW3</t>
  </si>
  <si>
    <t xml:space="preserve">SW_Push</t>
  </si>
  <si>
    <t xml:space="preserve">Button_Switch_SMD:SW_Push_1P1T_NO_CK_KMR2</t>
  </si>
  <si>
    <t xml:space="preserve">XKB</t>
  </si>
  <si>
    <t xml:space="preserve">TS-1185EC-C-D-B</t>
  </si>
  <si>
    <t xml:space="preserve">C318893</t>
  </si>
  <si>
    <t xml:space="preserve">https://lcsc.com/product-detail/Tactile-Switches_XKB-Connectivity-TS-1185EC-C-D-B_C318893.html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</si>
  <si>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</si>
  <si>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</si>
  <si>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</si>
  <si>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</si>
  <si>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TM-4175-B-B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</si>
  <si>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</si>
  <si>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</si>
  <si>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</si>
  <si>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</si>
  <si>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</si>
  <si>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</si>
  <si>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</si>
  <si>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Johanson Technology Inc.</t>
  </si>
  <si>
    <t xml:space="preserve">2450AT07A0100T</t>
  </si>
  <si>
    <t xml:space="preserve">712-1572-1-ND</t>
  </si>
  <si>
    <t xml:space="preserve">Digikey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</si>
  <si>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</si>
  <si>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</si>
  <si>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</si>
  <si>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</si>
  <si>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</si>
  <si>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</si>
  <si>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</si>
  <si>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C0G</t>
  </si>
  <si>
    <t xml:space="preserve">https://lcsc.com/product-detail/Multilayer-Ceramic-Capacitors-MLCC-SMD-SMT_TDK-CGA2B2C0G1H150JT0Y0F_C338103.html</t>
  </si>
  <si>
    <t xml:space="preserve">C10, C12</t>
  </si>
  <si>
    <t xml:space="preserve">DNP</t>
  </si>
  <si>
    <t xml:space="preserve">C13, C14, C15</t>
  </si>
  <si>
    <t xml:space="preserve">C16</t>
  </si>
  <si>
    <t xml:space="preserve">C17</t>
  </si>
  <si>
    <t xml:space="preserve">8.2pF</t>
  </si>
  <si>
    <t xml:space="preserve">Inductor_SMD:C_0402_1005Metric</t>
  </si>
  <si>
    <t xml:space="preserve">    D1</t>
  </si>
  <si>
    <t xml:space="preserve">WS2812B-SIDE-A</t>
  </si>
  <si>
    <t xml:space="preserve">Tilda-MKV:SK6812SIDE-A</t>
  </si>
  <si>
    <t xml:space="preserve">Shenzhen Normand Electronic Co.,Ltd</t>
  </si>
  <si>
    <t xml:space="preserve">SK6812-SIDE-A</t>
  </si>
  <si>
    <t xml:space="preserve">lots</t>
  </si>
  <si>
    <t xml:space="preserve">https://aliexpress.com/item/32968351207.html</t>
  </si>
  <si>
    <t xml:space="preserve">D2</t>
  </si>
  <si>
    <t xml:space="preserve">1N4148WT</t>
  </si>
  <si>
    <t xml:space="preserve">Diode SOD-523</t>
  </si>
  <si>
    <t xml:space="preserve">Diode_SMD:D_SOD-523</t>
  </si>
  <si>
    <t xml:space="preserve">2x14 1.27mm socket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</si>
  <si>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</si>
  <si>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</si>
  <si>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2x2 1.27mm socket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</si>
  <si>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</si>
  <si>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</si>
  <si>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</si>
  <si>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</si>
  <si>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</si>
  <si>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Chilisin Elec</t>
  </si>
  <si>
    <t xml:space="preserve">C329567</t>
  </si>
  <si>
    <t xml:space="preserve">https://lcsc.com/product-detail/Power-Inductors_Chilisin-Elec-MHCHL201610A-2R2M-Q8A_C329567.html</t>
  </si>
  <si>
    <t xml:space="preserve">    L3</t>
  </si>
  <si>
    <t xml:space="preserve">BLM18PG181SN1D</t>
  </si>
  <si>
    <t xml:space="preserve">Inductor_SMD:L_0603_1608Metric</t>
  </si>
  <si>
    <t xml:space="preserve">Murata Electronics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</si>
  <si>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</si>
  <si>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</si>
  <si>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</si>
  <si>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</si>
  <si>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</si>
  <si>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Palconn</t>
  </si>
  <si>
    <t xml:space="preserve">UTC-009-C</t>
  </si>
  <si>
    <t xml:space="preserve">https://chbpalconn.en.made-in-china.com/product/WKnmGUSCJYre/China-USB3-0-Type-C-Connector-12-Pin-SMD-Male-Connector-Contact-Resistance-40mohm-Current-Rating-3A-20V-Durability-10-000-Cycles-Min-.html</t>
  </si>
  <si>
    <t xml:space="preserve">Q1, Q3</t>
  </si>
  <si>
    <t xml:space="preserve">Q2, Q4</t>
  </si>
  <si>
    <t xml:space="preserve">2SK3019</t>
  </si>
  <si>
    <t xml:space="preserve">Package_TO_SOT_SMD:SOT-416</t>
  </si>
  <si>
    <t xml:space="preserve">Tak Cheong</t>
  </si>
  <si>
    <t xml:space="preserve">C261283</t>
  </si>
  <si>
    <t xml:space="preserve">https://www.lcsc.com/product-detail/MOSFETs_Tak-Cheong-2SK3019_C261283.html</t>
  </si>
  <si>
    <t xml:space="preserve"> R1</t>
  </si>
  <si>
    <t xml:space="preserve">5.1k</t>
  </si>
  <si>
    <t xml:space="preserve">https://lcsc.com/product-detail/Chip-Resistor-Surface-Mount_UNI-ROYAL-Uniroyal-Elec-0402WGF5101TCE_C25905.html</t>
  </si>
  <si>
    <t xml:space="preserve">    R3, R16</t>
  </si>
  <si>
    <t xml:space="preserve">267k</t>
  </si>
  <si>
    <t xml:space="preserve"> R2, R4, R10, R15</t>
  </si>
  <si>
    <t xml:space="preserve"> R5, R6, R9, R11, R18, R20</t>
  </si>
  <si>
    <t xml:space="preserve">100k</t>
  </si>
  <si>
    <t xml:space="preserve">R7</t>
  </si>
  <si>
    <t xml:space="preserve">1M</t>
  </si>
  <si>
    <t xml:space="preserve">    R8</t>
  </si>
  <si>
    <t xml:space="preserve">453k</t>
  </si>
  <si>
    <t xml:space="preserve">    R19</t>
  </si>
  <si>
    <t xml:space="preserve">66.5k</t>
  </si>
  <si>
    <t xml:space="preserve">    R12, R17</t>
  </si>
  <si>
    <t xml:space="preserve">1k</t>
  </si>
  <si>
    <t xml:space="preserve">R13</t>
  </si>
  <si>
    <t xml:space="preserve">499R</t>
  </si>
  <si>
    <t xml:space="preserve">R14</t>
  </si>
  <si>
    <t xml:space="preserve">0R</t>
  </si>
  <si>
    <t xml:space="preserve">Resistor 0402</t>
  </si>
  <si>
    <t xml:space="preserve">    RN1</t>
  </si>
  <si>
    <t xml:space="preserve">4.7k</t>
  </si>
  <si>
    <t xml:space="preserve">5% RN 1206 (4x0603)</t>
  </si>
  <si>
    <t xml:space="preserve">Resistor_SMD:R_Array_Convex_4x0603</t>
  </si>
  <si>
    <t xml:space="preserve">YAGEO</t>
  </si>
  <si>
    <t xml:space="preserve">YC164-JR-074K7L</t>
  </si>
  <si>
    <t xml:space="preserve">C327044</t>
  </si>
  <si>
    <t xml:space="preserve">https://lcsc.com/product-detail/Resistor-Networks-Arrays_YAGEO-YC164-JR-074K7L_C327044.html</t>
  </si>
  <si>
    <t xml:space="preserve">    SW1</t>
  </si>
  <si>
    <t xml:space="preserve">SW_SPDT</t>
  </si>
  <si>
    <t xml:space="preserve">Button_Switch_SMD:SW_SPDT_PCM12</t>
  </si>
  <si>
    <t xml:space="preserve">SHOU HAN</t>
  </si>
  <si>
    <t xml:space="preserve">MSK12C02</t>
  </si>
  <si>
    <t xml:space="preserve">C431540</t>
  </si>
  <si>
    <t xml:space="preserve">https://lcsc.com/product-detail/Slide-Switches_SHOU-HAN-MSK12C02_C431540.html</t>
  </si>
  <si>
    <t xml:space="preserve">&gt;  SW2, SW3</t>
  </si>
  <si>
    <t xml:space="preserve">SW_SPST</t>
  </si>
  <si>
    <t xml:space="preserve">tilda6:sidebutton-1TS003B-1400-3500A-CT</t>
  </si>
  <si>
    <t xml:space="preserve">Hongyuan Precision</t>
  </si>
  <si>
    <t xml:space="preserve">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</si>
  <si>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</si>
  <si>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</si>
  <si>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</si>
  <si>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</si>
  <si>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</si>
  <si>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Espressif</t>
  </si>
  <si>
    <t xml:space="preserve">    U2</t>
  </si>
  <si>
    <t xml:space="preserve">LTH7R.</t>
  </si>
  <si>
    <t xml:space="preserve">Package_TO_SOT_SMD:TSOT-23-5</t>
  </si>
  <si>
    <t xml:space="preserve">Shenzhen Fuman Elec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</si>
  <si>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</si>
  <si>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</si>
  <si>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</si>
  <si>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</si>
  <si>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</si>
  <si>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QST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</si>
  <si>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</si>
  <si>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</si>
  <si>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</si>
  <si>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ATECC108A-SSHDA</t>
  </si>
  <si>
    <t xml:space="preserve">cryptographic storage ic</t>
  </si>
  <si>
    <t xml:space="preserve">Package_SO:SOIC-8_3.9x4.9mm_P1.27mm</t>
  </si>
  <si>
    <t xml:space="preserve">Microchip</t>
  </si>
  <si>
    <t xml:space="preserve">ATECC108A-SSHDA-T</t>
  </si>
  <si>
    <t xml:space="preserve">1020036-ATECC108A-SSHDA-T</t>
  </si>
  <si>
    <t xml:space="preserve">Winsource</t>
  </si>
  <si>
    <t xml:space="preserve">https://www.win-source.net/microchip-technology-atecc108a-sshda-t.html</t>
  </si>
  <si>
    <t xml:space="preserve">    U5</t>
  </si>
  <si>
    <t xml:space="preserve">ESP-PSRAM64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</si>
  <si>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</si>
  <si>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</si>
  <si>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</si>
  <si>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</si>
  <si>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</si>
  <si>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</si>
  <si>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</si>
  <si>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</si>
  <si>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Xi’an Aerosemi Tech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</si>
  <si>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</si>
  <si>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</si>
  <si>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</si>
  <si>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</si>
  <si>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</si>
  <si>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Shanghai Siproin Microelectronics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</si>
  <si>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</si>
  <si>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</si>
  <si>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</si>
  <si>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</si>
  <si>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Texas Instruments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</si>
  <si>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</si>
  <si>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</si>
  <si>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</si>
  <si>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</si>
  <si>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</si>
  <si>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Changjiang Electronics Tech</t>
  </si>
  <si>
    <t xml:space="preserve">C84837</t>
  </si>
  <si>
    <t xml:space="preserve">https://lcsc.com/product-detail/ESD-Protection-Devices_Changjiang-Electronics-Tech-CJ-ESDU5V0H4_C84837.html</t>
  </si>
  <si>
    <t xml:space="preserve">U11</t>
  </si>
  <si>
    <t xml:space="preserve">LMV321-TR</t>
  </si>
  <si>
    <t xml:space="preserve">Gainsil</t>
  </si>
  <si>
    <t xml:space="preserve">C362273</t>
  </si>
  <si>
    <t xml:space="preserve">https://lcsc.com/product-detail/Operational-Amplifier_Gainsil-LMV321-TR_C362273.html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</si>
  <si>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</si>
  <si>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</si>
  <si>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</si>
  <si>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</si>
  <si>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Yangxing Tech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</si>
  <si>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</si>
  <si>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</si>
  <si>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</si>
  <si>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</si>
  <si>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</si>
  <si>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</si>
  <si>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</si>
  <si>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</si>
  <si>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</si>
  <si>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</si>
  <si>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</si>
  <si>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case</t>
  </si>
  <si>
    <t xml:space="preserve">no 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</si>
  <si>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</si>
  <si>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</si>
  <si>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</si>
  <si>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</si>
  <si>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</si>
  <si>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</si>
  <si>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</si>
  <si>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</si>
  <si>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</si>
  <si>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</si>
  <si>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</si>
  <si>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</si>
  <si>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</si>
  <si>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</si>
  <si>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</si>
  <si>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</si>
  <si>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</si>
  <si>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</si>
  <si>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</si>
  <si>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</si>
  <si>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</si>
  <si>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</si>
  <si>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?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</si>
  <si>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</si>
  <si>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</si>
  <si>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</si>
  <si>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</si>
  <si>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</si>
  <si>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</si>
  <si>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</si>
  <si>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</si>
  <si>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</si>
  <si>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</si>
  <si>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</si>
  <si>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</si>
  <si>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</si>
  <si>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</si>
  <si>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</si>
  <si>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</si>
  <si>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</si>
  <si>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</si>
  <si>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</si>
  <si>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</si>
  <si>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</si>
  <si>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</si>
  <si>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</si>
  <si>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</si>
  <si>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</si>
  <si>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</si>
  <si>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</si>
  <si>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</si>
  <si>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</si>
  <si>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</si>
  <si>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</si>
  <si>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</si>
  <si>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</si>
  <si>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</si>
  <si>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https://www.mouser.de/ProductDetail/NXP-Semiconductors/A1006UK-TA1NXZ?qs=BZBei1rCqCC9Hw0Z6d8oNA==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</si>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</sst>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Wire-To-Board-Wire-To-Wire-Connector_JST-Sales-America-SM02B-SRSS-TB-LF-SN_C160402.html" TargetMode="External"/><Relationship Id="rId8" Type="http://schemas.openxmlformats.org/officeDocument/2006/relationships/hyperlink" Target="https://lcsc.com/product-detail/MOSFETs_LRC-LP0404N3T5G_C172433.html" TargetMode="External"/><Relationship Id="rId9" Type="http://schemas.openxmlformats.org/officeDocument/2006/relationships/hyperlink" Target="https://lcsc.com/product-detail/Chip-Resistor-Surface-Mount_UNI-ROYAL-Uniroyal-Elec-0402WGF470JTCE_C25118.html" TargetMode="External"/><Relationship Id="rId10" Type="http://schemas.openxmlformats.org/officeDocument/2006/relationships/hyperlink" Target="https://lcsc.com/product-detail/Tactile-Switches_XKB-Connectivity-TS-1185EC-C-D-B_C318893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0" Type="http://schemas.openxmlformats.org/officeDocument/2006/relationships/hyperlink" Target="https://www.ebay.com/itm/163476832058" TargetMode="External"/><Relationship Id="rId21" Type="http://schemas.openxmlformats.org/officeDocument/2006/relationships/hyperlink" Target="https://lcsc.com/product-detail/Power-Inductors_Chilisin-Elec-MHCHL201610A-2R2M-Q8A_C329567.html" TargetMode="External"/><Relationship Id="rId22" Type="http://schemas.openxmlformats.org/officeDocument/2006/relationships/hyperlink" Target="https://lcsc.com/product-detail/Ferrite-Beads_Murata-Electronics-BLM18PG181SN1D_C82850.html" TargetMode="External"/><Relationship Id="rId23" Type="http://schemas.openxmlformats.org/officeDocument/2006/relationships/hyperlink" Target="https://chbpalconn.en.made-in-china.com/product/WKnmGUSCJYre/China-USB3-0-Type-C-Connector-12-Pin-SMD-Male-Connector-Contact-Resistance-40mohm-Current-Rating-3A-20V-Durability-10-000-Cycles-Min-.html" TargetMode="External"/><Relationship Id="rId24" Type="http://schemas.openxmlformats.org/officeDocument/2006/relationships/hyperlink" Target="https://lcsc.com/product-detail/MOSFETs_LRC-LP0404N3T5G_C172433.html" TargetMode="External"/><Relationship Id="rId25" Type="http://schemas.openxmlformats.org/officeDocument/2006/relationships/hyperlink" Target="https://www.lcsc.com/product-detail/MOSFETs_Tak-Cheong-2SK3019_C261283.html" TargetMode="External"/><Relationship Id="rId26" Type="http://schemas.openxmlformats.org/officeDocument/2006/relationships/hyperlink" Target="https://lcsc.com/product-detail/Chip-Resistor-Surface-Mount_UNI-ROYAL-Uniroyal-Elec-0402WGF5101TCE_C25905.html" TargetMode="External"/><Relationship Id="rId27" Type="http://schemas.openxmlformats.org/officeDocument/2006/relationships/hyperlink" Target="https://lcsc.com/product-detail/Resistor-Networks-Arrays_YAGEO-YC164-JR-074K7L_C327044.html" TargetMode="External"/><Relationship Id="rId28" Type="http://schemas.openxmlformats.org/officeDocument/2006/relationships/hyperlink" Target="https://lcsc.com/product-detail/Slide-Switches_SHOU-HAN-MSK12C02_C431540.html" TargetMode="External"/><Relationship Id="rId29" Type="http://schemas.openxmlformats.org/officeDocument/2006/relationships/hyperlink" Target="https://lcsc.com/product-detail/Tactile-Switches_HYP-Hongyuan-Precision-1TS003B-1400-3500A-CT_C319392.html" TargetMode="External"/><Relationship Id="rId30" Type="http://schemas.openxmlformats.org/officeDocument/2006/relationships/hyperlink" Target="https://lcsc.com/product-detail/Battery-Management-ICs_Shenzhen-Fuman-Elec-LTH7R_C841234.html" TargetMode="External"/><Relationship Id="rId31" Type="http://schemas.openxmlformats.org/officeDocument/2006/relationships/hyperlink" Target="https://lcsc.com/product-detail/Motion-Sensors-Accelerometers_QST-QMA7981_C457290.html" TargetMode="External"/><Relationship Id="rId32" Type="http://schemas.openxmlformats.org/officeDocument/2006/relationships/hyperlink" Target="https://www.win-source.net/microchip-technology-atecc108a-sshda-t.html" TargetMode="External"/><Relationship Id="rId33" Type="http://schemas.openxmlformats.org/officeDocument/2006/relationships/hyperlink" Target="https://lcsc.com/product-detail/Others_QST-QMC7983_C310612.html" TargetMode="External"/><Relationship Id="rId34" Type="http://schemas.openxmlformats.org/officeDocument/2006/relationships/hyperlink" Target="https://lcsc.com/product-detail/DC-DC-Converters_XI-AN-Aerosemi-Tech-M3406-ADJ_C83224.html" TargetMode="External"/><Relationship Id="rId35" Type="http://schemas.openxmlformats.org/officeDocument/2006/relationships/hyperlink" Target="https://lcsc.com/product-detail/Monitors-Reset-Circuits_Shanghai-Siproin-Microelectronics-SSP61CC3002MR_C277924.html" TargetMode="External"/><Relationship Id="rId36" Type="http://schemas.openxmlformats.org/officeDocument/2006/relationships/hyperlink" Target="https://lcsc.com/product-detail/Buffers-Drivers_Texas-Instruments-SN74LVC1G125DBVR_C23654.html" TargetMode="External"/><Relationship Id="rId37" Type="http://schemas.openxmlformats.org/officeDocument/2006/relationships/hyperlink" Target="https://lcsc.com/product-detail/ESD-Protection-Devices_Changjiang-Electronics-Tech-CJ-ESDU5V0H4_C84837.html" TargetMode="External"/><Relationship Id="rId38" Type="http://schemas.openxmlformats.org/officeDocument/2006/relationships/hyperlink" Target="https://lcsc.com/product-detail/Operational-Amplifier_Gainsil-LMV321-TR_C362273.html" TargetMode="External"/><Relationship Id="rId39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5" activeCellId="0" sqref="H65"/>
    </sheetView>
  </sheetViews>
  <sheetFormatPr defaultColWidth="11.66796875" defaultRowHeight="14.2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  <col collapsed="false" customWidth="true" hidden="false" outlineLevel="0" max="5" min="5" style="0" width="2.96"/>
    <col collapsed="false" customWidth="true" hidden="false" outlineLevel="0" max="7" min="7" style="0" width="22.79"/>
    <col collapsed="false" customWidth="true" hidden="false" outlineLevel="0" max="8" min="8" style="0" width="17.9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23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27</v>
      </c>
      <c r="E5" s="0" t="n">
        <v>1</v>
      </c>
      <c r="K5" s="0" t="n">
        <v>0.2</v>
      </c>
      <c r="L5" s="0" t="n">
        <f aca="false">E5*K5</f>
        <v>0.2</v>
      </c>
      <c r="N5" s="1" t="s">
        <v>28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E6" s="0" t="n">
        <v>2</v>
      </c>
      <c r="K6" s="0" t="n">
        <v>0.07</v>
      </c>
      <c r="L6" s="0" t="n">
        <f aca="false">E6*K6</f>
        <v>0.14</v>
      </c>
      <c r="N6" s="1" t="s">
        <v>33</v>
      </c>
    </row>
    <row r="7" customFormat="false" ht="13.8" hidden="false" customHeight="false" outlineLevel="0" collapsed="false">
      <c r="A7" s="0" t="s">
        <v>34</v>
      </c>
      <c r="B7" s="0" t="s">
        <v>35</v>
      </c>
      <c r="D7" s="0" t="s">
        <v>36</v>
      </c>
      <c r="E7" s="0" t="n">
        <v>1</v>
      </c>
      <c r="K7" s="0" t="n">
        <v>3.15</v>
      </c>
      <c r="L7" s="0" t="n">
        <f aca="false">E7*K7</f>
        <v>3.15</v>
      </c>
      <c r="N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2</v>
      </c>
      <c r="G8" s="0" t="s">
        <v>41</v>
      </c>
      <c r="H8" s="2" t="s">
        <v>42</v>
      </c>
      <c r="I8" s="0" t="s">
        <v>43</v>
      </c>
      <c r="J8" s="0" t="s">
        <v>44</v>
      </c>
      <c r="K8" s="0" t="n">
        <v>0.06</v>
      </c>
      <c r="L8" s="0" t="n">
        <f aca="false">E8*K8</f>
        <v>0.12</v>
      </c>
      <c r="M8" s="0" t="n">
        <v>12920</v>
      </c>
      <c r="N8" s="0" t="s">
        <v>45</v>
      </c>
    </row>
    <row r="9" customFormat="false" ht="13.8" hidden="false" customHeight="false" outlineLevel="0" collapsed="false">
      <c r="A9" s="0" t="s">
        <v>46</v>
      </c>
      <c r="B9" s="0" t="s">
        <v>47</v>
      </c>
      <c r="D9" s="0" t="s">
        <v>48</v>
      </c>
      <c r="E9" s="0" t="n">
        <v>1</v>
      </c>
      <c r="G9" s="0" t="s">
        <v>49</v>
      </c>
      <c r="H9" s="0" t="s">
        <v>47</v>
      </c>
      <c r="I9" s="0" t="s">
        <v>50</v>
      </c>
      <c r="J9" s="0" t="s">
        <v>44</v>
      </c>
      <c r="K9" s="0" t="n">
        <v>0.09</v>
      </c>
      <c r="L9" s="0" t="n">
        <f aca="false">E9*K9</f>
        <v>0.09</v>
      </c>
      <c r="M9" s="0" t="n">
        <v>203300</v>
      </c>
      <c r="N9" s="0" t="s">
        <v>51</v>
      </c>
    </row>
    <row r="10" customFormat="false" ht="13.8" hidden="false" customHeight="false" outlineLevel="0" collapsed="false">
      <c r="A10" s="0" t="s">
        <v>52</v>
      </c>
      <c r="B10" s="0" t="s">
        <v>53</v>
      </c>
      <c r="D10" s="0" t="s">
        <v>54</v>
      </c>
      <c r="E10" s="0" t="n">
        <v>2</v>
      </c>
      <c r="G10" s="0" t="s">
        <v>55</v>
      </c>
      <c r="H10" s="0" t="s">
        <v>53</v>
      </c>
      <c r="I10" s="0" t="s">
        <v>56</v>
      </c>
      <c r="J10" s="0" t="s">
        <v>44</v>
      </c>
      <c r="K10" s="0" t="n">
        <v>0.03</v>
      </c>
      <c r="L10" s="0" t="n">
        <f aca="false">E10*K10</f>
        <v>0.06</v>
      </c>
      <c r="M10" s="0" t="n">
        <v>31420</v>
      </c>
      <c r="N10" s="0" t="s">
        <v>57</v>
      </c>
    </row>
    <row r="11" customFormat="false" ht="13.8" hidden="false" customHeight="false" outlineLevel="0" collapsed="false">
      <c r="A11" s="0" t="s">
        <v>58</v>
      </c>
      <c r="B11" s="0" t="s">
        <v>59</v>
      </c>
      <c r="C11" s="0" t="s">
        <v>60</v>
      </c>
      <c r="D11" s="0" t="s">
        <v>61</v>
      </c>
      <c r="E11" s="0" t="n">
        <v>2</v>
      </c>
      <c r="K11" s="0" t="n">
        <v>0.001</v>
      </c>
      <c r="L11" s="0" t="n">
        <f aca="false">E11*K11</f>
        <v>0.002</v>
      </c>
    </row>
    <row r="12" customFormat="false" ht="13.8" hidden="false" customHeight="false" outlineLevel="0" collapsed="false">
      <c r="A12" s="0" t="s">
        <v>62</v>
      </c>
      <c r="B12" s="0" t="s">
        <v>63</v>
      </c>
      <c r="C12" s="0" t="s">
        <v>60</v>
      </c>
      <c r="D12" s="0" t="s">
        <v>61</v>
      </c>
      <c r="E12" s="0" t="n">
        <v>1</v>
      </c>
      <c r="K12" s="0" t="n">
        <v>0.001</v>
      </c>
      <c r="L12" s="0" t="n">
        <f aca="false">E12*K12</f>
        <v>0.001</v>
      </c>
      <c r="N12" s="0" t="s">
        <v>64</v>
      </c>
    </row>
    <row r="13" customFormat="false" ht="13.8" hidden="false" customHeight="false" outlineLevel="0" collapsed="false">
      <c r="A13" s="0" t="s">
        <v>65</v>
      </c>
      <c r="B13" s="0" t="s">
        <v>66</v>
      </c>
      <c r="D13" s="0" t="s">
        <v>67</v>
      </c>
      <c r="E13" s="0" t="n">
        <v>3</v>
      </c>
      <c r="G13" s="0" t="s">
        <v>68</v>
      </c>
      <c r="H13" s="0" t="s">
        <v>69</v>
      </c>
      <c r="I13" s="0" t="s">
        <v>70</v>
      </c>
      <c r="J13" s="0" t="s">
        <v>44</v>
      </c>
      <c r="K13" s="0" t="n">
        <v>0.04</v>
      </c>
      <c r="L13" s="0" t="n">
        <f aca="false">E13*K13</f>
        <v>0.12</v>
      </c>
      <c r="N13" s="1" t="s">
        <v>71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0" t="s">
        <v>74</v>
      </c>
      <c r="E14" s="0" t="n">
        <v>1</v>
      </c>
      <c r="F14" s="0" t="s">
        <v>75</v>
      </c>
      <c r="G14" s="0" t="s">
        <v>68</v>
      </c>
      <c r="H14" s="2" t="s">
        <v>76</v>
      </c>
      <c r="I14" s="0" t="s">
        <v>77</v>
      </c>
      <c r="J14" s="0" t="s">
        <v>44</v>
      </c>
      <c r="K14" s="0" t="n">
        <v>0.37</v>
      </c>
      <c r="L14" s="0" t="n">
        <f aca="false">E14*K14</f>
        <v>0.37</v>
      </c>
      <c r="N14" s="0" t="s">
        <v>78</v>
      </c>
    </row>
    <row r="15" customFormat="false" ht="13.8" hidden="false" customHeight="false" outlineLevel="0" collapsed="false">
      <c r="K15" s="0" t="s">
        <v>79</v>
      </c>
      <c r="L15" s="0" t="n">
        <f aca="false">SUM(L3:L14)</f>
        <v>4.295</v>
      </c>
    </row>
    <row r="17" customFormat="false" ht="13.8" hidden="false" customHeight="false" outlineLevel="0" collapsed="false">
      <c r="A17" s="0" t="s">
        <v>80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81</v>
      </c>
      <c r="B19" s="0" t="s">
        <v>82</v>
      </c>
      <c r="D19" s="0" t="s">
        <v>83</v>
      </c>
      <c r="E19" s="0" t="n">
        <v>1</v>
      </c>
      <c r="G19" s="0" t="s">
        <v>84</v>
      </c>
      <c r="H19" s="0" t="s">
        <v>85</v>
      </c>
      <c r="I19" s="0" t="s">
        <v>86</v>
      </c>
      <c r="J19" s="0" t="s">
        <v>87</v>
      </c>
      <c r="K19" s="0" t="n">
        <v>0.28</v>
      </c>
      <c r="L19" s="0" t="n">
        <f aca="false">E19*K19</f>
        <v>0.28</v>
      </c>
      <c r="N19" s="0" t="s">
        <v>88</v>
      </c>
    </row>
    <row r="20" customFormat="false" ht="13.8" hidden="false" customHeight="false" outlineLevel="0" collapsed="false">
      <c r="A20" s="0" t="s">
        <v>89</v>
      </c>
      <c r="B20" s="0" t="s">
        <v>90</v>
      </c>
      <c r="C20" s="0" t="s">
        <v>17</v>
      </c>
      <c r="D20" s="0" t="s">
        <v>91</v>
      </c>
      <c r="E20" s="0" t="n">
        <v>8</v>
      </c>
      <c r="K20" s="0" t="n">
        <v>0.03</v>
      </c>
      <c r="L20" s="0" t="n">
        <f aca="false">E20*K20</f>
        <v>0.24</v>
      </c>
      <c r="N20" s="0" t="s">
        <v>92</v>
      </c>
    </row>
    <row r="21" customFormat="false" ht="13.8" hidden="false" customHeight="false" outlineLevel="0" collapsed="false">
      <c r="A21" s="0" t="s">
        <v>93</v>
      </c>
      <c r="B21" s="0" t="s">
        <v>94</v>
      </c>
      <c r="C21" s="0" t="s">
        <v>95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96</v>
      </c>
    </row>
    <row r="22" customFormat="false" ht="13.8" hidden="false" customHeight="false" outlineLevel="0" collapsed="false">
      <c r="A22" s="0" t="s">
        <v>97</v>
      </c>
      <c r="B22" s="0" t="s">
        <v>98</v>
      </c>
      <c r="C22" s="0" t="s">
        <v>98</v>
      </c>
      <c r="E22" s="0" t="n">
        <v>2</v>
      </c>
      <c r="K22" s="0" t="n">
        <v>0</v>
      </c>
      <c r="L22" s="0" t="n">
        <f aca="false">E22*K22</f>
        <v>0</v>
      </c>
    </row>
    <row r="23" customFormat="false" ht="13.8" hidden="false" customHeight="false" outlineLevel="0" collapsed="false">
      <c r="A23" s="0" t="s">
        <v>99</v>
      </c>
      <c r="B23" s="0" t="s">
        <v>16</v>
      </c>
      <c r="C23" s="0" t="s">
        <v>17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100</v>
      </c>
      <c r="B24" s="0" t="s">
        <v>21</v>
      </c>
      <c r="C24" s="0" t="s">
        <v>22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23</v>
      </c>
    </row>
    <row r="25" customFormat="false" ht="13.8" hidden="false" customHeight="false" outlineLevel="0" collapsed="false">
      <c r="A25" s="0" t="s">
        <v>101</v>
      </c>
      <c r="B25" s="0" t="s">
        <v>102</v>
      </c>
      <c r="C25" s="0" t="s">
        <v>95</v>
      </c>
      <c r="D25" s="0" t="s">
        <v>103</v>
      </c>
      <c r="E25" s="0" t="n">
        <v>1</v>
      </c>
      <c r="K25" s="0" t="n">
        <v>0.001</v>
      </c>
      <c r="L25" s="0" t="n">
        <f aca="false">E25*K25</f>
        <v>0.001</v>
      </c>
    </row>
    <row r="26" customFormat="false" ht="13.8" hidden="false" customHeight="false" outlineLevel="0" collapsed="false">
      <c r="A26" s="0" t="s">
        <v>104</v>
      </c>
      <c r="B26" s="0" t="s">
        <v>105</v>
      </c>
      <c r="D26" s="0" t="s">
        <v>106</v>
      </c>
      <c r="E26" s="0" t="n">
        <v>1</v>
      </c>
      <c r="G26" s="0" t="s">
        <v>107</v>
      </c>
      <c r="H26" s="0" t="s">
        <v>108</v>
      </c>
      <c r="K26" s="0" t="n">
        <v>0.07</v>
      </c>
      <c r="L26" s="0" t="n">
        <f aca="false">E26*K26</f>
        <v>0.07</v>
      </c>
      <c r="M26" s="0" t="s">
        <v>109</v>
      </c>
      <c r="N26" s="1" t="s">
        <v>110</v>
      </c>
    </row>
    <row r="27" customFormat="false" ht="13.8" hidden="false" customHeight="false" outlineLevel="0" collapsed="false">
      <c r="A27" s="0" t="s">
        <v>111</v>
      </c>
      <c r="B27" s="0" t="s">
        <v>112</v>
      </c>
      <c r="C27" s="0" t="s">
        <v>113</v>
      </c>
      <c r="D27" s="0" t="s">
        <v>114</v>
      </c>
      <c r="E27" s="0" t="n">
        <v>1</v>
      </c>
      <c r="L27" s="0" t="n">
        <f aca="false">E27*K27</f>
        <v>0</v>
      </c>
      <c r="N27" s="1"/>
    </row>
    <row r="28" customFormat="false" ht="13.8" hidden="false" customHeight="false" outlineLevel="0" collapsed="false">
      <c r="A28" s="0" t="s">
        <v>24</v>
      </c>
      <c r="B28" s="0" t="s">
        <v>25</v>
      </c>
      <c r="C28" s="0" t="s">
        <v>115</v>
      </c>
      <c r="D28" s="0" t="s">
        <v>116</v>
      </c>
      <c r="E28" s="0" t="n">
        <v>1</v>
      </c>
      <c r="K28" s="0" t="n">
        <v>0.7</v>
      </c>
      <c r="L28" s="0" t="n">
        <f aca="false">E28*K28</f>
        <v>0.7</v>
      </c>
      <c r="N28" s="1" t="s">
        <v>117</v>
      </c>
    </row>
    <row r="29" customFormat="false" ht="13.8" hidden="false" customHeight="false" outlineLevel="0" collapsed="false">
      <c r="A29" s="0" t="s">
        <v>29</v>
      </c>
      <c r="B29" s="0" t="s">
        <v>30</v>
      </c>
      <c r="C29" s="0" t="s">
        <v>118</v>
      </c>
      <c r="D29" s="0" t="s">
        <v>119</v>
      </c>
      <c r="E29" s="0" t="n">
        <v>2</v>
      </c>
      <c r="K29" s="0" t="n">
        <v>0.1</v>
      </c>
      <c r="L29" s="0" t="n">
        <f aca="false">E29*K29</f>
        <v>0.2</v>
      </c>
      <c r="N29" s="1" t="s">
        <v>120</v>
      </c>
    </row>
    <row r="30" customFormat="false" ht="13.8" hidden="false" customHeight="false" outlineLevel="0" collapsed="false">
      <c r="A30" s="0" t="s">
        <v>121</v>
      </c>
      <c r="B30" s="0" t="s">
        <v>122</v>
      </c>
      <c r="D30" s="0" t="s">
        <v>123</v>
      </c>
      <c r="E30" s="0" t="n">
        <v>1</v>
      </c>
      <c r="G30" s="0" t="s">
        <v>124</v>
      </c>
      <c r="H30" s="0" t="s">
        <v>122</v>
      </c>
      <c r="I30" s="0" t="s">
        <v>125</v>
      </c>
      <c r="J30" s="0" t="s">
        <v>44</v>
      </c>
      <c r="K30" s="0" t="n">
        <v>0.06</v>
      </c>
      <c r="L30" s="0" t="n">
        <f aca="false">E30*K30</f>
        <v>0.06</v>
      </c>
      <c r="N30" s="0" t="s">
        <v>126</v>
      </c>
    </row>
    <row r="31" customFormat="false" ht="13.8" hidden="false" customHeight="false" outlineLevel="0" collapsed="false">
      <c r="A31" s="0" t="s">
        <v>127</v>
      </c>
      <c r="B31" s="0" t="s">
        <v>128</v>
      </c>
      <c r="D31" s="0" t="s">
        <v>129</v>
      </c>
      <c r="E31" s="0" t="n">
        <v>1</v>
      </c>
      <c r="G31" s="0" t="s">
        <v>130</v>
      </c>
      <c r="H31" s="0" t="s">
        <v>128</v>
      </c>
      <c r="I31" s="0" t="s">
        <v>131</v>
      </c>
      <c r="J31" s="0" t="s">
        <v>44</v>
      </c>
      <c r="K31" s="0" t="n">
        <v>0.007</v>
      </c>
      <c r="L31" s="0" t="n">
        <f aca="false">E31*K31</f>
        <v>0.007</v>
      </c>
      <c r="N31" s="0" t="s">
        <v>132</v>
      </c>
    </row>
    <row r="32" customFormat="false" ht="13.8" hidden="false" customHeight="false" outlineLevel="0" collapsed="false">
      <c r="A32" s="0" t="s">
        <v>133</v>
      </c>
      <c r="B32" s="0" t="s">
        <v>134</v>
      </c>
      <c r="D32" s="0" t="s">
        <v>135</v>
      </c>
      <c r="E32" s="0" t="n">
        <v>1</v>
      </c>
      <c r="G32" s="0" t="s">
        <v>136</v>
      </c>
      <c r="H32" s="0" t="s">
        <v>137</v>
      </c>
      <c r="K32" s="0" t="n">
        <v>0.32</v>
      </c>
      <c r="L32" s="0" t="n">
        <f aca="false">E32*K32</f>
        <v>0.32</v>
      </c>
      <c r="N32" s="0" t="s">
        <v>138</v>
      </c>
    </row>
    <row r="33" customFormat="false" ht="13.8" hidden="false" customHeight="false" outlineLevel="0" collapsed="false">
      <c r="A33" s="0" t="s">
        <v>139</v>
      </c>
      <c r="B33" s="0" t="s">
        <v>53</v>
      </c>
      <c r="D33" s="0" t="s">
        <v>54</v>
      </c>
      <c r="E33" s="0" t="n">
        <v>2</v>
      </c>
      <c r="G33" s="0" t="s">
        <v>55</v>
      </c>
      <c r="H33" s="0" t="s">
        <v>53</v>
      </c>
      <c r="I33" s="0" t="s">
        <v>56</v>
      </c>
      <c r="J33" s="0" t="s">
        <v>44</v>
      </c>
      <c r="K33" s="0" t="n">
        <v>0.03</v>
      </c>
      <c r="L33" s="0" t="n">
        <f aca="false">E33*K33</f>
        <v>0.06</v>
      </c>
      <c r="N33" s="0" t="s">
        <v>57</v>
      </c>
    </row>
    <row r="34" customFormat="false" ht="13.8" hidden="false" customHeight="false" outlineLevel="0" collapsed="false">
      <c r="A34" s="0" t="s">
        <v>140</v>
      </c>
      <c r="B34" s="0" t="s">
        <v>141</v>
      </c>
      <c r="D34" s="0" t="s">
        <v>142</v>
      </c>
      <c r="E34" s="0" t="n">
        <v>1</v>
      </c>
      <c r="G34" s="0" t="s">
        <v>143</v>
      </c>
      <c r="H34" s="0" t="s">
        <v>141</v>
      </c>
      <c r="I34" s="0" t="s">
        <v>144</v>
      </c>
      <c r="J34" s="0" t="s">
        <v>44</v>
      </c>
      <c r="K34" s="0" t="n">
        <v>0.02</v>
      </c>
      <c r="L34" s="0" t="n">
        <f aca="false">E34*K34</f>
        <v>0.02</v>
      </c>
      <c r="N34" s="0" t="s">
        <v>145</v>
      </c>
    </row>
    <row r="35" customFormat="false" ht="13.8" hidden="false" customHeight="false" outlineLevel="0" collapsed="false">
      <c r="A35" s="0" t="s">
        <v>146</v>
      </c>
      <c r="B35" s="0" t="s">
        <v>147</v>
      </c>
      <c r="C35" s="0" t="s">
        <v>60</v>
      </c>
      <c r="D35" s="0" t="s">
        <v>61</v>
      </c>
      <c r="E35" s="0" t="n">
        <v>1</v>
      </c>
      <c r="K35" s="0" t="n">
        <v>0.001</v>
      </c>
      <c r="L35" s="0" t="n">
        <f aca="false">E35*K35</f>
        <v>0.001</v>
      </c>
      <c r="N35" s="0" t="s">
        <v>148</v>
      </c>
    </row>
    <row r="36" customFormat="false" ht="13.8" hidden="false" customHeight="false" outlineLevel="0" collapsed="false">
      <c r="A36" s="0" t="s">
        <v>149</v>
      </c>
      <c r="B36" s="0" t="s">
        <v>150</v>
      </c>
      <c r="C36" s="0" t="s">
        <v>60</v>
      </c>
      <c r="D36" s="0" t="s">
        <v>61</v>
      </c>
      <c r="E36" s="0" t="n">
        <v>2</v>
      </c>
      <c r="K36" s="0" t="n">
        <v>0.001</v>
      </c>
      <c r="L36" s="0" t="n">
        <f aca="false">E36*K36</f>
        <v>0.002</v>
      </c>
    </row>
    <row r="37" customFormat="false" ht="13.8" hidden="false" customHeight="false" outlineLevel="0" collapsed="false">
      <c r="A37" s="0" t="s">
        <v>151</v>
      </c>
      <c r="B37" s="0" t="s">
        <v>59</v>
      </c>
      <c r="C37" s="0" t="s">
        <v>60</v>
      </c>
      <c r="D37" s="0" t="s">
        <v>61</v>
      </c>
      <c r="E37" s="0" t="n">
        <v>4</v>
      </c>
      <c r="K37" s="0" t="n">
        <v>0.001</v>
      </c>
      <c r="L37" s="0" t="n">
        <f aca="false">E37*K37</f>
        <v>0.004</v>
      </c>
    </row>
    <row r="38" customFormat="false" ht="13.8" hidden="false" customHeight="false" outlineLevel="0" collapsed="false">
      <c r="A38" s="0" t="s">
        <v>152</v>
      </c>
      <c r="B38" s="0" t="s">
        <v>153</v>
      </c>
      <c r="C38" s="0" t="s">
        <v>60</v>
      </c>
      <c r="D38" s="0" t="s">
        <v>61</v>
      </c>
      <c r="E38" s="0" t="n">
        <v>6</v>
      </c>
      <c r="K38" s="0" t="n">
        <v>0.001</v>
      </c>
      <c r="L38" s="0" t="n">
        <f aca="false">E38*K38</f>
        <v>0.006</v>
      </c>
    </row>
    <row r="39" customFormat="false" ht="13.8" hidden="false" customHeight="false" outlineLevel="0" collapsed="false">
      <c r="A39" s="0" t="s">
        <v>154</v>
      </c>
      <c r="B39" s="0" t="s">
        <v>155</v>
      </c>
      <c r="C39" s="0" t="s">
        <v>60</v>
      </c>
      <c r="D39" s="0" t="s">
        <v>61</v>
      </c>
      <c r="E39" s="0" t="n">
        <v>1</v>
      </c>
      <c r="K39" s="0" t="n">
        <v>0.001</v>
      </c>
      <c r="L39" s="0" t="n">
        <f aca="false">E39*K39</f>
        <v>0.001</v>
      </c>
    </row>
    <row r="40" customFormat="false" ht="13.8" hidden="false" customHeight="false" outlineLevel="0" collapsed="false">
      <c r="A40" s="0" t="s">
        <v>156</v>
      </c>
      <c r="B40" s="0" t="s">
        <v>157</v>
      </c>
      <c r="C40" s="0" t="s">
        <v>60</v>
      </c>
      <c r="D40" s="0" t="s">
        <v>61</v>
      </c>
      <c r="E40" s="0" t="n">
        <v>1</v>
      </c>
      <c r="K40" s="0" t="n">
        <v>0.001</v>
      </c>
      <c r="L40" s="0" t="n">
        <f aca="false">E40*K40</f>
        <v>0.001</v>
      </c>
    </row>
    <row r="41" customFormat="false" ht="13.8" hidden="false" customHeight="false" outlineLevel="0" collapsed="false">
      <c r="A41" s="0" t="s">
        <v>158</v>
      </c>
      <c r="B41" s="0" t="s">
        <v>159</v>
      </c>
      <c r="C41" s="0" t="s">
        <v>60</v>
      </c>
      <c r="D41" s="0" t="s">
        <v>61</v>
      </c>
      <c r="E41" s="0" t="n">
        <v>1</v>
      </c>
      <c r="K41" s="0" t="n">
        <v>0.001</v>
      </c>
      <c r="L41" s="0" t="n">
        <f aca="false">E41*K41</f>
        <v>0.001</v>
      </c>
    </row>
    <row r="42" customFormat="false" ht="13.8" hidden="false" customHeight="false" outlineLevel="0" collapsed="false">
      <c r="A42" s="0" t="s">
        <v>160</v>
      </c>
      <c r="B42" s="0" t="s">
        <v>161</v>
      </c>
      <c r="C42" s="0" t="s">
        <v>60</v>
      </c>
      <c r="D42" s="0" t="s">
        <v>61</v>
      </c>
      <c r="E42" s="0" t="n">
        <v>2</v>
      </c>
      <c r="K42" s="0" t="n">
        <v>0.001</v>
      </c>
      <c r="L42" s="0" t="n">
        <f aca="false">E42*K42</f>
        <v>0.002</v>
      </c>
    </row>
    <row r="43" customFormat="false" ht="13.8" hidden="false" customHeight="false" outlineLevel="0" collapsed="false">
      <c r="A43" s="0" t="s">
        <v>162</v>
      </c>
      <c r="B43" s="0" t="s">
        <v>163</v>
      </c>
      <c r="C43" s="0" t="s">
        <v>60</v>
      </c>
      <c r="D43" s="0" t="s">
        <v>61</v>
      </c>
      <c r="E43" s="0" t="n">
        <v>1</v>
      </c>
      <c r="K43" s="0" t="n">
        <v>0.001</v>
      </c>
      <c r="L43" s="0" t="n">
        <f aca="false">E43*K43</f>
        <v>0.001</v>
      </c>
    </row>
    <row r="44" customFormat="false" ht="13.8" hidden="false" customHeight="false" outlineLevel="0" collapsed="false">
      <c r="A44" s="0" t="s">
        <v>164</v>
      </c>
      <c r="B44" s="0" t="s">
        <v>165</v>
      </c>
      <c r="C44" s="0" t="s">
        <v>166</v>
      </c>
      <c r="D44" s="0" t="s">
        <v>61</v>
      </c>
      <c r="E44" s="0" t="n">
        <v>1</v>
      </c>
      <c r="K44" s="0" t="n">
        <v>0.001</v>
      </c>
      <c r="L44" s="0" t="n">
        <f aca="false">E44*K44</f>
        <v>0.001</v>
      </c>
    </row>
    <row r="45" customFormat="false" ht="13.8" hidden="false" customHeight="false" outlineLevel="0" collapsed="false">
      <c r="A45" s="0" t="s">
        <v>167</v>
      </c>
      <c r="B45" s="0" t="s">
        <v>168</v>
      </c>
      <c r="C45" s="0" t="s">
        <v>169</v>
      </c>
      <c r="D45" s="0" t="s">
        <v>170</v>
      </c>
      <c r="E45" s="0" t="n">
        <v>1</v>
      </c>
      <c r="G45" s="0" t="s">
        <v>171</v>
      </c>
      <c r="H45" s="0" t="s">
        <v>172</v>
      </c>
      <c r="I45" s="0" t="s">
        <v>173</v>
      </c>
      <c r="J45" s="0" t="s">
        <v>44</v>
      </c>
      <c r="K45" s="0" t="n">
        <v>0.01</v>
      </c>
      <c r="L45" s="0" t="n">
        <f aca="false">E45*K45</f>
        <v>0.01</v>
      </c>
      <c r="N45" s="0" t="s">
        <v>174</v>
      </c>
    </row>
    <row r="46" customFormat="false" ht="13.8" hidden="false" customHeight="false" outlineLevel="0" collapsed="false">
      <c r="A46" s="0" t="s">
        <v>175</v>
      </c>
      <c r="B46" s="0" t="s">
        <v>176</v>
      </c>
      <c r="D46" s="0" t="s">
        <v>177</v>
      </c>
      <c r="E46" s="0" t="n">
        <v>1</v>
      </c>
      <c r="G46" s="0" t="s">
        <v>178</v>
      </c>
      <c r="H46" s="0" t="s">
        <v>179</v>
      </c>
      <c r="I46" s="0" t="s">
        <v>180</v>
      </c>
      <c r="J46" s="0" t="s">
        <v>44</v>
      </c>
      <c r="K46" s="0" t="n">
        <v>0.04</v>
      </c>
      <c r="L46" s="0" t="n">
        <f aca="false">E46*K46</f>
        <v>0.04</v>
      </c>
      <c r="N46" s="1" t="s">
        <v>181</v>
      </c>
    </row>
    <row r="47" customFormat="false" ht="13.8" hidden="false" customHeight="false" outlineLevel="0" collapsed="false">
      <c r="A47" s="0" t="s">
        <v>182</v>
      </c>
      <c r="B47" s="0" t="s">
        <v>183</v>
      </c>
      <c r="D47" s="0" t="s">
        <v>184</v>
      </c>
      <c r="E47" s="0" t="n">
        <v>2</v>
      </c>
      <c r="G47" s="0" t="s">
        <v>185</v>
      </c>
      <c r="H47" s="0" t="s">
        <v>186</v>
      </c>
      <c r="I47" s="0" t="s">
        <v>187</v>
      </c>
      <c r="J47" s="0" t="s">
        <v>44</v>
      </c>
      <c r="K47" s="0" t="n">
        <v>0.03</v>
      </c>
      <c r="L47" s="0" t="n">
        <f aca="false">E47*K47</f>
        <v>0.06</v>
      </c>
      <c r="N47" s="1" t="s">
        <v>188</v>
      </c>
    </row>
    <row r="48" customFormat="false" ht="13.8" hidden="false" customHeight="false" outlineLevel="0" collapsed="false">
      <c r="A48" s="0" t="s">
        <v>72</v>
      </c>
      <c r="B48" s="0" t="s">
        <v>189</v>
      </c>
      <c r="D48" s="0" t="s">
        <v>190</v>
      </c>
      <c r="E48" s="0" t="n">
        <v>1</v>
      </c>
      <c r="F48" s="0" t="s">
        <v>191</v>
      </c>
      <c r="G48" s="0" t="s">
        <v>192</v>
      </c>
      <c r="H48" s="0" t="s">
        <v>189</v>
      </c>
      <c r="K48" s="0" t="n">
        <v>0</v>
      </c>
      <c r="L48" s="0" t="n">
        <f aca="false">E48*K48</f>
        <v>0</v>
      </c>
    </row>
    <row r="49" customFormat="false" ht="13.8" hidden="false" customHeight="false" outlineLevel="0" collapsed="false">
      <c r="A49" s="0" t="s">
        <v>193</v>
      </c>
      <c r="B49" s="0" t="s">
        <v>194</v>
      </c>
      <c r="D49" s="0" t="s">
        <v>195</v>
      </c>
      <c r="E49" s="0" t="n">
        <v>1</v>
      </c>
      <c r="G49" s="0" t="s">
        <v>196</v>
      </c>
      <c r="H49" s="0" t="s">
        <v>194</v>
      </c>
      <c r="I49" s="0" t="s">
        <v>197</v>
      </c>
      <c r="J49" s="0" t="s">
        <v>44</v>
      </c>
      <c r="K49" s="0" t="n">
        <v>0.06</v>
      </c>
      <c r="L49" s="0" t="n">
        <f aca="false">E49*K49</f>
        <v>0.06</v>
      </c>
      <c r="N49" s="0" t="s">
        <v>198</v>
      </c>
    </row>
    <row r="50" customFormat="false" ht="13.8" hidden="false" customHeight="false" outlineLevel="0" collapsed="false">
      <c r="A50" s="0" t="s">
        <v>199</v>
      </c>
      <c r="B50" s="0" t="s">
        <v>200</v>
      </c>
      <c r="D50" s="0" t="s">
        <v>201</v>
      </c>
      <c r="E50" s="0" t="n">
        <v>1</v>
      </c>
      <c r="G50" s="0" t="s">
        <v>202</v>
      </c>
      <c r="H50" s="0" t="s">
        <v>200</v>
      </c>
      <c r="I50" s="0" t="s">
        <v>203</v>
      </c>
      <c r="J50" s="0" t="s">
        <v>44</v>
      </c>
      <c r="K50" s="0" t="n">
        <v>0.4</v>
      </c>
      <c r="L50" s="0" t="n">
        <f aca="false">E50*K50</f>
        <v>0.4</v>
      </c>
      <c r="N50" s="0" t="s">
        <v>204</v>
      </c>
    </row>
    <row r="51" customFormat="false" ht="13.8" hidden="false" customHeight="false" outlineLevel="0" collapsed="false">
      <c r="A51" s="0" t="s">
        <v>205</v>
      </c>
      <c r="B51" s="0" t="s">
        <v>206</v>
      </c>
      <c r="C51" s="0" t="s">
        <v>207</v>
      </c>
      <c r="D51" s="0" t="s">
        <v>208</v>
      </c>
      <c r="E51" s="0" t="n">
        <v>1</v>
      </c>
      <c r="G51" s="0" t="s">
        <v>209</v>
      </c>
      <c r="H51" s="0" t="s">
        <v>210</v>
      </c>
      <c r="I51" s="0" t="s">
        <v>211</v>
      </c>
      <c r="J51" s="0" t="s">
        <v>212</v>
      </c>
      <c r="K51" s="0" t="n">
        <v>2.32</v>
      </c>
      <c r="L51" s="0" t="n">
        <f aca="false">E51*K51</f>
        <v>2.32</v>
      </c>
      <c r="N51" s="1" t="s">
        <v>213</v>
      </c>
    </row>
    <row r="52" customFormat="false" ht="13.8" hidden="false" customHeight="false" outlineLevel="0" collapsed="false">
      <c r="A52" s="0" t="s">
        <v>214</v>
      </c>
      <c r="B52" s="0" t="s">
        <v>215</v>
      </c>
      <c r="D52" s="0" t="s">
        <v>208</v>
      </c>
      <c r="E52" s="0" t="n">
        <v>1</v>
      </c>
      <c r="F52" s="0" t="s">
        <v>191</v>
      </c>
      <c r="G52" s="0" t="s">
        <v>192</v>
      </c>
      <c r="H52" s="0" t="s">
        <v>215</v>
      </c>
      <c r="K52" s="0" t="n">
        <v>0</v>
      </c>
      <c r="L52" s="0" t="n">
        <f aca="false">E52*K52</f>
        <v>0</v>
      </c>
    </row>
    <row r="53" customFormat="false" ht="13.8" hidden="false" customHeight="false" outlineLevel="0" collapsed="false">
      <c r="A53" s="0" t="s">
        <v>216</v>
      </c>
      <c r="B53" s="0" t="s">
        <v>217</v>
      </c>
      <c r="D53" s="0" t="s">
        <v>218</v>
      </c>
      <c r="E53" s="0" t="n">
        <v>1</v>
      </c>
      <c r="G53" s="0" t="s">
        <v>202</v>
      </c>
      <c r="H53" s="0" t="s">
        <v>217</v>
      </c>
      <c r="I53" s="0" t="s">
        <v>219</v>
      </c>
      <c r="J53" s="0" t="s">
        <v>44</v>
      </c>
      <c r="K53" s="0" t="n">
        <v>0.29</v>
      </c>
      <c r="L53" s="0" t="n">
        <f aca="false">E53*K53</f>
        <v>0.29</v>
      </c>
      <c r="N53" s="0" t="s">
        <v>220</v>
      </c>
    </row>
    <row r="54" customFormat="false" ht="13.8" hidden="false" customHeight="false" outlineLevel="0" collapsed="false">
      <c r="A54" s="0" t="s">
        <v>221</v>
      </c>
      <c r="B54" s="0" t="s">
        <v>222</v>
      </c>
      <c r="D54" s="0" t="s">
        <v>223</v>
      </c>
      <c r="E54" s="0" t="n">
        <v>1</v>
      </c>
      <c r="G54" s="0" t="s">
        <v>224</v>
      </c>
      <c r="H54" s="0" t="s">
        <v>222</v>
      </c>
      <c r="I54" s="0" t="s">
        <v>225</v>
      </c>
      <c r="J54" s="0" t="s">
        <v>44</v>
      </c>
      <c r="K54" s="0" t="n">
        <v>0.05</v>
      </c>
      <c r="L54" s="0" t="n">
        <f aca="false">E54*K54</f>
        <v>0.05</v>
      </c>
      <c r="N54" s="0" t="s">
        <v>226</v>
      </c>
    </row>
    <row r="55" customFormat="false" ht="13.8" hidden="false" customHeight="false" outlineLevel="0" collapsed="false">
      <c r="A55" s="0" t="s">
        <v>227</v>
      </c>
      <c r="B55" s="0" t="s">
        <v>228</v>
      </c>
      <c r="D55" s="0" t="s">
        <v>229</v>
      </c>
      <c r="E55" s="0" t="n">
        <v>1</v>
      </c>
      <c r="G55" s="0" t="s">
        <v>230</v>
      </c>
      <c r="H55" s="0" t="s">
        <v>228</v>
      </c>
      <c r="I55" s="0" t="s">
        <v>231</v>
      </c>
      <c r="J55" s="0" t="s">
        <v>44</v>
      </c>
      <c r="K55" s="0" t="n">
        <v>0.04</v>
      </c>
      <c r="L55" s="0" t="n">
        <f aca="false">E55*K55</f>
        <v>0.04</v>
      </c>
      <c r="M55" s="0" t="n">
        <v>225000</v>
      </c>
      <c r="N55" s="0" t="s">
        <v>232</v>
      </c>
    </row>
    <row r="56" customFormat="false" ht="13.8" hidden="false" customHeight="false" outlineLevel="0" collapsed="false">
      <c r="A56" s="0" t="s">
        <v>233</v>
      </c>
      <c r="B56" s="0" t="s">
        <v>234</v>
      </c>
      <c r="D56" s="0" t="s">
        <v>223</v>
      </c>
      <c r="E56" s="0" t="n">
        <v>1</v>
      </c>
      <c r="G56" s="0" t="s">
        <v>235</v>
      </c>
      <c r="H56" s="0" t="s">
        <v>234</v>
      </c>
      <c r="I56" s="0" t="s">
        <v>236</v>
      </c>
      <c r="J56" s="0" t="s">
        <v>44</v>
      </c>
      <c r="K56" s="0" t="n">
        <v>0.05</v>
      </c>
      <c r="L56" s="0" t="n">
        <f aca="false">E56*K56</f>
        <v>0.05</v>
      </c>
      <c r="N56" s="0" t="s">
        <v>237</v>
      </c>
    </row>
    <row r="57" customFormat="false" ht="13.8" hidden="false" customHeight="false" outlineLevel="0" collapsed="false">
      <c r="A57" s="0" t="s">
        <v>238</v>
      </c>
      <c r="B57" s="0" t="s">
        <v>239</v>
      </c>
      <c r="D57" s="0" t="s">
        <v>240</v>
      </c>
      <c r="E57" s="0" t="n">
        <v>1</v>
      </c>
      <c r="G57" s="0" t="s">
        <v>241</v>
      </c>
      <c r="H57" s="0" t="s">
        <v>239</v>
      </c>
      <c r="I57" s="0" t="s">
        <v>242</v>
      </c>
      <c r="J57" s="0" t="s">
        <v>44</v>
      </c>
      <c r="K57" s="0" t="n">
        <v>0.05</v>
      </c>
      <c r="L57" s="0" t="n">
        <f aca="false">E57*K57</f>
        <v>0.05</v>
      </c>
      <c r="N57" s="0" t="s">
        <v>243</v>
      </c>
    </row>
    <row r="58" customFormat="false" ht="13.8" hidden="false" customHeight="false" outlineLevel="0" collapsed="false">
      <c r="A58" s="0" t="s">
        <v>244</v>
      </c>
      <c r="B58" s="0" t="s">
        <v>245</v>
      </c>
      <c r="D58" s="0" t="s">
        <v>223</v>
      </c>
      <c r="E58" s="0" t="n">
        <v>1</v>
      </c>
      <c r="G58" s="0" t="s">
        <v>246</v>
      </c>
      <c r="H58" s="0" t="s">
        <v>245</v>
      </c>
      <c r="I58" s="0" t="s">
        <v>247</v>
      </c>
      <c r="J58" s="0" t="s">
        <v>44</v>
      </c>
      <c r="K58" s="0" t="n">
        <v>0.0475</v>
      </c>
      <c r="L58" s="0" t="n">
        <f aca="false">E58*K58</f>
        <v>0.0475</v>
      </c>
      <c r="N58" s="0" t="s">
        <v>248</v>
      </c>
    </row>
    <row r="59" customFormat="false" ht="13.8" hidden="false" customHeight="false" outlineLevel="0" collapsed="false">
      <c r="A59" s="0" t="s">
        <v>249</v>
      </c>
      <c r="B59" s="0" t="s">
        <v>250</v>
      </c>
      <c r="C59" s="0" t="s">
        <v>251</v>
      </c>
      <c r="D59" s="0" t="s">
        <v>252</v>
      </c>
      <c r="E59" s="0" t="n">
        <v>1</v>
      </c>
      <c r="G59" s="0" t="s">
        <v>253</v>
      </c>
      <c r="H59" s="0" t="s">
        <v>250</v>
      </c>
      <c r="I59" s="0" t="s">
        <v>254</v>
      </c>
      <c r="J59" s="0" t="s">
        <v>44</v>
      </c>
      <c r="K59" s="0" t="n">
        <v>0.061</v>
      </c>
      <c r="L59" s="0" t="n">
        <f aca="false">E59*K59</f>
        <v>0.061</v>
      </c>
      <c r="N59" s="0" t="s">
        <v>255</v>
      </c>
    </row>
    <row r="60" customFormat="false" ht="13.8" hidden="false" customHeight="false" outlineLevel="0" collapsed="false">
      <c r="L60" s="0" t="n">
        <f aca="false">E60*K60</f>
        <v>0</v>
      </c>
    </row>
    <row r="61" customFormat="false" ht="13.8" hidden="false" customHeight="false" outlineLevel="0" collapsed="false">
      <c r="K61" s="0" t="s">
        <v>79</v>
      </c>
      <c r="L61" s="0" t="n">
        <f aca="false">SUM(L19:L60)</f>
        <v>5.4625</v>
      </c>
    </row>
    <row r="63" customFormat="false" ht="13.8" hidden="false" customHeight="false" outlineLevel="0" collapsed="false">
      <c r="K63" s="0" t="s">
        <v>256</v>
      </c>
      <c r="L63" s="0" t="n">
        <f aca="false">L61+L15</f>
        <v>9.7575</v>
      </c>
    </row>
    <row r="64" customFormat="false" ht="13.8" hidden="false" customHeight="false" outlineLevel="0" collapsed="false">
      <c r="A64" s="0" t="s">
        <v>257</v>
      </c>
    </row>
    <row r="65" customFormat="false" ht="13.8" hidden="false" customHeight="false" outlineLevel="0" collapsed="false">
      <c r="C65" s="0" t="s">
        <v>258</v>
      </c>
      <c r="E65" s="0" t="n">
        <v>1</v>
      </c>
      <c r="F65" s="0" t="s">
        <v>191</v>
      </c>
      <c r="K65" s="0" t="n">
        <v>0</v>
      </c>
      <c r="L65" s="0" t="n">
        <f aca="false">E65*K65</f>
        <v>0</v>
      </c>
    </row>
    <row r="66" customFormat="false" ht="13.8" hidden="false" customHeight="false" outlineLevel="0" collapsed="false">
      <c r="C66" s="0" t="s">
        <v>259</v>
      </c>
      <c r="E66" s="0" t="n">
        <v>1</v>
      </c>
      <c r="F66" s="0" t="s">
        <v>191</v>
      </c>
      <c r="K66" s="0" t="n">
        <v>0</v>
      </c>
      <c r="L66" s="0" t="n">
        <f aca="false">E66*K66</f>
        <v>0</v>
      </c>
    </row>
    <row r="67" customFormat="false" ht="13.8" hidden="false" customHeight="false" outlineLevel="0" collapsed="false">
      <c r="C67" s="0" t="s">
        <v>260</v>
      </c>
      <c r="E67" s="0" t="n">
        <v>1</v>
      </c>
      <c r="K67" s="0" t="n">
        <v>0</v>
      </c>
      <c r="L67" s="0" t="n">
        <f aca="false">E67*K67</f>
        <v>0</v>
      </c>
    </row>
    <row r="68" customFormat="false" ht="13.8" hidden="false" customHeight="false" outlineLevel="0" collapsed="false">
      <c r="K68" s="0" t="s">
        <v>261</v>
      </c>
      <c r="L68" s="0" t="n">
        <f aca="false">SUM(L65:L67)</f>
        <v>0</v>
      </c>
    </row>
    <row r="70" customFormat="false" ht="13.8" hidden="false" customHeight="false" outlineLevel="0" collapsed="false">
      <c r="A70" s="0" t="s">
        <v>262</v>
      </c>
    </row>
    <row r="71" customFormat="false" ht="13.8" hidden="false" customHeight="false" outlineLevel="0" collapsed="false">
      <c r="C71" s="0" t="s">
        <v>263</v>
      </c>
      <c r="E71" s="0" t="n">
        <v>1</v>
      </c>
      <c r="K71" s="0" t="n">
        <v>1.16</v>
      </c>
      <c r="L71" s="0" t="n">
        <f aca="false">E71*K71</f>
        <v>1.16</v>
      </c>
    </row>
    <row r="72" customFormat="false" ht="13.8" hidden="false" customHeight="false" outlineLevel="0" collapsed="false">
      <c r="C72" s="0" t="s">
        <v>264</v>
      </c>
      <c r="E72" s="0" t="n">
        <v>1</v>
      </c>
      <c r="F72" s="0" t="s">
        <v>191</v>
      </c>
      <c r="K72" s="0" t="n">
        <v>0</v>
      </c>
      <c r="L72" s="0" t="n">
        <f aca="false">E72*K72</f>
        <v>0</v>
      </c>
    </row>
    <row r="73" customFormat="false" ht="13.8" hidden="false" customHeight="false" outlineLevel="0" collapsed="false">
      <c r="C73" s="0" t="s">
        <v>265</v>
      </c>
      <c r="E73" s="0" t="n">
        <v>1</v>
      </c>
      <c r="F73" s="0" t="s">
        <v>266</v>
      </c>
      <c r="K73" s="0" t="n">
        <v>0</v>
      </c>
      <c r="L73" s="0" t="n">
        <f aca="false">E73*K73</f>
        <v>0</v>
      </c>
    </row>
    <row r="74" customFormat="false" ht="13.8" hidden="false" customHeight="false" outlineLevel="0" collapsed="false">
      <c r="K74" s="0" t="s">
        <v>79</v>
      </c>
      <c r="L74" s="0" t="n">
        <f aca="false">SUM(L71:L73)</f>
        <v>1.16</v>
      </c>
    </row>
    <row r="76" customFormat="false" ht="13.8" hidden="false" customHeight="false" outlineLevel="0" collapsed="false">
      <c r="K76" s="0" t="s">
        <v>267</v>
      </c>
      <c r="L76" s="0" t="n">
        <f aca="false">L74+L68+L63</f>
        <v>10.9175</v>
      </c>
    </row>
    <row r="77" customFormat="false" ht="13.8" hidden="false" customHeight="false" outlineLevel="0" collapsed="false">
      <c r="K77" s="0" t="s">
        <v>268</v>
      </c>
      <c r="L77" s="0" t="n">
        <f aca="false">L76*0.74</f>
        <v>8.07895</v>
      </c>
      <c r="M77" s="0" t="s">
        <v>269</v>
      </c>
    </row>
    <row r="79" customFormat="false" ht="13.8" hidden="false" customHeight="false" outlineLevel="0" collapsed="false">
      <c r="K79" s="0" t="s">
        <v>270</v>
      </c>
      <c r="L79" s="0" t="n">
        <f aca="false">L77*3500</f>
        <v>28276.325</v>
      </c>
      <c r="M79" s="0" t="s">
        <v>271</v>
      </c>
    </row>
    <row r="88" customFormat="false" ht="13.8" hidden="false" customHeight="false" outlineLevel="0" collapsed="false"/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Wire-To-Board-Wire-To-Wire-Connector_JST-Sales-America-SM02B-SRSS-TB-LF-SN_C160402.html"/>
    <hyperlink ref="N10" r:id="rId8" display="https://lcsc.com/product-detail/MOSFETs_LRC-LP0404N3T5G_C172433.html"/>
    <hyperlink ref="N12" r:id="rId9" display="https://lcsc.com/product-detail/Chip-Resistor-Surface-Mount_UNI-ROYAL-Uniroyal-Elec-0402WGF470JTCE_C25118.html"/>
    <hyperlink ref="N13" r:id="rId10" display="https://lcsc.com/product-detail/Tactile-Switches_XKB-Connectivity-TS-1185EC-C-D-B_C318893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6" r:id="rId18" display="https://aliexpress.com/item/32968351207.html"/>
    <hyperlink ref="N28" r:id="rId19" display="https://en.maritex.com.pl/connectors/pin_headers_and_sockets/pin_headers_and_sockets_1_27mm_pitch/female_sockets_double_row_smt_1_27_mm_pitch/pbhtd28spp.html"/>
    <hyperlink ref="N29" r:id="rId20" display="https://www.ebay.com/itm/163476832058"/>
    <hyperlink ref="N30" r:id="rId21" display="https://lcsc.com/product-detail/Power-Inductors_Chilisin-Elec-MHCHL201610A-2R2M-Q8A_C329567.html"/>
    <hyperlink ref="N31" r:id="rId22" display="https://lcsc.com/product-detail/Ferrite-Beads_Murata-Electronics-BLM18PG181SN1D_C82850.html"/>
    <hyperlink ref="N32" r:id="rId23" display="https://chbpalconn.en.made-in-china.com/product/WKnmGUSCJYre/China-USB3-0-Type-C-Connector-12-Pin-SMD-Male-Connector-Contact-Resistance-40mohm-Current-Rating-3A-20V-Durability-10-000-Cycles-Min-.html"/>
    <hyperlink ref="N33" r:id="rId24" display="https://lcsc.com/product-detail/MOSFETs_LRC-LP0404N3T5G_C172433.html"/>
    <hyperlink ref="N34" r:id="rId25" display="https://www.lcsc.com/product-detail/MOSFETs_Tak-Cheong-2SK3019_C261283.html"/>
    <hyperlink ref="N35" r:id="rId26" display="https://lcsc.com/product-detail/Chip-Resistor-Surface-Mount_UNI-ROYAL-Uniroyal-Elec-0402WGF5101TCE_C25905.html"/>
    <hyperlink ref="N45" r:id="rId27" display="https://lcsc.com/product-detail/Resistor-Networks-Arrays_YAGEO-YC164-JR-074K7L_C327044.html"/>
    <hyperlink ref="N46" r:id="rId28" display="https://lcsc.com/product-detail/Slide-Switches_SHOU-HAN-MSK12C02_C431540.html"/>
    <hyperlink ref="N47" r:id="rId29" display="https://lcsc.com/product-detail/Tactile-Switches_HYP-Hongyuan-Precision-1TS003B-1400-3500A-CT_C319392.html"/>
    <hyperlink ref="N49" r:id="rId30" display="https://lcsc.com/product-detail/Battery-Management-ICs_Shenzhen-Fuman-Elec-LTH7R_C841234.html"/>
    <hyperlink ref="N50" r:id="rId31" display="https://lcsc.com/product-detail/Motion-Sensors-Accelerometers_QST-QMA7981_C457290.html"/>
    <hyperlink ref="N51" r:id="rId32" display="https://www.win-source.net/microchip-technology-atecc108a-sshda-t.html"/>
    <hyperlink ref="N53" r:id="rId33" display="https://lcsc.com/product-detail/Others_QST-QMC7983_C310612.html"/>
    <hyperlink ref="N54" r:id="rId34" display="https://lcsc.com/product-detail/DC-DC-Converters_XI-AN-Aerosemi-Tech-M3406-ADJ_C83224.html"/>
    <hyperlink ref="N55" r:id="rId35" display="https://lcsc.com/product-detail/Monitors-Reset-Circuits_Shanghai-Siproin-Microelectronics-SSP61CC3002MR_C277924.html"/>
    <hyperlink ref="N56" r:id="rId36" display="https://lcsc.com/product-detail/Buffers-Drivers_Texas-Instruments-SN74LVC1G125DBVR_C23654.html"/>
    <hyperlink ref="N57" r:id="rId37" display="https://lcsc.com/product-detail/ESD-Protection-Devices_Changjiang-Electronics-Tech-CJ-ESDU5V0H4_C84837.html"/>
    <hyperlink ref="N58" r:id="rId38" display="https://lcsc.com/product-detail/Operational-Amplifier_Gainsil-LMV321-TR_C362273.html"/>
    <hyperlink ref="N59" r:id="rId39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695312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F1" s="0" t="s">
        <v>276</v>
      </c>
      <c r="G1" s="0" t="s">
        <v>277</v>
      </c>
      <c r="I1" s="0" t="s">
        <v>278</v>
      </c>
      <c r="J1" s="0" t="s">
        <v>279</v>
      </c>
      <c r="L1" s="0" t="s">
        <v>14</v>
      </c>
    </row>
    <row r="2" customFormat="false" ht="14.25" hidden="false" customHeight="false" outlineLevel="0" collapsed="false">
      <c r="A2" s="3" t="s">
        <v>280</v>
      </c>
      <c r="D2" s="0" t="s">
        <v>11</v>
      </c>
    </row>
    <row r="3" customFormat="false" ht="14.25" hidden="false" customHeight="false" outlineLevel="0" collapsed="false">
      <c r="A3" s="0" t="s">
        <v>278</v>
      </c>
      <c r="B3" s="0" t="s">
        <v>281</v>
      </c>
      <c r="D3" s="0" t="n">
        <v>2.8</v>
      </c>
      <c r="F3" s="0" t="n">
        <v>1</v>
      </c>
      <c r="G3" s="0" t="s">
        <v>282</v>
      </c>
      <c r="I3" s="0" t="n">
        <v>2.8</v>
      </c>
      <c r="J3" s="0" t="n">
        <v>0</v>
      </c>
      <c r="L3" s="1" t="s">
        <v>283</v>
      </c>
    </row>
    <row r="4" customFormat="false" ht="14.25" hidden="false" customHeight="false" outlineLevel="0" collapsed="false">
      <c r="A4" s="0" t="s">
        <v>279</v>
      </c>
      <c r="B4" s="0" t="s">
        <v>284</v>
      </c>
      <c r="D4" s="0" t="n">
        <v>6.3</v>
      </c>
      <c r="F4" s="0" t="n">
        <v>1</v>
      </c>
      <c r="G4" s="0" t="s">
        <v>282</v>
      </c>
      <c r="I4" s="0" t="n">
        <v>0</v>
      </c>
      <c r="J4" s="0" t="n">
        <v>6.3</v>
      </c>
      <c r="L4" s="1" t="s">
        <v>285</v>
      </c>
    </row>
    <row r="5" customFormat="false" ht="14.25" hidden="false" customHeight="false" outlineLevel="0" collapsed="false">
      <c r="A5" s="3" t="s">
        <v>286</v>
      </c>
    </row>
    <row r="6" customFormat="false" ht="14.25" hidden="false" customHeight="false" outlineLevel="0" collapsed="false">
      <c r="A6" s="0" t="s">
        <v>287</v>
      </c>
      <c r="B6" s="0" t="s">
        <v>288</v>
      </c>
      <c r="D6" s="0" t="n">
        <v>1.5</v>
      </c>
      <c r="F6" s="0" t="n">
        <v>1</v>
      </c>
      <c r="G6" s="4" t="s">
        <v>289</v>
      </c>
      <c r="I6" s="0" t="n">
        <f aca="false">D6</f>
        <v>1.5</v>
      </c>
      <c r="J6" s="0" t="n">
        <f aca="false">D6</f>
        <v>1.5</v>
      </c>
      <c r="L6" s="1" t="s">
        <v>290</v>
      </c>
    </row>
    <row r="7" customFormat="false" ht="14.25" hidden="false" customHeight="false" outlineLevel="0" collapsed="false">
      <c r="A7" s="3" t="s">
        <v>291</v>
      </c>
    </row>
    <row r="8" customFormat="false" ht="14.25" hidden="false" customHeight="false" outlineLevel="0" collapsed="false">
      <c r="A8" s="0" t="s">
        <v>292</v>
      </c>
      <c r="B8" s="0" t="s">
        <v>293</v>
      </c>
      <c r="D8" s="0" t="n">
        <v>0.25</v>
      </c>
      <c r="F8" s="0" t="n">
        <v>1</v>
      </c>
      <c r="G8" s="0" t="s">
        <v>282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294</v>
      </c>
      <c r="B9" s="0" t="s">
        <v>295</v>
      </c>
      <c r="D9" s="0" t="n">
        <v>0.25</v>
      </c>
      <c r="F9" s="0" t="n">
        <v>1</v>
      </c>
      <c r="G9" s="0" t="s">
        <v>282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296</v>
      </c>
      <c r="B10" s="0" t="s">
        <v>297</v>
      </c>
      <c r="D10" s="0" t="n">
        <v>0.31</v>
      </c>
      <c r="F10" s="0" t="n">
        <v>1</v>
      </c>
      <c r="G10" s="0" t="s">
        <v>282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3" t="s">
        <v>298</v>
      </c>
    </row>
    <row r="12" customFormat="false" ht="14.25" hidden="false" customHeight="false" outlineLevel="0" collapsed="false">
      <c r="A12" s="0" t="s">
        <v>299</v>
      </c>
      <c r="B12" s="0" t="s">
        <v>300</v>
      </c>
      <c r="D12" s="0" t="n">
        <v>0.03</v>
      </c>
      <c r="F12" s="0" t="n">
        <v>2</v>
      </c>
      <c r="G12" s="0" t="s">
        <v>301</v>
      </c>
      <c r="I12" s="0" t="n">
        <f aca="false">D12*F12</f>
        <v>0.06</v>
      </c>
      <c r="J12" s="0" t="n">
        <f aca="false">F12*D12</f>
        <v>0.06</v>
      </c>
      <c r="L12" s="1" t="s">
        <v>188</v>
      </c>
    </row>
    <row r="13" customFormat="false" ht="14.25" hidden="false" customHeight="false" outlineLevel="0" collapsed="false">
      <c r="A13" s="0" t="s">
        <v>302</v>
      </c>
      <c r="B13" s="0" t="s">
        <v>303</v>
      </c>
      <c r="D13" s="0" t="n">
        <v>0.03</v>
      </c>
      <c r="F13" s="0" t="n">
        <v>1</v>
      </c>
      <c r="G13" s="0" t="s">
        <v>304</v>
      </c>
      <c r="I13" s="0" t="n">
        <f aca="false">D13*F13</f>
        <v>0.03</v>
      </c>
      <c r="J13" s="0" t="n">
        <f aca="false">F13*D13</f>
        <v>0.03</v>
      </c>
      <c r="L13" s="1" t="s">
        <v>71</v>
      </c>
    </row>
    <row r="14" customFormat="false" ht="14.25" hidden="false" customHeight="false" outlineLevel="0" collapsed="false">
      <c r="A14" s="0" t="s">
        <v>305</v>
      </c>
      <c r="B14" s="0" t="s">
        <v>306</v>
      </c>
      <c r="D14" s="0" t="n">
        <v>0.48</v>
      </c>
      <c r="F14" s="0" t="n">
        <v>1</v>
      </c>
      <c r="G14" s="5" t="s">
        <v>161</v>
      </c>
      <c r="I14" s="0" t="n">
        <f aca="false">D14*F14</f>
        <v>0.48</v>
      </c>
      <c r="J14" s="0" t="n">
        <f aca="false">F14*D14</f>
        <v>0.48</v>
      </c>
      <c r="L14" s="1" t="s">
        <v>307</v>
      </c>
    </row>
    <row r="15" customFormat="false" ht="14.25" hidden="false" customHeight="false" outlineLevel="0" collapsed="false">
      <c r="A15" s="0" t="s">
        <v>308</v>
      </c>
      <c r="B15" s="0" t="s">
        <v>309</v>
      </c>
      <c r="D15" s="0" t="n">
        <v>0.03</v>
      </c>
      <c r="F15" s="0" t="n">
        <v>1</v>
      </c>
      <c r="G15" s="0" t="s">
        <v>310</v>
      </c>
      <c r="I15" s="0" t="n">
        <f aca="false">D15*F15</f>
        <v>0.03</v>
      </c>
      <c r="J15" s="0" t="n">
        <f aca="false">F15*D15</f>
        <v>0.03</v>
      </c>
      <c r="L15" s="1" t="s">
        <v>181</v>
      </c>
    </row>
    <row r="16" customFormat="false" ht="14.25" hidden="false" customHeight="false" outlineLevel="0" collapsed="false">
      <c r="A16" s="3" t="s">
        <v>311</v>
      </c>
    </row>
    <row r="17" customFormat="false" ht="14.25" hidden="false" customHeight="false" outlineLevel="0" collapsed="false">
      <c r="A17" s="0" t="s">
        <v>312</v>
      </c>
      <c r="B17" s="0" t="s">
        <v>313</v>
      </c>
      <c r="D17" s="0" t="n">
        <v>0</v>
      </c>
      <c r="E17" s="0" t="s">
        <v>191</v>
      </c>
      <c r="F17" s="0" t="n">
        <v>1</v>
      </c>
      <c r="G17" s="4" t="s">
        <v>289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314</v>
      </c>
      <c r="B18" s="0" t="s">
        <v>315</v>
      </c>
      <c r="D18" s="0" t="n">
        <v>0.42</v>
      </c>
      <c r="F18" s="0" t="n">
        <v>1</v>
      </c>
      <c r="G18" s="0" t="s">
        <v>316</v>
      </c>
      <c r="I18" s="0" t="n">
        <f aca="false">D18*F18</f>
        <v>0.42</v>
      </c>
      <c r="J18" s="0" t="n">
        <f aca="false">F18*D18</f>
        <v>0.42</v>
      </c>
      <c r="L18" s="1" t="s">
        <v>317</v>
      </c>
    </row>
    <row r="19" customFormat="false" ht="14.25" hidden="false" customHeight="false" outlineLevel="0" collapsed="false">
      <c r="A19" s="0" t="s">
        <v>318</v>
      </c>
      <c r="B19" s="0" t="s">
        <v>319</v>
      </c>
      <c r="D19" s="0" t="n">
        <v>0.07</v>
      </c>
      <c r="F19" s="0" t="n">
        <v>1</v>
      </c>
      <c r="G19" s="0" t="s">
        <v>282</v>
      </c>
      <c r="I19" s="0" t="n">
        <f aca="false">D19*F19</f>
        <v>0.07</v>
      </c>
      <c r="J19" s="0" t="n">
        <f aca="false">F19*D19</f>
        <v>0.07</v>
      </c>
      <c r="L19" s="1" t="s">
        <v>320</v>
      </c>
    </row>
    <row r="20" customFormat="false" ht="14.25" hidden="false" customHeight="false" outlineLevel="0" collapsed="false">
      <c r="A20" s="0" t="s">
        <v>321</v>
      </c>
      <c r="B20" s="6" t="s">
        <v>322</v>
      </c>
      <c r="D20" s="0" t="n">
        <v>0.7</v>
      </c>
      <c r="F20" s="0" t="n">
        <v>1</v>
      </c>
      <c r="G20" s="0" t="s">
        <v>323</v>
      </c>
      <c r="I20" s="0" t="n">
        <f aca="false">D20*F20</f>
        <v>0.7</v>
      </c>
      <c r="J20" s="0" t="n">
        <f aca="false">F20*D20</f>
        <v>0.7</v>
      </c>
      <c r="L20" s="1" t="s">
        <v>324</v>
      </c>
    </row>
    <row r="21" customFormat="false" ht="14.25" hidden="false" customHeight="false" outlineLevel="0" collapsed="false">
      <c r="A21" s="0" t="s">
        <v>325</v>
      </c>
      <c r="D21" s="0" t="n">
        <v>0.08</v>
      </c>
      <c r="F21" s="0" t="n">
        <v>1</v>
      </c>
      <c r="G21" s="0" t="s">
        <v>282</v>
      </c>
      <c r="I21" s="0" t="n">
        <f aca="false">D21*F21</f>
        <v>0.08</v>
      </c>
      <c r="J21" s="0" t="n">
        <f aca="false">F21*D21</f>
        <v>0.08</v>
      </c>
      <c r="L21" s="1" t="s">
        <v>326</v>
      </c>
    </row>
    <row r="22" customFormat="false" ht="14.25" hidden="false" customHeight="false" outlineLevel="0" collapsed="false">
      <c r="A22" s="0" t="s">
        <v>327</v>
      </c>
      <c r="D22" s="0" t="n">
        <v>0.09</v>
      </c>
      <c r="F22" s="0" t="n">
        <v>1</v>
      </c>
      <c r="G22" s="0" t="s">
        <v>282</v>
      </c>
      <c r="I22" s="0" t="n">
        <f aca="false">D22*F22</f>
        <v>0.09</v>
      </c>
      <c r="J22" s="0" t="n">
        <f aca="false">F22*D22</f>
        <v>0.09</v>
      </c>
      <c r="L22" s="1" t="s">
        <v>328</v>
      </c>
    </row>
    <row r="23" customFormat="false" ht="14.25" hidden="false" customHeight="false" outlineLevel="0" collapsed="false">
      <c r="A23" s="0" t="s">
        <v>329</v>
      </c>
      <c r="B23" s="0" t="s">
        <v>330</v>
      </c>
      <c r="D23" s="0" t="n">
        <v>0.14</v>
      </c>
      <c r="F23" s="0" t="n">
        <v>1</v>
      </c>
      <c r="G23" s="5" t="s">
        <v>161</v>
      </c>
      <c r="I23" s="0" t="n">
        <f aca="false">D23*F23</f>
        <v>0.14</v>
      </c>
      <c r="J23" s="0" t="n">
        <f aca="false">F23*D23</f>
        <v>0.14</v>
      </c>
      <c r="L23" s="1" t="s">
        <v>331</v>
      </c>
    </row>
    <row r="24" customFormat="false" ht="14.25" hidden="false" customHeight="false" outlineLevel="0" collapsed="false">
      <c r="A24" s="3" t="s">
        <v>332</v>
      </c>
    </row>
    <row r="25" customFormat="false" ht="14.25" hidden="false" customHeight="false" outlineLevel="0" collapsed="false">
      <c r="A25" s="0" t="s">
        <v>333</v>
      </c>
      <c r="D25" s="0" t="n">
        <v>0.32</v>
      </c>
      <c r="E25" s="0" t="s">
        <v>334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335</v>
      </c>
      <c r="D26" s="0" t="n">
        <v>0.097</v>
      </c>
      <c r="F26" s="0" t="n">
        <v>2</v>
      </c>
      <c r="G26" s="4" t="s">
        <v>289</v>
      </c>
      <c r="I26" s="0" t="n">
        <f aca="false">D26*F26</f>
        <v>0.194</v>
      </c>
      <c r="J26" s="0" t="n">
        <f aca="false">F26*D26</f>
        <v>0.194</v>
      </c>
      <c r="L26" s="1" t="s">
        <v>120</v>
      </c>
    </row>
    <row r="27" customFormat="false" ht="14.25" hidden="false" customHeight="false" outlineLevel="0" collapsed="false">
      <c r="A27" s="0" t="s">
        <v>336</v>
      </c>
      <c r="D27" s="0" t="n">
        <v>0.07</v>
      </c>
      <c r="F27" s="0" t="n">
        <v>2</v>
      </c>
      <c r="G27" s="0" t="s">
        <v>289</v>
      </c>
      <c r="I27" s="0" t="n">
        <f aca="false">D27*F27</f>
        <v>0.14</v>
      </c>
      <c r="J27" s="0" t="n">
        <f aca="false">F27*D27</f>
        <v>0.14</v>
      </c>
      <c r="L27" s="1" t="s">
        <v>33</v>
      </c>
    </row>
    <row r="28" customFormat="false" ht="14.25" hidden="false" customHeight="false" outlineLevel="0" collapsed="false">
      <c r="A28" s="0" t="s">
        <v>337</v>
      </c>
      <c r="D28" s="0" t="n">
        <v>0.2</v>
      </c>
      <c r="F28" s="0" t="n">
        <v>1</v>
      </c>
      <c r="G28" s="0" t="s">
        <v>338</v>
      </c>
      <c r="I28" s="0" t="n">
        <f aca="false">D28*F28</f>
        <v>0.2</v>
      </c>
      <c r="J28" s="0" t="n">
        <f aca="false">F28*D28</f>
        <v>0.2</v>
      </c>
      <c r="L28" s="1" t="s">
        <v>28</v>
      </c>
    </row>
    <row r="29" customFormat="false" ht="14.25" hidden="false" customHeight="false" outlineLevel="0" collapsed="false">
      <c r="A29" s="0" t="s">
        <v>339</v>
      </c>
      <c r="D29" s="0" t="n">
        <v>0.7</v>
      </c>
      <c r="F29" s="0" t="n">
        <v>1</v>
      </c>
      <c r="G29" s="5" t="s">
        <v>340</v>
      </c>
      <c r="I29" s="0" t="n">
        <f aca="false">D29*F29</f>
        <v>0.7</v>
      </c>
      <c r="J29" s="0" t="n">
        <f aca="false">F29*D29</f>
        <v>0.7</v>
      </c>
      <c r="L29" s="1" t="s">
        <v>117</v>
      </c>
    </row>
    <row r="30" customFormat="false" ht="14.25" hidden="false" customHeight="false" outlineLevel="0" collapsed="false">
      <c r="A30" s="0" t="s">
        <v>341</v>
      </c>
      <c r="B30" s="0" t="s">
        <v>342</v>
      </c>
      <c r="D30" s="0" t="n">
        <v>0.1</v>
      </c>
      <c r="F30" s="0" t="n">
        <v>1</v>
      </c>
      <c r="G30" s="5" t="s">
        <v>343</v>
      </c>
      <c r="I30" s="0" t="n">
        <f aca="false">D30*F30</f>
        <v>0.1</v>
      </c>
      <c r="J30" s="0" t="n">
        <f aca="false">F30*D30</f>
        <v>0.1</v>
      </c>
      <c r="L30" s="1" t="s">
        <v>344</v>
      </c>
    </row>
    <row r="31" customFormat="false" ht="14.25" hidden="false" customHeight="false" outlineLevel="0" collapsed="false">
      <c r="A31" s="0" t="s">
        <v>345</v>
      </c>
      <c r="B31" s="0" t="s">
        <v>346</v>
      </c>
      <c r="C31" s="0" t="n">
        <v>1</v>
      </c>
      <c r="D31" s="0" t="n">
        <v>0.06</v>
      </c>
      <c r="F31" s="0" t="n">
        <v>2</v>
      </c>
      <c r="G31" s="0" t="s">
        <v>301</v>
      </c>
      <c r="I31" s="0" t="n">
        <f aca="false">D31*F31</f>
        <v>0.12</v>
      </c>
      <c r="J31" s="0" t="n">
        <f aca="false">F31*D31</f>
        <v>0.12</v>
      </c>
      <c r="L31" s="1" t="s">
        <v>347</v>
      </c>
    </row>
    <row r="32" customFormat="false" ht="14.25" hidden="false" customHeight="false" outlineLevel="0" collapsed="false">
      <c r="A32" s="3" t="s">
        <v>348</v>
      </c>
      <c r="B32" s="0" t="s">
        <v>349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350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351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352</v>
      </c>
      <c r="I37" s="0" t="n">
        <f aca="false">I34*L37</f>
        <v>33194</v>
      </c>
      <c r="J37" s="0" t="n">
        <f aca="false">J34*L37</f>
        <v>45444</v>
      </c>
      <c r="K37" s="0" t="s">
        <v>353</v>
      </c>
      <c r="L37" s="0" t="n">
        <v>3500</v>
      </c>
      <c r="M37" s="0" t="s">
        <v>354</v>
      </c>
    </row>
    <row r="38" customFormat="false" ht="14.25" hidden="false" customHeight="false" outlineLevel="0" collapsed="false">
      <c r="H38" s="0" t="s">
        <v>355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356</v>
      </c>
    </row>
    <row r="40" customFormat="false" ht="14.25" hidden="false" customHeight="false" outlineLevel="0" collapsed="false">
      <c r="A40" s="0" t="s">
        <v>357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2022-04-13T18:35:38Z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