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 costing" sheetId="1" state="visible" r:id="rId2"/>
    <sheet name="Budget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<sst xmlns="http://schemas.openxmlformats.org/spreadsheetml/2006/main" count="479" uniqueCount="347">
  <si>
    <t xml:space="preserve">top board</t>
  </si>
  <si>
    <t xml:space="preserve">RD</t>
  </si>
  <si>
    <t xml:space="preserve">Value</t>
  </si>
  <si>
    <t xml:space="preserve">Desc</t>
  </si>
  <si>
    <t xml:space="preserve">fp</t>
  </si>
  <si>
    <t xml:space="preserve">Q</t>
  </si>
  <si>
    <t xml:space="preserve">Notes</t>
  </si>
  <si>
    <t xml:space="preserve">MN</t>
  </si>
  <si>
    <t xml:space="preserve">MPN</t>
  </si>
  <si>
    <t xml:space="preserve">DPN</t>
  </si>
  <si>
    <t xml:space="preserve">DN</t>
  </si>
  <si>
    <t xml:space="preserve">Price</t>
  </si>
  <si>
    <t xml:space="preserve">EP</t>
  </si>
  <si>
    <t xml:space="preserve">Avail</t>
  </si>
  <si>
    <t xml:space="preserve">URL</t>
  </si>
  <si>
    <t xml:space="preserve">&gt;  C1, C2</t>
  </si>
  <si>
    <t xml:space="preserve">1u</t>
  </si>
  <si>
    <t xml:space="preserve">25V X5R</t>
  </si>
  <si>
    <t xml:space="preserve">Capacitor_SMD:C_0402_1005Metric</t>
  </si>
  <si>
    <t xml:space="preserve">https://lcsc.com/product-detail/Multilayer-Ceramic-Capacitors-MLCC-SMD-SMT_SANYEAR-C0402X5R105K250NT_C466612.html</t>
  </si>
  <si>
    <t xml:space="preserve">C3, C4</t>
  </si>
  <si>
    <t xml:space="preserve">10n</t>
  </si>
  <si>
    <t xml:space="preserve">50V X7R</t>
  </si>
  <si>
    <t xml:space="preserve">https://lcsc.com/product-detail/Multilayer-Ceramic-Capacitors-MLCC-SMD-SMT_Murata-Electronics-GRM155R71H103KA88D_C77019.html</t>
  </si>
  <si>
    <t xml:space="preserve">    J1</t>
  </si>
  <si>
    <t xml:space="preserve">Conn_02x14_Odd_Even</t>
  </si>
  <si>
    <t xml:space="preserve">2x14 1.27mm header</t>
  </si>
  <si>
    <t xml:space="preserve">Connector_PinHeader_1.27mm:PinHeader_2x14_P1.27mm_Vertical_SMD</t>
  </si>
  <si>
    <t xml:space="preserve">https://en.maritex.com.pl/connectors/pin_headers_and_sockets/pin_headers_and_sockets_1_27mm_pitch/pin_headers_double_row_smt_1_27_mm_pitch/plhtd28s-tr-cv.html</t>
  </si>
  <si>
    <t xml:space="preserve">&gt;  J2, J3</t>
  </si>
  <si>
    <t xml:space="preserve">Conn_02x02_Odd_Even</t>
  </si>
  <si>
    <t xml:space="preserve">2x2 1.27mm header</t>
  </si>
  <si>
    <t xml:space="preserve">Connector_PinHeader_1.27mm:PinHeader_2x02_P1.27mm_Vertical_SMD</t>
  </si>
  <si>
    <t xml:space="preserve">https://www.ebay.com/itm/163476853298</t>
  </si>
  <si>
    <t xml:space="preserve">    J4</t>
  </si>
  <si>
    <t xml:space="preserve">Conn_01x13</t>
  </si>
  <si>
    <t xml:space="preserve">corelib:ER-TFT-1.14-reverse</t>
  </si>
  <si>
    <t xml:space="preserve">https://www.buydisplay.com/1-14-inch-tft-lcd-display-ips-panel-screen-135x240-for-smart-watch</t>
  </si>
  <si>
    <t xml:space="preserve">&gt;  J5, J6</t>
  </si>
  <si>
    <t xml:space="preserve">Conn_01x08</t>
  </si>
  <si>
    <t xml:space="preserve">tilda6:XUNPU_FPC-05F-8PH20</t>
  </si>
  <si>
    <t xml:space="preserve">Xunpu</t>
  </si>
  <si>
    <t xml:space="preserve">FPC-05F-8PH20</t>
  </si>
  <si>
    <t xml:space="preserve">C2856797</t>
  </si>
  <si>
    <t xml:space="preserve">LCSC</t>
  </si>
  <si>
    <t xml:space="preserve">https://lcsc.com/product-detail/FFC-FPC-Connectors_XUNPU-FPC-05F-8PH20_C2856797.html</t>
  </si>
  <si>
    <t xml:space="preserve">&gt;  Q1, Q2</t>
  </si>
  <si>
    <t xml:space="preserve">LP0404N3T5G</t>
  </si>
  <si>
    <t xml:space="preserve">Package_TO_SOT_SMD:SOT-883</t>
  </si>
  <si>
    <t xml:space="preserve">LRC</t>
  </si>
  <si>
    <t xml:space="preserve">C172433</t>
  </si>
  <si>
    <t xml:space="preserve">https://lcsc.com/product-detail/MOSFETs_LRC-LP0404N3T5G_C172433.html</t>
  </si>
  <si>
    <t xml:space="preserve">&gt;  R1, R2</t>
  </si>
  <si>
    <t xml:space="preserve">10k</t>
  </si>
  <si>
    <t xml:space="preserve">1% Resistor 0402</t>
  </si>
  <si>
    <t xml:space="preserve">Resistor_SMD:R_0402_1005Metric</t>
  </si>
  <si>
    <t xml:space="preserve">    R3</t>
  </si>
  <si>
    <t xml:space="preserve">47R</t>
  </si>
  <si>
    <t xml:space="preserve">https://lcsc.com/product-detail/Chip-Resistor-Surface-Mount_UNI-ROYAL-Uniroyal-Elec-0402WGF470JTCE_C25118.html</t>
  </si>
  <si>
    <t xml:space="preserve">    SW1</t>
  </si>
  <si>
    <t xml:space="preserve">SW_Push</t>
  </si>
  <si>
    <t xml:space="preserve">Button_Switch_SMD:SW_Push_1P1T_NO_CK_KMR2</t>
  </si>
  <si>
    <t xml:space="preserve">XKB</t>
  </si>
  <si>
    <t xml:space="preserve">TS-1185EC-C-D-B</t>
  </si>
  <si>
    <t xml:space="preserve">C318893</t>
  </si>
  <si>
    <t xml:space="preserve">https://lcsc.com/product-detail/Tactile-Switches_XKB-Connectivity-TS-1185EC-C-D-B_C318893.html</t>
  </si>
  <si>
    <t xml:space="preserve">&gt;  SW2, SW3</t>
  </si>
  <si>
    <t xml:space="preserve">Button_Switch_SMD:SW_SPST_B3U-1000P</t>
  </si>
  <si>
    <t xml:space="preserve">SHOU HAN</t>
  </si>
  <si>
    <t xml:space="preserve">TS3735PA 250gf</t>
  </si>
  <si>
    <t xml:space="preserve">C393946</t>
  </si>
  <si>
    <t xml:space="preserve">https://lcsc.com/product-detail/Tactile-Switches_SHOU-HAN-TS3735PA-250gf_C393946.html</t>
  </si>
  <si>
    <t xml:space="preserve">    U1</t>
  </si>
  <si>
    <t xml:space="preserve">5-WAY-JOYSTICK</t>
  </si>
  <si>
    <t xml:space="preserve">tilda6:JOYSTICK-5-WAY</t>
  </si>
  <si>
    <t xml:space="preserve">alt: https://lcsc.com/product-detail/Multi-Directional-Switches_Korean-Hroparts-Elec-K1-5202UA-02_C145900.html</t>
  </si>
  <si>
    <t xml:space="preserve">TM-4175-B-B</t>
  </si>
  <si>
    <t xml:space="preserve">C465996</t>
  </si>
  <si>
    <t xml:space="preserve">https://lcsc.com/product-detail/Multi-Directional-Switches_XKB-Connectivity-TM-4175-B-B_C465996.html</t>
  </si>
  <si>
    <t xml:space="preserve">total</t>
  </si>
  <si>
    <t xml:space="preserve">bot board</t>
  </si>
  <si>
    <t xml:space="preserve">AE1</t>
  </si>
  <si>
    <t xml:space="preserve">2450AT07A0100</t>
  </si>
  <si>
    <t xml:space="preserve">tilda6:2450AT07A0100</t>
  </si>
  <si>
    <t xml:space="preserve">Johanson Technology Inc.</t>
  </si>
  <si>
    <t xml:space="preserve">2450AT07A0100T</t>
  </si>
  <si>
    <t xml:space="preserve">712-1572-1-ND</t>
  </si>
  <si>
    <t xml:space="preserve">Digikey</t>
  </si>
  <si>
    <t xml:space="preserve">https://octopart.com/search?q=2450AT07A0100&amp;currency=USD&amp;specs=0</t>
  </si>
  <si>
    <t xml:space="preserve">&gt;  C1-C8</t>
  </si>
  <si>
    <t xml:space="preserve">4.7u</t>
  </si>
  <si>
    <t xml:space="preserve">Capacitor_SMD:C_0603_1608Metric</t>
  </si>
  <si>
    <t xml:space="preserve">https://lcsc.com/product-detail/Multilayer-Ceramic-Capacitors-MLCC-SMD-SMT_TDK-C1608X5R1E475KT000E_C76615.html</t>
  </si>
  <si>
    <t xml:space="preserve">C9, C11</t>
  </si>
  <si>
    <t xml:space="preserve">15pF</t>
  </si>
  <si>
    <t xml:space="preserve">C0G</t>
  </si>
  <si>
    <t xml:space="preserve">https://lcsc.com/product-detail/Multilayer-Ceramic-Capacitors-MLCC-SMD-SMT_TDK-CGA2B2C0G1H150JT0Y0F_C338103.html</t>
  </si>
  <si>
    <t xml:space="preserve">C10, C12</t>
  </si>
  <si>
    <t xml:space="preserve">tbd</t>
  </si>
  <si>
    <t xml:space="preserve">C13, C14, C15</t>
  </si>
  <si>
    <t xml:space="preserve">C16</t>
  </si>
  <si>
    <t xml:space="preserve">    D1</t>
  </si>
  <si>
    <t xml:space="preserve">WS2812B-SIDE-A</t>
  </si>
  <si>
    <t xml:space="preserve">Tilda-MKV:SK6812SIDE-A</t>
  </si>
  <si>
    <t xml:space="preserve">Shenzhen Normand Electronic Co.,Ltd</t>
  </si>
  <si>
    <t xml:space="preserve">SK6812-SIDE-A</t>
  </si>
  <si>
    <t xml:space="preserve">lots</t>
  </si>
  <si>
    <t xml:space="preserve">https://aliexpress.com/item/32968351207.html</t>
  </si>
  <si>
    <t xml:space="preserve">2x14 1.27mm socket</t>
  </si>
  <si>
    <t xml:space="preserve">Connector_PinSocket_1.27mm:PinSocket_2x14_P1.27mm_Vertical_SMD</t>
  </si>
  <si>
    <t xml:space="preserve">https://en.maritex.com.pl/connectors/pin_headers_and_sockets/pin_headers_and_sockets_1_27mm_pitch/female_sockets_double_row_smt_1_27_mm_pitch/pbhtd28spp.html</t>
  </si>
  <si>
    <t xml:space="preserve">2x2 1.27mm socket</t>
  </si>
  <si>
    <t xml:space="preserve">Connector_PinSocket_1.27mm:PinSocket_2x02_P1.27mm_Vertical_SMD</t>
  </si>
  <si>
    <t xml:space="preserve">https://www.ebay.com/itm/163476832058</t>
  </si>
  <si>
    <t xml:space="preserve">    L1</t>
  </si>
  <si>
    <t xml:space="preserve">MHCHL201610A-2R2M-Q8A</t>
  </si>
  <si>
    <t xml:space="preserve">Inductor_SMD:L_Taiyo-Yuden_MD-2020</t>
  </si>
  <si>
    <t xml:space="preserve">Chilisin Elec</t>
  </si>
  <si>
    <t xml:space="preserve">C329567</t>
  </si>
  <si>
    <t xml:space="preserve">https://lcsc.com/product-detail/Power-Inductors_Chilisin-Elec-MHCHL201610A-2R2M-Q8A_C329567.html</t>
  </si>
  <si>
    <t xml:space="preserve">    L2</t>
  </si>
  <si>
    <t xml:space="preserve">Inductor_SMD:L_0402_1005Metric</t>
  </si>
  <si>
    <t xml:space="preserve">    L3</t>
  </si>
  <si>
    <t xml:space="preserve">BLM18PG181SN1D</t>
  </si>
  <si>
    <t xml:space="preserve">Inductor_SMD:L_0603_1608Metric</t>
  </si>
  <si>
    <t xml:space="preserve">Murata Electronics</t>
  </si>
  <si>
    <t xml:space="preserve">C82850</t>
  </si>
  <si>
    <t xml:space="preserve">https://lcsc.com/product-detail/Ferrite-Beads_Murata-Electronics-BLM18PG181SN1D_C82850.html</t>
  </si>
  <si>
    <t xml:space="preserve">    P1</t>
  </si>
  <si>
    <t xml:space="preserve">USB_C_Plug</t>
  </si>
  <si>
    <t xml:space="preserve">corelib:UTC009-C-vias</t>
  </si>
  <si>
    <t xml:space="preserve">Palconn</t>
  </si>
  <si>
    <t xml:space="preserve">UTC-009-C</t>
  </si>
  <si>
    <t xml:space="preserve">https://chbpalconn.en.made-in-china.com/product/WKnmGUSCJYre/China-USB3-0-Type-C-Connector-12-Pin-SMD-Male-Connector-Contact-Resistance-40mohm-Current-Rating-3A-20V-Durability-10-000-Cycles-Min-.html</t>
  </si>
  <si>
    <t xml:space="preserve">&gt;  Q1, Q3</t>
  </si>
  <si>
    <t xml:space="preserve">    Q2, Q4</t>
  </si>
  <si>
    <t xml:space="preserve">2SK3019</t>
  </si>
  <si>
    <t xml:space="preserve">Package_TO_SOT_SMD:SOT-416</t>
  </si>
  <si>
    <t xml:space="preserve">Tak Cheong</t>
  </si>
  <si>
    <t xml:space="preserve">C261283</t>
  </si>
  <si>
    <t xml:space="preserve">https://www.lcsc.com/product-detail/MOSFETs_Tak-Cheong-2SK3019_C261283.html</t>
  </si>
  <si>
    <t xml:space="preserve">&gt;  R1</t>
  </si>
  <si>
    <t xml:space="preserve">5.1k</t>
  </si>
  <si>
    <t xml:space="preserve">https://lcsc.com/product-detail/Chip-Resistor-Surface-Mount_UNI-ROYAL-Uniroyal-Elec-0402WGF5101TCE_C25905.html</t>
  </si>
  <si>
    <t xml:space="preserve">1M</t>
  </si>
  <si>
    <t xml:space="preserve">https://lcsc.com/product-detail/Chip-Resistor-Surface-Mount_YAGEO-AC0402FR-071ML_C144787.html</t>
  </si>
  <si>
    <t xml:space="preserve">&gt;  R2, R4-R6, R10, R11, R15</t>
  </si>
  <si>
    <t xml:space="preserve">    R7</t>
  </si>
  <si>
    <t xml:space="preserve">100k</t>
  </si>
  <si>
    <t xml:space="preserve">https://lcsc.com/product-detail/Chip-Resistor-Surface-Mount_YAGEO-AC0402FR-07100KL_C144809.html</t>
  </si>
  <si>
    <t xml:space="preserve">    R8</t>
  </si>
  <si>
    <t xml:space="preserve">267k</t>
  </si>
  <si>
    <t xml:space="preserve">https://lcsc.com/product-detail/Chip-Resistor-Surface-Mount_KOA-Speer-Elec-RK73H1ETTP2673F_C880127.html</t>
  </si>
  <si>
    <t xml:space="preserve">    R9</t>
  </si>
  <si>
    <t xml:space="preserve">1.43M</t>
  </si>
  <si>
    <t xml:space="preserve">https://lcsc.com/product-detail/Chip-Resistor-Surface-Mount_Walsin-Tech-Corp-WR04W1434FTL_C368342.html</t>
  </si>
  <si>
    <t xml:space="preserve">    R12, R17</t>
  </si>
  <si>
    <t xml:space="preserve">1k</t>
  </si>
  <si>
    <t xml:space="preserve">R13</t>
  </si>
  <si>
    <t xml:space="preserve">499R</t>
  </si>
  <si>
    <t xml:space="preserve">https://lcsc.com/product-detail/Chip-Resistor-Surface-Mount_UNI-ROYAL-Uniroyal-Elec-0402WGF4990TCE_C4125.html</t>
  </si>
  <si>
    <t xml:space="preserve">R14</t>
  </si>
  <si>
    <t xml:space="preserve">0R</t>
  </si>
  <si>
    <t xml:space="preserve">Resistor 0402</t>
  </si>
  <si>
    <t xml:space="preserve">https://lcsc.com/product-detail/Chip-Resistor-Surface-Mount_YAGEO-RC0402JR-070RL_C60485.html</t>
  </si>
  <si>
    <t xml:space="preserve">    RN1</t>
  </si>
  <si>
    <t xml:space="preserve">4.7k</t>
  </si>
  <si>
    <t xml:space="preserve">5% RN 1206 (4x0603)</t>
  </si>
  <si>
    <t xml:space="preserve">Resistor_SMD:R_Array_Convex_4x0603</t>
  </si>
  <si>
    <t xml:space="preserve">YAGEO</t>
  </si>
  <si>
    <t xml:space="preserve">YC164-JR-074K7L</t>
  </si>
  <si>
    <t xml:space="preserve">C327044</t>
  </si>
  <si>
    <t xml:space="preserve">https://lcsc.com/product-detail/Resistor-Networks-Arrays_YAGEO-YC164-JR-074K7L_C327044.html</t>
  </si>
  <si>
    <t xml:space="preserve">SW_SPDT</t>
  </si>
  <si>
    <t xml:space="preserve">Button_Switch_SMD:SW_SPDT_PCM12</t>
  </si>
  <si>
    <t xml:space="preserve">MSK12C02</t>
  </si>
  <si>
    <t xml:space="preserve">C431540</t>
  </si>
  <si>
    <t xml:space="preserve">https://lcsc.com/product-detail/Slide-Switches_SHOU-HAN-MSK12C02_C431540.html</t>
  </si>
  <si>
    <t xml:space="preserve">SW_SPST</t>
  </si>
  <si>
    <t xml:space="preserve">tilda6:sidebutton-1TS003B-1400-3500A-CT</t>
  </si>
  <si>
    <t xml:space="preserve">Hongyuan Precision</t>
  </si>
  <si>
    <t xml:space="preserve">1TS003B-1400-3500A-CT</t>
  </si>
  <si>
    <t xml:space="preserve">C319392</t>
  </si>
  <si>
    <t xml:space="preserve">https://lcsc.com/product-detail/Tactile-Switches_HYP-Hongyuan-Precision-1TS003B-1400-3500A-CT_C319392.html</t>
  </si>
  <si>
    <t xml:space="preserve">ESP32-S3N8</t>
  </si>
  <si>
    <t xml:space="preserve">tilda6:QFN-56-1EP_7x7mm_P0.4mm_EP4.1x4.1mm</t>
  </si>
  <si>
    <t xml:space="preserve">sponsored</t>
  </si>
  <si>
    <t xml:space="preserve">Espressif</t>
  </si>
  <si>
    <t xml:space="preserve">    U2</t>
  </si>
  <si>
    <t xml:space="preserve">LTH7R.</t>
  </si>
  <si>
    <t xml:space="preserve">Package_TO_SOT_SMD:TSOT-23-5</t>
  </si>
  <si>
    <t xml:space="preserve">Shenzhen Fuman Elec</t>
  </si>
  <si>
    <t xml:space="preserve">C841234</t>
  </si>
  <si>
    <t xml:space="preserve">https://lcsc.com/product-detail/Battery-Management-ICs_Shenzhen-Fuman-Elec-LTH7R_C841234.html</t>
  </si>
  <si>
    <t xml:space="preserve">    U3</t>
  </si>
  <si>
    <t xml:space="preserve">QMA7981</t>
  </si>
  <si>
    <t xml:space="preserve">Package_LGA:LGA-12_2x2mm_P0.5mm</t>
  </si>
  <si>
    <t xml:space="preserve">QST</t>
  </si>
  <si>
    <t xml:space="preserve">C457290</t>
  </si>
  <si>
    <t xml:space="preserve">https://lcsc.com/product-detail/Motion-Sensors-Accelerometers_QST-QMA7981_C457290.html</t>
  </si>
  <si>
    <t xml:space="preserve">    U4</t>
  </si>
  <si>
    <t xml:space="preserve">A1006TL</t>
  </si>
  <si>
    <t xml:space="preserve">tilda6:A1006TL</t>
  </si>
  <si>
    <t xml:space="preserve">already purchased</t>
  </si>
  <si>
    <t xml:space="preserve">NXP</t>
  </si>
  <si>
    <t xml:space="preserve">A1006TL/TA1NXZ</t>
  </si>
  <si>
    <t xml:space="preserve">568-13635-1-ND</t>
  </si>
  <si>
    <t xml:space="preserve">https://www.digikey.de/en/products/detail/nxp-usa-inc/A1006TL-TA1NXZ/7942039</t>
  </si>
  <si>
    <t xml:space="preserve">    U5</t>
  </si>
  <si>
    <t xml:space="preserve">ESP-PSRAM64</t>
  </si>
  <si>
    <t xml:space="preserve">Package_SO:SOIC-8_3.9x4.9mm_P1.27mm</t>
  </si>
  <si>
    <t xml:space="preserve">    U6</t>
  </si>
  <si>
    <t xml:space="preserve">QMC7983</t>
  </si>
  <si>
    <t xml:space="preserve">tilda6:QMC7983</t>
  </si>
  <si>
    <t xml:space="preserve">C310612</t>
  </si>
  <si>
    <t xml:space="preserve">https://lcsc.com/product-detail/Others_QST-QMC7983_C310612.html</t>
  </si>
  <si>
    <t xml:space="preserve">    U7</t>
  </si>
  <si>
    <t xml:space="preserve">M3406-ADJ</t>
  </si>
  <si>
    <t xml:space="preserve">Package_TO_SOT_SMD:SOT-23-5</t>
  </si>
  <si>
    <t xml:space="preserve">Xi’an Aerosemi Tech</t>
  </si>
  <si>
    <t xml:space="preserve">C83224</t>
  </si>
  <si>
    <t xml:space="preserve">https://lcsc.com/product-detail/DC-DC-Converters_XI-AN-Aerosemi-Tech-M3406-ADJ_C83224.html</t>
  </si>
  <si>
    <t xml:space="preserve">    U8</t>
  </si>
  <si>
    <t xml:space="preserve">SSP61CC3002MR</t>
  </si>
  <si>
    <t xml:space="preserve">Package_TO_SOT_SMD:SOT-23</t>
  </si>
  <si>
    <t xml:space="preserve">Shanghai Siproin Microelectronics</t>
  </si>
  <si>
    <t xml:space="preserve">C277924</t>
  </si>
  <si>
    <t xml:space="preserve">https://lcsc.com/product-detail/Monitors-Reset-Circuits_Shanghai-Siproin-Microelectronics-SSP61CC3002MR_C277924.html</t>
  </si>
  <si>
    <t xml:space="preserve">    U9</t>
  </si>
  <si>
    <t xml:space="preserve">SN74LVC1G125DBVR</t>
  </si>
  <si>
    <t xml:space="preserve">Texas Instruments</t>
  </si>
  <si>
    <t xml:space="preserve">C23654</t>
  </si>
  <si>
    <t xml:space="preserve">https://lcsc.com/product-detail/Buffers-Drivers_Texas-Instruments-SN74LVC1G125DBVR_C23654.html</t>
  </si>
  <si>
    <t xml:space="preserve">    U10</t>
  </si>
  <si>
    <t xml:space="preserve">ESDU5V0H4</t>
  </si>
  <si>
    <t xml:space="preserve">Package_TO_SOT_SMD:SOT-23-6</t>
  </si>
  <si>
    <t xml:space="preserve">Changjiang Electronics Tech</t>
  </si>
  <si>
    <t xml:space="preserve">C84837</t>
  </si>
  <si>
    <t xml:space="preserve">https://lcsc.com/product-detail/ESD-Protection-Devices_Changjiang-Electronics-Tech-CJ-ESDU5V0H4_C84837.html</t>
  </si>
  <si>
    <t xml:space="preserve">Y1</t>
  </si>
  <si>
    <t xml:space="preserve">X322540MPB4SI</t>
  </si>
  <si>
    <t xml:space="preserve">40MHz xtal</t>
  </si>
  <si>
    <t xml:space="preserve">Crystal:Crystal_SMD_TXC_7M-4Pin_3.2x2.5mm</t>
  </si>
  <si>
    <t xml:space="preserve">Yangxing Tech</t>
  </si>
  <si>
    <t xml:space="preserve">C9010</t>
  </si>
  <si>
    <t xml:space="preserve">https://lcsc.com/product-detail/Crystals_Yangxing-Tech-X322540MPB4SI_C9010.html</t>
  </si>
  <si>
    <t xml:space="preserve">BOM cost</t>
  </si>
  <si>
    <t xml:space="preserve">PCBs</t>
  </si>
  <si>
    <t xml:space="preserve">top PCB</t>
  </si>
  <si>
    <t xml:space="preserve">bot PCB</t>
  </si>
  <si>
    <t xml:space="preserve">flex expansion</t>
  </si>
  <si>
    <t xml:space="preserve">PCB cost</t>
  </si>
  <si>
    <t xml:space="preserve">Other parts</t>
  </si>
  <si>
    <t xml:space="preserve">battery</t>
  </si>
  <si>
    <t xml:space="preserve">assembly</t>
  </si>
  <si>
    <t xml:space="preserve">?</t>
  </si>
  <si>
    <t xml:space="preserve">case</t>
  </si>
  <si>
    <t xml:space="preserve">USD total</t>
  </si>
  <si>
    <t xml:space="preserve">GBP total</t>
  </si>
  <si>
    <t xml:space="preserve">/unit</t>
  </si>
  <si>
    <t xml:space="preserve">3500 units</t>
  </si>
  <si>
    <t xml:space="preserve">GBP</t>
  </si>
  <si>
    <t xml:space="preserve">Main items</t>
  </si>
  <si>
    <t xml:space="preserve">Description</t>
  </si>
  <si>
    <t xml:space="preserve">Note</t>
  </si>
  <si>
    <t xml:space="preserve">All prices in USD</t>
  </si>
  <si>
    <t xml:space="preserve">Needed</t>
  </si>
  <si>
    <t xml:space="preserve">Stock</t>
  </si>
  <si>
    <t xml:space="preserve">Display 1</t>
  </si>
  <si>
    <t xml:space="preserve">Display 2</t>
  </si>
  <si>
    <t xml:space="preserve">LCD:</t>
  </si>
  <si>
    <t xml:space="preserve">0.96" 80x160</t>
  </si>
  <si>
    <t xml:space="preserve">plenty</t>
  </si>
  <si>
    <t xml:space="preserve">https://www.szallvision.com/0-96transmissivetftdisplay</t>
  </si>
  <si>
    <t xml:space="preserve">1.14" 135x240</t>
  </si>
  <si>
    <t xml:space="preserve">https://www.szallvision.com/1-14-transmissive-tft-display</t>
  </si>
  <si>
    <t xml:space="preserve">Battery:</t>
  </si>
  <si>
    <t xml:space="preserve">Battery</t>
  </si>
  <si>
    <t xml:space="preserve">3.5x20x26mm, 130mAh</t>
  </si>
  <si>
    <t xml:space="preserve">http://www.sz-battery.com/lithium-polymer-battery/9mah-30mah/240.html</t>
  </si>
  <si>
    <t xml:space="preserve">PCBs:</t>
  </si>
  <si>
    <t xml:space="preserve">PCB 1</t>
  </si>
  <si>
    <t xml:space="preserve">2 layer 24x60mm, 0.8mm</t>
  </si>
  <si>
    <t xml:space="preserve">PCB 2</t>
  </si>
  <si>
    <t xml:space="preserve">same</t>
  </si>
  <si>
    <t xml:space="preserve">FPC</t>
  </si>
  <si>
    <t xml:space="preserve">50x10mm, black, PI stiffener, adhesive</t>
  </si>
  <si>
    <t xml:space="preserve">Switches:</t>
  </si>
  <si>
    <t xml:space="preserve">side switch 1/2</t>
  </si>
  <si>
    <t xml:space="preserve">side-actuated tactile switch</t>
  </si>
  <si>
    <t xml:space="preserve">30k</t>
  </si>
  <si>
    <t xml:space="preserve">top switch</t>
  </si>
  <si>
    <t xml:space="preserve">top-actuated tactile switch</t>
  </si>
  <si>
    <t xml:space="preserve">81k</t>
  </si>
  <si>
    <t xml:space="preserve">joystick</t>
  </si>
  <si>
    <t xml:space="preserve">5-way joypad</t>
  </si>
  <si>
    <t xml:space="preserve">https://lcsc.com/product-detail/Multi-Directional-Switches_ALPSALPINE-SKRVABE010_C370964.html</t>
  </si>
  <si>
    <t xml:space="preserve">on/off</t>
  </si>
  <si>
    <t xml:space="preserve">slide switch</t>
  </si>
  <si>
    <t xml:space="preserve">11k</t>
  </si>
  <si>
    <t xml:space="preserve">ICs:</t>
  </si>
  <si>
    <t xml:space="preserve">MCU</t>
  </si>
  <si>
    <t xml:space="preserve">ESP32-S3 MINI module</t>
  </si>
  <si>
    <t xml:space="preserve">Accelerometer</t>
  </si>
  <si>
    <t xml:space="preserve">3-axis MEMS accelerometer</t>
  </si>
  <si>
    <t xml:space="preserve">18k</t>
  </si>
  <si>
    <t xml:space="preserve">https://lcsc.com/product-detail/Motion-Sensors-Accelerometers_ROHM-Semicon-KXTJ3-1057_C442603.html</t>
  </si>
  <si>
    <t xml:space="preserve">LED</t>
  </si>
  <si>
    <t xml:space="preserve">SK6812 SIDE A</t>
  </si>
  <si>
    <t xml:space="preserve">https://de.aliexpress.com/item/32968351207.html</t>
  </si>
  <si>
    <t xml:space="preserve">Identity IC</t>
  </si>
  <si>
    <t xml:space="preserve">A1006UK/TA1NXZ</t>
  </si>
  <si>
    <t xml:space="preserve">8k</t>
  </si>
  <si>
    <t xml:space="preserve">https://www.mouser.de/ProductDetail/NXP-Semiconductors/A1006UK-TA1NXZ?qs=BZBei1rCqCC9Hw0Z6d8oNA==</t>
  </si>
  <si>
    <t xml:space="preserve">Battery charger</t>
  </si>
  <si>
    <t xml:space="preserve">https://lcsc.com/product-detail/Battery-Management-ICs_Shenzhen-Fuman-Elec-9017R_C841235.html</t>
  </si>
  <si>
    <t xml:space="preserve">DCDC</t>
  </si>
  <si>
    <t xml:space="preserve">https://lcsc.com/product-detail/DC-DC-Converters_XI-AN-Aerosemi-Tech-MT3520B_C2684933.html</t>
  </si>
  <si>
    <t xml:space="preserve">Magnetometer</t>
  </si>
  <si>
    <t xml:space="preserve">3-axis magnetometer</t>
  </si>
  <si>
    <t xml:space="preserve">https://lcsc.com/product-detail/Magnetic-Sensors_QST-QMC6308_C462705.html</t>
  </si>
  <si>
    <t xml:space="preserve">Connectors:</t>
  </si>
  <si>
    <t xml:space="preserve">USB-C</t>
  </si>
  <si>
    <t xml:space="preserve">maybe sponsored?</t>
  </si>
  <si>
    <t xml:space="preserve">Bottom 2x2</t>
  </si>
  <si>
    <t xml:space="preserve">Top 2x2</t>
  </si>
  <si>
    <t xml:space="preserve">Bottom 2x14</t>
  </si>
  <si>
    <t xml:space="preserve">3.7k</t>
  </si>
  <si>
    <t xml:space="preserve">Top 2x14</t>
  </si>
  <si>
    <t xml:space="preserve">2.1k</t>
  </si>
  <si>
    <t xml:space="preserve">Battery connector</t>
  </si>
  <si>
    <t xml:space="preserve">SH series</t>
  </si>
  <si>
    <t xml:space="preserve">2k</t>
  </si>
  <si>
    <t xml:space="preserve">https://lcsc.com/product-detail/Wire-To-Board-Wire-To-Wire-Connector_CJT-Changjiang-Connectors-A1002WR-S-2P_C239520.html</t>
  </si>
  <si>
    <t xml:space="preserve">Expansion connector</t>
  </si>
  <si>
    <t xml:space="preserve">8pin 0.5mm FPC</t>
  </si>
  <si>
    <t xml:space="preserve">https://lcsc.com/product-detail/FFC-FPC-Connectors_JUSHUO-AFC01-S08FCA-00_C262657.html</t>
  </si>
  <si>
    <t xml:space="preserve">Passives</t>
  </si>
  <si>
    <t xml:space="preserve">guesstimate</t>
  </si>
  <si>
    <t xml:space="preserve">Total USD</t>
  </si>
  <si>
    <t xml:space="preserve">Total GBP</t>
  </si>
  <si>
    <t xml:space="preserve">EC USD</t>
  </si>
  <si>
    <t xml:space="preserve">EC</t>
  </si>
  <si>
    <t xml:space="preserve">Units</t>
  </si>
  <si>
    <t xml:space="preserve">EC GBP</t>
  </si>
  <si>
    <t xml:space="preserve">Notes:</t>
  </si>
  <si>
    <t xml:space="preserve">1. Jonty thinks he can get Würth to sponsor 687108182122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</si>
</sst>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sz val="11"/>
      <color rgb="FF000000"/>
      <name val="Calibri"/>
      <family val="0"/>
    </font>
    <font>
      <b val="true"/>
      <sz val="11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sz val="11"/>
      <color rgb="FF9C0006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  <cellStyle name="Excel Built-in Bad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csc.com/product-detail/Multilayer-Ceramic-Capacitors-MLCC-SMD-SMT_SANYEAR-C0402X5R105K250NT_C466612.html" TargetMode="External"/><Relationship Id="rId2" Type="http://schemas.openxmlformats.org/officeDocument/2006/relationships/hyperlink" Target="https://lcsc.com/product-detail/Multilayer-Ceramic-Capacitors-MLCC-SMD-SMT_Murata-Electronics-GRM155R71H103KA88D_C77019.html" TargetMode="External"/><Relationship Id="rId3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4" Type="http://schemas.openxmlformats.org/officeDocument/2006/relationships/hyperlink" Target="https://www.ebay.com/itm/163476853298" TargetMode="External"/><Relationship Id="rId5" Type="http://schemas.openxmlformats.org/officeDocument/2006/relationships/hyperlink" Target="https://www.buydisplay.com/1-14-inch-tft-lcd-display-ips-panel-screen-135x240-for-smart-watch" TargetMode="External"/><Relationship Id="rId6" Type="http://schemas.openxmlformats.org/officeDocument/2006/relationships/hyperlink" Target="https://lcsc.com/product-detail/FFC-FPC-Connectors_XUNPU-FPC-05F-8PH20_C2856797.html" TargetMode="External"/><Relationship Id="rId7" Type="http://schemas.openxmlformats.org/officeDocument/2006/relationships/hyperlink" Target="https://lcsc.com/product-detail/MOSFETs_LRC-LP0404N3T5G_C172433.html" TargetMode="External"/><Relationship Id="rId8" Type="http://schemas.openxmlformats.org/officeDocument/2006/relationships/hyperlink" Target="https://lcsc.com/product-detail/Chip-Resistor-Surface-Mount_UNI-ROYAL-Uniroyal-Elec-0402WGF470JTCE_C25118.html" TargetMode="External"/><Relationship Id="rId9" Type="http://schemas.openxmlformats.org/officeDocument/2006/relationships/hyperlink" Target="https://lcsc.com/product-detail/Tactile-Switches_XKB-Connectivity-TS-1185EC-C-D-B_C318893.html" TargetMode="External"/><Relationship Id="rId10" Type="http://schemas.openxmlformats.org/officeDocument/2006/relationships/hyperlink" Target="https://lcsc.com/product-detail/Tactile-Switches_SHOU-HAN-TS3735PA-250gf_C393946.html" TargetMode="External"/><Relationship Id="rId11" Type="http://schemas.openxmlformats.org/officeDocument/2006/relationships/hyperlink" Target="https://lcsc.com/product-detail/Multi-Directional-Switches_Korean-Hroparts-Elec-K1-5202UA-02_C145900.html" TargetMode="External"/><Relationship Id="rId12" Type="http://schemas.openxmlformats.org/officeDocument/2006/relationships/hyperlink" Target="https://lcsc.com/product-detail/Multi-Directional-Switches_XKB-Connectivity-TM-4175-B-B_C465996.html" TargetMode="External"/><Relationship Id="rId13" Type="http://schemas.openxmlformats.org/officeDocument/2006/relationships/hyperlink" Target="https://octopart.com/search?q=2450AT07A0100&amp;currency=USD&amp;specs=0" TargetMode="External"/><Relationship Id="rId14" Type="http://schemas.openxmlformats.org/officeDocument/2006/relationships/hyperlink" Target="https://lcsc.com/product-detail/Multilayer-Ceramic-Capacitors-MLCC-SMD-SMT_TDK-C1608X5R1E475KT000E_C76615.html" TargetMode="External"/><Relationship Id="rId15" Type="http://schemas.openxmlformats.org/officeDocument/2006/relationships/hyperlink" Target="https://lcsc.com/product-detail/Multilayer-Ceramic-Capacitors-MLCC-SMD-SMT_TDK-CGA2B2C0G1H150JT0Y0F_C338103.html" TargetMode="External"/><Relationship Id="rId16" Type="http://schemas.openxmlformats.org/officeDocument/2006/relationships/hyperlink" Target="https://lcsc.com/product-detail/Multilayer-Ceramic-Capacitors-MLCC-SMD-SMT_SANYEAR-C0402X5R105K250NT_C466612.html" TargetMode="External"/><Relationship Id="rId17" Type="http://schemas.openxmlformats.org/officeDocument/2006/relationships/hyperlink" Target="https://lcsc.com/product-detail/Multilayer-Ceramic-Capacitors-MLCC-SMD-SMT_Murata-Electronics-GRM155R71H103KA88D_C77019.html" TargetMode="External"/><Relationship Id="rId18" Type="http://schemas.openxmlformats.org/officeDocument/2006/relationships/hyperlink" Target="https://aliexpress/" TargetMode="External"/><Relationship Id="rId19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20" Type="http://schemas.openxmlformats.org/officeDocument/2006/relationships/hyperlink" Target="https://www.ebay.com/itm/163476832058" TargetMode="External"/><Relationship Id="rId21" Type="http://schemas.openxmlformats.org/officeDocument/2006/relationships/hyperlink" Target="https://lcsc.com/product-detail/Power-Inductors_Chilisin-Elec-MHCHL201610A-2R2M-Q8A_C329567.html" TargetMode="External"/><Relationship Id="rId22" Type="http://schemas.openxmlformats.org/officeDocument/2006/relationships/hyperlink" Target="https://lcsc.com/product-detail/Ferrite-Beads_Murata-Electronics-BLM18PG181SN1D_C82850.html" TargetMode="External"/><Relationship Id="rId23" Type="http://schemas.openxmlformats.org/officeDocument/2006/relationships/hyperlink" Target="https://chbpalconn.en.made-in-china.com/product/WKnmGUSCJYre/China-USB3-0-Type-C-Connector-12-Pin-SMD-Male-Connector-Contact-Resistance-40mohm-Current-Rating-3A-20V-Durability-10-000-Cycles-Min-.html" TargetMode="External"/><Relationship Id="rId24" Type="http://schemas.openxmlformats.org/officeDocument/2006/relationships/hyperlink" Target="https://lcsc.com/product-detail/MOSFETs_LRC-LP0404N3T5G_C172433.html" TargetMode="External"/><Relationship Id="rId25" Type="http://schemas.openxmlformats.org/officeDocument/2006/relationships/hyperlink" Target="https://www.lcsc.com/product-detail/MOSFETs_Tak-Cheong-2SK3019_C261283.html" TargetMode="External"/><Relationship Id="rId26" Type="http://schemas.openxmlformats.org/officeDocument/2006/relationships/hyperlink" Target="https://lcsc.com/product-detail/Chip-Resistor-Surface-Mount_UNI-ROYAL-Uniroyal-Elec-0402WGF5101TCE_C25905.html" TargetMode="External"/><Relationship Id="rId27" Type="http://schemas.openxmlformats.org/officeDocument/2006/relationships/hyperlink" Target="https://lcsc.com/product-detail/Chip-Resistor-Surface-Mount_YAGEO-AC0402FR-071ML_C144787.html" TargetMode="External"/><Relationship Id="rId28" Type="http://schemas.openxmlformats.org/officeDocument/2006/relationships/hyperlink" Target="https://lcsc.com/product-detail/Chip-Resistor-Surface-Mount_YAGEO-AC0402FR-07100KL_C144809.html" TargetMode="External"/><Relationship Id="rId29" Type="http://schemas.openxmlformats.org/officeDocument/2006/relationships/hyperlink" Target="https://lcsc.com/product-detail/Chip-Resistor-Surface-Mount_KOA-Speer-Elec-RK73H1ETTP2673F_C880127.html" TargetMode="External"/><Relationship Id="rId30" Type="http://schemas.openxmlformats.org/officeDocument/2006/relationships/hyperlink" Target="https://lcsc.com/product-detail/Chip-Resistor-Surface-Mount_Walsin-Tech-Corp-WR04W1434FTL_C368342.html" TargetMode="External"/><Relationship Id="rId31" Type="http://schemas.openxmlformats.org/officeDocument/2006/relationships/hyperlink" Target="https://lcsc.com/product-detail/Chip-Resistor-Surface-Mount_UNI-ROYAL-Uniroyal-Elec-0402WGF4990TCE_C4125.html" TargetMode="External"/><Relationship Id="rId32" Type="http://schemas.openxmlformats.org/officeDocument/2006/relationships/hyperlink" Target="https://lcsc.com/product-detail/Chip-Resistor-Surface-Mount_YAGEO-RC0402JR-070RL_C60485.html" TargetMode="External"/><Relationship Id="rId33" Type="http://schemas.openxmlformats.org/officeDocument/2006/relationships/hyperlink" Target="https://lcsc.com/product-detail/Resistor-Networks-Arrays_YAGEO-YC164-JR-074K7L_C327044.html" TargetMode="External"/><Relationship Id="rId34" Type="http://schemas.openxmlformats.org/officeDocument/2006/relationships/hyperlink" Target="https://lcsc.com/product-detail/Slide-Switches_SHOU-HAN-MSK12C02_C431540.html" TargetMode="External"/><Relationship Id="rId35" Type="http://schemas.openxmlformats.org/officeDocument/2006/relationships/hyperlink" Target="https://lcsc.com/product-detail/Tactile-Switches_HYP-Hongyuan-Precision-1TS003B-1400-3500A-CT_C319392.html" TargetMode="External"/><Relationship Id="rId36" Type="http://schemas.openxmlformats.org/officeDocument/2006/relationships/hyperlink" Target="https://lcsc.com/product-detail/Battery-Management-ICs_Shenzhen-Fuman-Elec-LTH7R_C841234.html" TargetMode="External"/><Relationship Id="rId37" Type="http://schemas.openxmlformats.org/officeDocument/2006/relationships/hyperlink" Target="https://lcsc.com/product-detail/Motion-Sensors-Accelerometers_QST-QMA7981_C457290.html" TargetMode="External"/><Relationship Id="rId38" Type="http://schemas.openxmlformats.org/officeDocument/2006/relationships/hyperlink" Target="https://www.digikey.de/en/products/detail/nxp-usa-inc/A1006TL-TA1NXZ/7942039" TargetMode="External"/><Relationship Id="rId39" Type="http://schemas.openxmlformats.org/officeDocument/2006/relationships/hyperlink" Target="https://lcsc.com/product-detail/Others_QST-QMC7983_C310612.html" TargetMode="External"/><Relationship Id="rId40" Type="http://schemas.openxmlformats.org/officeDocument/2006/relationships/hyperlink" Target="https://lcsc.com/product-detail/DC-DC-Converters_XI-AN-Aerosemi-Tech-M3406-ADJ_C83224.html" TargetMode="External"/><Relationship Id="rId41" Type="http://schemas.openxmlformats.org/officeDocument/2006/relationships/hyperlink" Target="https://lcsc.com/product-detail/Monitors-Reset-Circuits_Shanghai-Siproin-Microelectronics-SSP61CC3002MR_C277924.html" TargetMode="External"/><Relationship Id="rId42" Type="http://schemas.openxmlformats.org/officeDocument/2006/relationships/hyperlink" Target="https://lcsc.com/product-detail/Buffers-Drivers_Texas-Instruments-SN74LVC1G125DBVR_C23654.html" TargetMode="External"/><Relationship Id="rId43" Type="http://schemas.openxmlformats.org/officeDocument/2006/relationships/hyperlink" Target="https://lcsc.com/product-detail/ESD-Protection-Devices_Changjiang-Electronics-Tech-CJ-ESDU5V0H4_C84837.html" TargetMode="External"/><Relationship Id="rId44" Type="http://schemas.openxmlformats.org/officeDocument/2006/relationships/hyperlink" Target="https://lcsc.com/product-detail/Crystals_Yangxing-Tech-X322540MPB4SI_C9010.htm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zallvision.com/0-96transmissivetftdisplay" TargetMode="External"/><Relationship Id="rId2" Type="http://schemas.openxmlformats.org/officeDocument/2006/relationships/hyperlink" Target="https://www.szallvision.com/1-14-transmissive-tft-display" TargetMode="External"/><Relationship Id="rId3" Type="http://schemas.openxmlformats.org/officeDocument/2006/relationships/hyperlink" Target="http://www.sz-battery.com/lithium-polymer-battery/9mah-30mah/240.html" TargetMode="External"/><Relationship Id="rId4" Type="http://schemas.openxmlformats.org/officeDocument/2006/relationships/hyperlink" Target="https://lcsc.com/product-detail/Tactile-Switches_HYP-Hongyuan-Precision-1TS003B-1400-3500A-CT_C319392.html" TargetMode="External"/><Relationship Id="rId5" Type="http://schemas.openxmlformats.org/officeDocument/2006/relationships/hyperlink" Target="https://lcsc.com/product-detail/Tactile-Switches_XKB-Connectivity-TS-1185EC-C-D-B_C318893.html" TargetMode="External"/><Relationship Id="rId6" Type="http://schemas.openxmlformats.org/officeDocument/2006/relationships/hyperlink" Target="https://lcsc.com/product-detail/Multi-Directional-Switches_ALPSALPINE-SKRVABE010_C370964.html" TargetMode="External"/><Relationship Id="rId7" Type="http://schemas.openxmlformats.org/officeDocument/2006/relationships/hyperlink" Target="https://lcsc.com/product-detail/Slide-Switches_SHOU-HAN-MSK12C02_C431540.html" TargetMode="External"/><Relationship Id="rId8" Type="http://schemas.openxmlformats.org/officeDocument/2006/relationships/hyperlink" Target="https://lcsc.com/product-detail/Motion-Sensors-Accelerometers_ROHM-Semicon-KXTJ3-1057_C442603.html" TargetMode="External"/><Relationship Id="rId9" Type="http://schemas.openxmlformats.org/officeDocument/2006/relationships/hyperlink" Target="https://de.aliexpress.com/item/32968351207.html" TargetMode="External"/><Relationship Id="rId10" Type="http://schemas.openxmlformats.org/officeDocument/2006/relationships/hyperlink" Target="https://www.mouser.de/ProductDetail/NXP-Semiconductors/A1006UK-TA1NXZ?qs=BZBei1rCqCC9Hw0Z6d8oNA==" TargetMode="External"/><Relationship Id="rId11" Type="http://schemas.openxmlformats.org/officeDocument/2006/relationships/hyperlink" Target="https://lcsc.com/product-detail/Battery-Management-ICs_Shenzhen-Fuman-Elec-9017R_C841235.html" TargetMode="External"/><Relationship Id="rId12" Type="http://schemas.openxmlformats.org/officeDocument/2006/relationships/hyperlink" Target="https://lcsc.com/product-detail/DC-DC-Converters_XI-AN-Aerosemi-Tech-MT3520B_C2684933.html" TargetMode="External"/><Relationship Id="rId13" Type="http://schemas.openxmlformats.org/officeDocument/2006/relationships/hyperlink" Target="https://lcsc.com/product-detail/Magnetic-Sensors_QST-QMC6308_C462705.html" TargetMode="External"/><Relationship Id="rId14" Type="http://schemas.openxmlformats.org/officeDocument/2006/relationships/hyperlink" Target="https://www.ebay.com/itm/163476832058" TargetMode="External"/><Relationship Id="rId15" Type="http://schemas.openxmlformats.org/officeDocument/2006/relationships/hyperlink" Target="https://www.ebay.com/itm/163476853298" TargetMode="External"/><Relationship Id="rId16" Type="http://schemas.openxmlformats.org/officeDocument/2006/relationships/hyperlink" Target="https://en.maritex.com.pl/connectors/pin_headers_and_sockets/pin_headers_and_sockets_1_27mm_pitch/pin_headers_double_row_smt_1_27_mm_pitch/plhtd28s-tr-cv.html" TargetMode="External"/><Relationship Id="rId17" Type="http://schemas.openxmlformats.org/officeDocument/2006/relationships/hyperlink" Target="https://en.maritex.com.pl/connectors/pin_headers_and_sockets/pin_headers_and_sockets_1_27mm_pitch/female_sockets_double_row_smt_1_27_mm_pitch/pbhtd28spp.html" TargetMode="External"/><Relationship Id="rId18" Type="http://schemas.openxmlformats.org/officeDocument/2006/relationships/hyperlink" Target="https://lcsc.com/product-detail/Wire-To-Board-Wire-To-Wire-Connector_CJT-Changjiang-Connectors-A1002WR-S-2P_C239520.html" TargetMode="External"/><Relationship Id="rId19" Type="http://schemas.openxmlformats.org/officeDocument/2006/relationships/hyperlink" Target="https://lcsc.com/product-detail/FFC-FPC-Connectors_JUSHUO-AFC01-S08FCA-00_C262657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66015625" defaultRowHeight="14.25" zeroHeight="false" outlineLevelRow="0" outlineLevelCol="0"/>
  <cols>
    <col collapsed="false" customWidth="true" hidden="false" outlineLevel="0" max="1" min="1" style="0" width="11.94"/>
    <col collapsed="false" customWidth="true" hidden="false" outlineLevel="0" max="2" min="2" style="0" width="21.85"/>
    <col collapsed="false" customWidth="true" hidden="false" outlineLevel="0" max="3" min="3" style="0" width="22.51"/>
    <col collapsed="false" customWidth="true" hidden="false" outlineLevel="0" max="4" min="4" style="0" width="46.83"/>
    <col collapsed="false" customWidth="true" hidden="false" outlineLevel="0" max="5" min="5" style="0" width="2.96"/>
    <col collapsed="false" customWidth="true" hidden="false" outlineLevel="0" max="7" min="7" style="0" width="22.79"/>
    <col collapsed="false" customWidth="true" hidden="false" outlineLevel="0" max="8" min="8" style="0" width="17.92"/>
  </cols>
  <sheetData>
    <row r="1" customFormat="false" ht="13.8" hidden="false" customHeight="false" outlineLevel="0" collapsed="false">
      <c r="A1" s="0" t="s">
        <v>0</v>
      </c>
    </row>
    <row r="2" customFormat="false" ht="13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n">
        <v>2</v>
      </c>
      <c r="K3" s="0" t="n">
        <v>0.02</v>
      </c>
      <c r="L3" s="0" t="n">
        <f aca="false">E3*K3</f>
        <v>0.04</v>
      </c>
      <c r="N3" s="0" t="s">
        <v>19</v>
      </c>
    </row>
    <row r="4" customFormat="false" ht="13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18</v>
      </c>
      <c r="E4" s="0" t="n">
        <v>2</v>
      </c>
      <c r="K4" s="0" t="n">
        <v>0.001</v>
      </c>
      <c r="L4" s="0" t="n">
        <f aca="false">E4*K4</f>
        <v>0.002</v>
      </c>
      <c r="N4" s="0" t="s">
        <v>23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26</v>
      </c>
      <c r="D5" s="0" t="s">
        <v>27</v>
      </c>
      <c r="E5" s="0" t="n">
        <v>1</v>
      </c>
      <c r="K5" s="0" t="n">
        <v>0.2</v>
      </c>
      <c r="L5" s="0" t="n">
        <f aca="false">E5*K5</f>
        <v>0.2</v>
      </c>
      <c r="N5" s="1" t="s">
        <v>28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32</v>
      </c>
      <c r="E6" s="0" t="n">
        <v>2</v>
      </c>
      <c r="K6" s="0" t="n">
        <v>0.07</v>
      </c>
      <c r="L6" s="0" t="n">
        <f aca="false">E6*K6</f>
        <v>0.14</v>
      </c>
      <c r="N6" s="1" t="s">
        <v>33</v>
      </c>
    </row>
    <row r="7" customFormat="false" ht="13.8" hidden="false" customHeight="false" outlineLevel="0" collapsed="false">
      <c r="A7" s="0" t="s">
        <v>34</v>
      </c>
      <c r="B7" s="0" t="s">
        <v>35</v>
      </c>
      <c r="D7" s="0" t="s">
        <v>36</v>
      </c>
      <c r="E7" s="0" t="n">
        <v>1</v>
      </c>
      <c r="K7" s="0" t="n">
        <v>6.3</v>
      </c>
      <c r="L7" s="0" t="n">
        <f aca="false">E7*K7</f>
        <v>6.3</v>
      </c>
      <c r="N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2</v>
      </c>
      <c r="G8" s="0" t="s">
        <v>41</v>
      </c>
      <c r="H8" s="2" t="s">
        <v>42</v>
      </c>
      <c r="I8" s="0" t="s">
        <v>43</v>
      </c>
      <c r="J8" s="0" t="s">
        <v>44</v>
      </c>
      <c r="K8" s="0" t="n">
        <v>0.06</v>
      </c>
      <c r="L8" s="0" t="n">
        <f aca="false">E8*K8</f>
        <v>0.12</v>
      </c>
      <c r="M8" s="0" t="n">
        <v>12920</v>
      </c>
      <c r="N8" s="0" t="s">
        <v>45</v>
      </c>
    </row>
    <row r="9" customFormat="false" ht="13.8" hidden="false" customHeight="false" outlineLevel="0" collapsed="false">
      <c r="A9" s="0" t="s">
        <v>46</v>
      </c>
      <c r="B9" s="0" t="s">
        <v>47</v>
      </c>
      <c r="D9" s="0" t="s">
        <v>48</v>
      </c>
      <c r="E9" s="0" t="n">
        <v>2</v>
      </c>
      <c r="G9" s="0" t="s">
        <v>49</v>
      </c>
      <c r="H9" s="0" t="s">
        <v>47</v>
      </c>
      <c r="I9" s="0" t="s">
        <v>50</v>
      </c>
      <c r="J9" s="0" t="s">
        <v>44</v>
      </c>
      <c r="K9" s="0" t="n">
        <v>0.03</v>
      </c>
      <c r="L9" s="0" t="n">
        <f aca="false">E9*K9</f>
        <v>0.06</v>
      </c>
      <c r="M9" s="0" t="n">
        <v>31420</v>
      </c>
      <c r="N9" s="0" t="s">
        <v>51</v>
      </c>
    </row>
    <row r="10" customFormat="false" ht="13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">
        <v>55</v>
      </c>
      <c r="E10" s="0" t="n">
        <v>2</v>
      </c>
      <c r="K10" s="0" t="n">
        <v>0.001</v>
      </c>
      <c r="L10" s="0" t="n">
        <f aca="false">E10*K10</f>
        <v>0.002</v>
      </c>
    </row>
    <row r="11" customFormat="false" ht="13.8" hidden="false" customHeight="false" outlineLevel="0" collapsed="false">
      <c r="A11" s="0" t="s">
        <v>56</v>
      </c>
      <c r="B11" s="0" t="s">
        <v>57</v>
      </c>
      <c r="C11" s="0" t="s">
        <v>54</v>
      </c>
      <c r="D11" s="0" t="s">
        <v>55</v>
      </c>
      <c r="E11" s="0" t="n">
        <v>1</v>
      </c>
      <c r="K11" s="0" t="n">
        <v>0.001</v>
      </c>
      <c r="L11" s="0" t="n">
        <f aca="false">E11*K11</f>
        <v>0.001</v>
      </c>
      <c r="N11" s="0" t="s">
        <v>58</v>
      </c>
    </row>
    <row r="12" customFormat="false" ht="13.8" hidden="false" customHeight="false" outlineLevel="0" collapsed="false">
      <c r="A12" s="0" t="s">
        <v>59</v>
      </c>
      <c r="B12" s="0" t="s">
        <v>60</v>
      </c>
      <c r="D12" s="0" t="s">
        <v>61</v>
      </c>
      <c r="E12" s="0" t="n">
        <v>1</v>
      </c>
      <c r="G12" s="0" t="s">
        <v>62</v>
      </c>
      <c r="H12" s="0" t="s">
        <v>63</v>
      </c>
      <c r="I12" s="0" t="s">
        <v>64</v>
      </c>
      <c r="J12" s="0" t="s">
        <v>44</v>
      </c>
      <c r="K12" s="0" t="n">
        <v>0.04</v>
      </c>
      <c r="L12" s="0" t="n">
        <f aca="false">E12*K12</f>
        <v>0.04</v>
      </c>
      <c r="N12" s="1" t="s">
        <v>65</v>
      </c>
    </row>
    <row r="13" customFormat="false" ht="13.8" hidden="false" customHeight="false" outlineLevel="0" collapsed="false">
      <c r="A13" s="0" t="s">
        <v>66</v>
      </c>
      <c r="B13" s="0" t="s">
        <v>60</v>
      </c>
      <c r="D13" s="0" t="s">
        <v>67</v>
      </c>
      <c r="E13" s="0" t="n">
        <v>2</v>
      </c>
      <c r="G13" s="0" t="s">
        <v>68</v>
      </c>
      <c r="H13" s="0" t="s">
        <v>69</v>
      </c>
      <c r="I13" s="0" t="s">
        <v>70</v>
      </c>
      <c r="J13" s="0" t="s">
        <v>44</v>
      </c>
      <c r="K13" s="0" t="n">
        <v>0.016</v>
      </c>
      <c r="L13" s="0" t="n">
        <f aca="false">E13*K13</f>
        <v>0.032</v>
      </c>
      <c r="N13" s="0" t="s">
        <v>71</v>
      </c>
    </row>
    <row r="14" customFormat="false" ht="13.8" hidden="false" customHeight="false" outlineLevel="0" collapsed="false">
      <c r="A14" s="0" t="s">
        <v>72</v>
      </c>
      <c r="B14" s="0" t="s">
        <v>73</v>
      </c>
      <c r="D14" s="0" t="s">
        <v>74</v>
      </c>
      <c r="E14" s="0" t="n">
        <v>1</v>
      </c>
      <c r="F14" s="0" t="s">
        <v>75</v>
      </c>
      <c r="G14" s="0" t="s">
        <v>62</v>
      </c>
      <c r="H14" s="2" t="s">
        <v>76</v>
      </c>
      <c r="I14" s="0" t="s">
        <v>77</v>
      </c>
      <c r="J14" s="0" t="s">
        <v>44</v>
      </c>
      <c r="K14" s="0" t="n">
        <v>0.37</v>
      </c>
      <c r="L14" s="0" t="n">
        <f aca="false">E14*K14</f>
        <v>0.37</v>
      </c>
      <c r="N14" s="0" t="s">
        <v>78</v>
      </c>
    </row>
    <row r="15" customFormat="false" ht="13.8" hidden="false" customHeight="false" outlineLevel="0" collapsed="false">
      <c r="K15" s="0" t="s">
        <v>79</v>
      </c>
      <c r="L15" s="0" t="n">
        <f aca="false">SUM(L3:L14)</f>
        <v>7.307</v>
      </c>
    </row>
    <row r="17" customFormat="false" ht="13.8" hidden="false" customHeight="false" outlineLevel="0" collapsed="false">
      <c r="A17" s="0" t="s">
        <v>80</v>
      </c>
    </row>
    <row r="18" customFormat="false" ht="13.8" hidden="false" customHeight="false" outlineLevel="0" collapsed="false">
      <c r="A18" s="0" t="s">
        <v>1</v>
      </c>
      <c r="B18" s="0" t="s">
        <v>2</v>
      </c>
      <c r="C18" s="0" t="s">
        <v>3</v>
      </c>
      <c r="D18" s="0" t="s">
        <v>4</v>
      </c>
      <c r="E18" s="0" t="s">
        <v>5</v>
      </c>
      <c r="F18" s="0" t="s">
        <v>6</v>
      </c>
      <c r="G18" s="0" t="s">
        <v>7</v>
      </c>
      <c r="H18" s="0" t="s">
        <v>8</v>
      </c>
      <c r="I18" s="0" t="s">
        <v>9</v>
      </c>
      <c r="J18" s="0" t="s">
        <v>10</v>
      </c>
      <c r="K18" s="0" t="s">
        <v>11</v>
      </c>
      <c r="L18" s="0" t="s">
        <v>12</v>
      </c>
      <c r="M18" s="0" t="s">
        <v>13</v>
      </c>
      <c r="N18" s="0" t="s">
        <v>14</v>
      </c>
    </row>
    <row r="19" customFormat="false" ht="13.8" hidden="false" customHeight="false" outlineLevel="0" collapsed="false">
      <c r="A19" s="0" t="s">
        <v>81</v>
      </c>
      <c r="B19" s="0" t="s">
        <v>82</v>
      </c>
      <c r="D19" s="0" t="s">
        <v>83</v>
      </c>
      <c r="E19" s="0" t="n">
        <v>1</v>
      </c>
      <c r="G19" s="0" t="s">
        <v>84</v>
      </c>
      <c r="H19" s="0" t="s">
        <v>85</v>
      </c>
      <c r="I19" s="0" t="s">
        <v>86</v>
      </c>
      <c r="J19" s="0" t="s">
        <v>87</v>
      </c>
      <c r="K19" s="0" t="n">
        <v>0.28</v>
      </c>
      <c r="L19" s="0" t="n">
        <f aca="false">E19*K19</f>
        <v>0.28</v>
      </c>
      <c r="N19" s="0" t="s">
        <v>88</v>
      </c>
    </row>
    <row r="20" customFormat="false" ht="13.8" hidden="false" customHeight="false" outlineLevel="0" collapsed="false">
      <c r="A20" s="0" t="s">
        <v>89</v>
      </c>
      <c r="B20" s="0" t="s">
        <v>90</v>
      </c>
      <c r="C20" s="0" t="s">
        <v>17</v>
      </c>
      <c r="D20" s="0" t="s">
        <v>91</v>
      </c>
      <c r="E20" s="0" t="n">
        <v>8</v>
      </c>
      <c r="K20" s="0" t="n">
        <v>0.03</v>
      </c>
      <c r="L20" s="0" t="n">
        <f aca="false">E20*K20</f>
        <v>0.24</v>
      </c>
      <c r="N20" s="0" t="s">
        <v>92</v>
      </c>
    </row>
    <row r="21" customFormat="false" ht="13.8" hidden="false" customHeight="false" outlineLevel="0" collapsed="false">
      <c r="A21" s="0" t="s">
        <v>93</v>
      </c>
      <c r="B21" s="0" t="s">
        <v>94</v>
      </c>
      <c r="C21" s="0" t="s">
        <v>95</v>
      </c>
      <c r="D21" s="0" t="s">
        <v>18</v>
      </c>
      <c r="E21" s="0" t="n">
        <v>2</v>
      </c>
      <c r="K21" s="0" t="n">
        <v>0.001</v>
      </c>
      <c r="L21" s="0" t="n">
        <f aca="false">E21*K21</f>
        <v>0.002</v>
      </c>
      <c r="N21" s="0" t="s">
        <v>96</v>
      </c>
    </row>
    <row r="22" customFormat="false" ht="13.8" hidden="false" customHeight="false" outlineLevel="0" collapsed="false">
      <c r="A22" s="0" t="s">
        <v>97</v>
      </c>
      <c r="B22" s="0" t="s">
        <v>98</v>
      </c>
      <c r="C22" s="0" t="s">
        <v>95</v>
      </c>
      <c r="D22" s="0" t="s">
        <v>18</v>
      </c>
      <c r="E22" s="0" t="n">
        <v>2</v>
      </c>
      <c r="K22" s="0" t="n">
        <v>0.001</v>
      </c>
      <c r="L22" s="0" t="n">
        <f aca="false">E22*K22</f>
        <v>0.002</v>
      </c>
    </row>
    <row r="23" customFormat="false" ht="13.8" hidden="false" customHeight="false" outlineLevel="0" collapsed="false">
      <c r="A23" s="0" t="s">
        <v>99</v>
      </c>
      <c r="B23" s="0" t="s">
        <v>16</v>
      </c>
      <c r="C23" s="0" t="s">
        <v>17</v>
      </c>
      <c r="D23" s="0" t="s">
        <v>18</v>
      </c>
      <c r="E23" s="0" t="n">
        <v>3</v>
      </c>
      <c r="K23" s="0" t="n">
        <v>0.001</v>
      </c>
      <c r="L23" s="0" t="n">
        <f aca="false">E23*K23</f>
        <v>0.003</v>
      </c>
      <c r="N23" s="0" t="s">
        <v>19</v>
      </c>
    </row>
    <row r="24" customFormat="false" ht="13.8" hidden="false" customHeight="false" outlineLevel="0" collapsed="false">
      <c r="A24" s="0" t="s">
        <v>100</v>
      </c>
      <c r="B24" s="0" t="s">
        <v>21</v>
      </c>
      <c r="C24" s="0" t="s">
        <v>22</v>
      </c>
      <c r="D24" s="0" t="s">
        <v>18</v>
      </c>
      <c r="E24" s="0" t="n">
        <v>1</v>
      </c>
      <c r="K24" s="0" t="n">
        <v>0.001</v>
      </c>
      <c r="L24" s="0" t="n">
        <f aca="false">E24*K24</f>
        <v>0.001</v>
      </c>
      <c r="N24" s="0" t="s">
        <v>23</v>
      </c>
    </row>
    <row r="25" customFormat="false" ht="13.8" hidden="false" customHeight="false" outlineLevel="0" collapsed="false">
      <c r="A25" s="0" t="s">
        <v>101</v>
      </c>
      <c r="B25" s="0" t="s">
        <v>102</v>
      </c>
      <c r="D25" s="0" t="s">
        <v>103</v>
      </c>
      <c r="E25" s="0" t="n">
        <v>1</v>
      </c>
      <c r="G25" s="0" t="s">
        <v>104</v>
      </c>
      <c r="H25" s="0" t="s">
        <v>105</v>
      </c>
      <c r="K25" s="0" t="n">
        <v>0.07</v>
      </c>
      <c r="L25" s="0" t="n">
        <f aca="false">E25*K25</f>
        <v>0.07</v>
      </c>
      <c r="M25" s="0" t="s">
        <v>106</v>
      </c>
      <c r="N25" s="1" t="s">
        <v>107</v>
      </c>
    </row>
    <row r="26" customFormat="false" ht="13.8" hidden="false" customHeight="false" outlineLevel="0" collapsed="false">
      <c r="A26" s="0" t="s">
        <v>24</v>
      </c>
      <c r="B26" s="0" t="s">
        <v>25</v>
      </c>
      <c r="C26" s="0" t="s">
        <v>108</v>
      </c>
      <c r="D26" s="0" t="s">
        <v>109</v>
      </c>
      <c r="E26" s="0" t="n">
        <v>1</v>
      </c>
      <c r="K26" s="0" t="n">
        <v>0.7</v>
      </c>
      <c r="L26" s="0" t="n">
        <f aca="false">E26*K26</f>
        <v>0.7</v>
      </c>
      <c r="N26" s="1" t="s">
        <v>110</v>
      </c>
    </row>
    <row r="27" customFormat="false" ht="13.8" hidden="false" customHeight="false" outlineLevel="0" collapsed="false">
      <c r="A27" s="0" t="s">
        <v>29</v>
      </c>
      <c r="B27" s="0" t="s">
        <v>30</v>
      </c>
      <c r="C27" s="0" t="s">
        <v>111</v>
      </c>
      <c r="D27" s="0" t="s">
        <v>112</v>
      </c>
      <c r="E27" s="0" t="n">
        <v>2</v>
      </c>
      <c r="K27" s="0" t="n">
        <v>0.1</v>
      </c>
      <c r="L27" s="0" t="n">
        <f aca="false">E27*K27</f>
        <v>0.2</v>
      </c>
      <c r="N27" s="1" t="s">
        <v>113</v>
      </c>
    </row>
    <row r="28" customFormat="false" ht="13.8" hidden="false" customHeight="false" outlineLevel="0" collapsed="false">
      <c r="A28" s="0" t="s">
        <v>114</v>
      </c>
      <c r="B28" s="0" t="s">
        <v>115</v>
      </c>
      <c r="D28" s="0" t="s">
        <v>116</v>
      </c>
      <c r="E28" s="0" t="n">
        <v>1</v>
      </c>
      <c r="G28" s="0" t="s">
        <v>117</v>
      </c>
      <c r="H28" s="0" t="s">
        <v>115</v>
      </c>
      <c r="I28" s="0" t="s">
        <v>118</v>
      </c>
      <c r="J28" s="0" t="s">
        <v>44</v>
      </c>
      <c r="K28" s="0" t="n">
        <v>0.06</v>
      </c>
      <c r="L28" s="0" t="n">
        <f aca="false">E28*K28</f>
        <v>0.06</v>
      </c>
      <c r="N28" s="0" t="s">
        <v>119</v>
      </c>
    </row>
    <row r="29" customFormat="false" ht="13.8" hidden="false" customHeight="false" outlineLevel="0" collapsed="false">
      <c r="A29" s="0" t="s">
        <v>120</v>
      </c>
      <c r="B29" s="0" t="s">
        <v>98</v>
      </c>
      <c r="D29" s="0" t="s">
        <v>121</v>
      </c>
      <c r="E29" s="0" t="n">
        <v>1</v>
      </c>
      <c r="K29" s="0" t="n">
        <v>0.001</v>
      </c>
      <c r="L29" s="0" t="n">
        <f aca="false">E29*K29</f>
        <v>0.001</v>
      </c>
    </row>
    <row r="30" customFormat="false" ht="13.8" hidden="false" customHeight="false" outlineLevel="0" collapsed="false">
      <c r="A30" s="0" t="s">
        <v>122</v>
      </c>
      <c r="B30" s="0" t="s">
        <v>123</v>
      </c>
      <c r="D30" s="0" t="s">
        <v>124</v>
      </c>
      <c r="E30" s="0" t="n">
        <v>1</v>
      </c>
      <c r="G30" s="0" t="s">
        <v>125</v>
      </c>
      <c r="H30" s="0" t="s">
        <v>123</v>
      </c>
      <c r="I30" s="0" t="s">
        <v>126</v>
      </c>
      <c r="J30" s="0" t="s">
        <v>44</v>
      </c>
      <c r="K30" s="0" t="n">
        <v>0.007</v>
      </c>
      <c r="L30" s="0" t="n">
        <f aca="false">E30*K30</f>
        <v>0.007</v>
      </c>
      <c r="N30" s="0" t="s">
        <v>127</v>
      </c>
    </row>
    <row r="31" customFormat="false" ht="13.8" hidden="false" customHeight="false" outlineLevel="0" collapsed="false">
      <c r="A31" s="0" t="s">
        <v>128</v>
      </c>
      <c r="B31" s="0" t="s">
        <v>129</v>
      </c>
      <c r="D31" s="0" t="s">
        <v>130</v>
      </c>
      <c r="E31" s="0" t="n">
        <v>1</v>
      </c>
      <c r="G31" s="0" t="s">
        <v>131</v>
      </c>
      <c r="H31" s="0" t="s">
        <v>132</v>
      </c>
      <c r="K31" s="0" t="n">
        <v>0.32</v>
      </c>
      <c r="L31" s="0" t="n">
        <f aca="false">E31*K31</f>
        <v>0.32</v>
      </c>
      <c r="N31" s="0" t="s">
        <v>133</v>
      </c>
    </row>
    <row r="32" customFormat="false" ht="13.8" hidden="false" customHeight="false" outlineLevel="0" collapsed="false">
      <c r="A32" s="0" t="s">
        <v>134</v>
      </c>
      <c r="B32" s="0" t="s">
        <v>47</v>
      </c>
      <c r="D32" s="0" t="s">
        <v>48</v>
      </c>
      <c r="E32" s="0" t="n">
        <v>2</v>
      </c>
      <c r="G32" s="0" t="s">
        <v>49</v>
      </c>
      <c r="H32" s="0" t="s">
        <v>47</v>
      </c>
      <c r="I32" s="0" t="s">
        <v>50</v>
      </c>
      <c r="J32" s="0" t="s">
        <v>44</v>
      </c>
      <c r="K32" s="0" t="n">
        <v>0.03</v>
      </c>
      <c r="L32" s="0" t="n">
        <f aca="false">E32*K32</f>
        <v>0.06</v>
      </c>
      <c r="N32" s="0" t="s">
        <v>51</v>
      </c>
    </row>
    <row r="33" customFormat="false" ht="13.8" hidden="false" customHeight="false" outlineLevel="0" collapsed="false">
      <c r="A33" s="0" t="s">
        <v>135</v>
      </c>
      <c r="B33" s="0" t="s">
        <v>136</v>
      </c>
      <c r="D33" s="0" t="s">
        <v>137</v>
      </c>
      <c r="E33" s="0" t="n">
        <v>1</v>
      </c>
      <c r="G33" s="0" t="s">
        <v>138</v>
      </c>
      <c r="H33" s="0" t="s">
        <v>136</v>
      </c>
      <c r="I33" s="0" t="s">
        <v>139</v>
      </c>
      <c r="J33" s="0" t="s">
        <v>44</v>
      </c>
      <c r="K33" s="0" t="n">
        <v>0.02</v>
      </c>
      <c r="L33" s="0" t="n">
        <f aca="false">E33*K33</f>
        <v>0.02</v>
      </c>
      <c r="N33" s="0" t="s">
        <v>140</v>
      </c>
    </row>
    <row r="34" customFormat="false" ht="13.8" hidden="false" customHeight="false" outlineLevel="0" collapsed="false">
      <c r="A34" s="0" t="s">
        <v>141</v>
      </c>
      <c r="B34" s="0" t="s">
        <v>142</v>
      </c>
      <c r="C34" s="0" t="s">
        <v>54</v>
      </c>
      <c r="D34" s="0" t="s">
        <v>55</v>
      </c>
      <c r="E34" s="0" t="n">
        <v>2</v>
      </c>
      <c r="K34" s="0" t="n">
        <v>0.001</v>
      </c>
      <c r="L34" s="0" t="n">
        <f aca="false">E34*K34</f>
        <v>0.002</v>
      </c>
      <c r="N34" s="0" t="s">
        <v>143</v>
      </c>
    </row>
    <row r="35" customFormat="false" ht="13.8" hidden="false" customHeight="false" outlineLevel="0" collapsed="false">
      <c r="A35" s="0" t="s">
        <v>56</v>
      </c>
      <c r="B35" s="0" t="s">
        <v>144</v>
      </c>
      <c r="C35" s="0" t="s">
        <v>54</v>
      </c>
      <c r="D35" s="0" t="s">
        <v>55</v>
      </c>
      <c r="E35" s="0" t="n">
        <v>1</v>
      </c>
      <c r="K35" s="0" t="n">
        <v>0.001</v>
      </c>
      <c r="L35" s="0" t="n">
        <f aca="false">E35*K35</f>
        <v>0.001</v>
      </c>
      <c r="N35" s="0" t="s">
        <v>145</v>
      </c>
    </row>
    <row r="36" customFormat="false" ht="13.8" hidden="false" customHeight="false" outlineLevel="0" collapsed="false">
      <c r="A36" s="0" t="s">
        <v>146</v>
      </c>
      <c r="B36" s="0" t="s">
        <v>53</v>
      </c>
      <c r="C36" s="0" t="s">
        <v>54</v>
      </c>
      <c r="D36" s="0" t="s">
        <v>55</v>
      </c>
      <c r="E36" s="0" t="n">
        <v>7</v>
      </c>
      <c r="K36" s="0" t="n">
        <v>0.001</v>
      </c>
      <c r="L36" s="0" t="n">
        <f aca="false">E36*K36</f>
        <v>0.007</v>
      </c>
    </row>
    <row r="37" customFormat="false" ht="13.8" hidden="false" customHeight="false" outlineLevel="0" collapsed="false">
      <c r="A37" s="0" t="s">
        <v>147</v>
      </c>
      <c r="B37" s="0" t="s">
        <v>148</v>
      </c>
      <c r="C37" s="0" t="s">
        <v>54</v>
      </c>
      <c r="D37" s="0" t="s">
        <v>55</v>
      </c>
      <c r="E37" s="0" t="n">
        <v>1</v>
      </c>
      <c r="K37" s="0" t="n">
        <v>0.001</v>
      </c>
      <c r="L37" s="0" t="n">
        <f aca="false">E37*K37</f>
        <v>0.001</v>
      </c>
      <c r="N37" s="0" t="s">
        <v>149</v>
      </c>
    </row>
    <row r="38" customFormat="false" ht="13.8" hidden="false" customHeight="false" outlineLevel="0" collapsed="false">
      <c r="A38" s="0" t="s">
        <v>150</v>
      </c>
      <c r="B38" s="0" t="s">
        <v>151</v>
      </c>
      <c r="C38" s="0" t="s">
        <v>54</v>
      </c>
      <c r="D38" s="0" t="s">
        <v>55</v>
      </c>
      <c r="E38" s="0" t="n">
        <v>1</v>
      </c>
      <c r="K38" s="0" t="n">
        <v>0.001</v>
      </c>
      <c r="L38" s="0" t="n">
        <f aca="false">E38*K38</f>
        <v>0.001</v>
      </c>
      <c r="N38" s="0" t="s">
        <v>152</v>
      </c>
    </row>
    <row r="39" customFormat="false" ht="13.8" hidden="false" customHeight="false" outlineLevel="0" collapsed="false">
      <c r="A39" s="0" t="s">
        <v>153</v>
      </c>
      <c r="B39" s="0" t="s">
        <v>154</v>
      </c>
      <c r="C39" s="0" t="s">
        <v>54</v>
      </c>
      <c r="D39" s="0" t="s">
        <v>55</v>
      </c>
      <c r="E39" s="0" t="n">
        <v>1</v>
      </c>
      <c r="K39" s="0" t="n">
        <v>0.001</v>
      </c>
      <c r="L39" s="0" t="n">
        <f aca="false">E39*K39</f>
        <v>0.001</v>
      </c>
      <c r="N39" s="0" t="s">
        <v>155</v>
      </c>
    </row>
    <row r="40" customFormat="false" ht="13.8" hidden="false" customHeight="false" outlineLevel="0" collapsed="false">
      <c r="A40" s="0" t="s">
        <v>156</v>
      </c>
      <c r="B40" s="0" t="s">
        <v>157</v>
      </c>
      <c r="C40" s="0" t="s">
        <v>54</v>
      </c>
      <c r="D40" s="0" t="s">
        <v>55</v>
      </c>
      <c r="E40" s="0" t="n">
        <v>2</v>
      </c>
      <c r="K40" s="0" t="n">
        <v>0.001</v>
      </c>
      <c r="L40" s="0" t="n">
        <f aca="false">E40*K40</f>
        <v>0.002</v>
      </c>
    </row>
    <row r="41" customFormat="false" ht="13.8" hidden="false" customHeight="false" outlineLevel="0" collapsed="false">
      <c r="A41" s="0" t="s">
        <v>158</v>
      </c>
      <c r="B41" s="0" t="s">
        <v>159</v>
      </c>
      <c r="C41" s="0" t="s">
        <v>54</v>
      </c>
      <c r="D41" s="0" t="s">
        <v>55</v>
      </c>
      <c r="E41" s="0" t="n">
        <v>1</v>
      </c>
      <c r="K41" s="0" t="n">
        <v>0.001</v>
      </c>
      <c r="L41" s="0" t="n">
        <f aca="false">E41*K41</f>
        <v>0.001</v>
      </c>
      <c r="N41" s="0" t="s">
        <v>160</v>
      </c>
    </row>
    <row r="42" customFormat="false" ht="13.8" hidden="false" customHeight="false" outlineLevel="0" collapsed="false">
      <c r="A42" s="0" t="s">
        <v>161</v>
      </c>
      <c r="B42" s="0" t="s">
        <v>162</v>
      </c>
      <c r="C42" s="0" t="s">
        <v>163</v>
      </c>
      <c r="D42" s="0" t="s">
        <v>55</v>
      </c>
      <c r="E42" s="0" t="n">
        <v>1</v>
      </c>
      <c r="K42" s="0" t="n">
        <v>0.001</v>
      </c>
      <c r="L42" s="0" t="n">
        <f aca="false">E42*K42</f>
        <v>0.001</v>
      </c>
      <c r="N42" s="0" t="s">
        <v>164</v>
      </c>
    </row>
    <row r="43" customFormat="false" ht="13.8" hidden="false" customHeight="false" outlineLevel="0" collapsed="false">
      <c r="A43" s="0" t="s">
        <v>165</v>
      </c>
      <c r="B43" s="0" t="s">
        <v>166</v>
      </c>
      <c r="C43" s="0" t="s">
        <v>167</v>
      </c>
      <c r="D43" s="0" t="s">
        <v>168</v>
      </c>
      <c r="E43" s="0" t="n">
        <v>1</v>
      </c>
      <c r="G43" s="0" t="s">
        <v>169</v>
      </c>
      <c r="H43" s="0" t="s">
        <v>170</v>
      </c>
      <c r="I43" s="0" t="s">
        <v>171</v>
      </c>
      <c r="J43" s="0" t="s">
        <v>44</v>
      </c>
      <c r="K43" s="0" t="n">
        <v>0.01</v>
      </c>
      <c r="L43" s="0" t="n">
        <f aca="false">E43*K43</f>
        <v>0.01</v>
      </c>
      <c r="N43" s="0" t="s">
        <v>172</v>
      </c>
    </row>
    <row r="44" customFormat="false" ht="13.8" hidden="false" customHeight="false" outlineLevel="0" collapsed="false">
      <c r="A44" s="0" t="s">
        <v>59</v>
      </c>
      <c r="B44" s="0" t="s">
        <v>173</v>
      </c>
      <c r="D44" s="0" t="s">
        <v>174</v>
      </c>
      <c r="E44" s="0" t="n">
        <v>1</v>
      </c>
      <c r="G44" s="0" t="s">
        <v>68</v>
      </c>
      <c r="H44" s="0" t="s">
        <v>175</v>
      </c>
      <c r="I44" s="0" t="s">
        <v>176</v>
      </c>
      <c r="J44" s="0" t="s">
        <v>44</v>
      </c>
      <c r="K44" s="0" t="n">
        <v>0.04</v>
      </c>
      <c r="L44" s="0" t="n">
        <f aca="false">E44*K44</f>
        <v>0.04</v>
      </c>
      <c r="N44" s="1" t="s">
        <v>177</v>
      </c>
    </row>
    <row r="45" customFormat="false" ht="13.8" hidden="false" customHeight="false" outlineLevel="0" collapsed="false">
      <c r="A45" s="0" t="s">
        <v>66</v>
      </c>
      <c r="B45" s="0" t="s">
        <v>178</v>
      </c>
      <c r="D45" s="0" t="s">
        <v>179</v>
      </c>
      <c r="E45" s="0" t="n">
        <v>2</v>
      </c>
      <c r="G45" s="0" t="s">
        <v>180</v>
      </c>
      <c r="H45" s="0" t="s">
        <v>181</v>
      </c>
      <c r="I45" s="0" t="s">
        <v>182</v>
      </c>
      <c r="J45" s="0" t="s">
        <v>44</v>
      </c>
      <c r="K45" s="0" t="n">
        <v>0.03</v>
      </c>
      <c r="L45" s="0" t="n">
        <f aca="false">E45*K45</f>
        <v>0.06</v>
      </c>
      <c r="N45" s="1" t="s">
        <v>183</v>
      </c>
    </row>
    <row r="46" customFormat="false" ht="13.8" hidden="false" customHeight="false" outlineLevel="0" collapsed="false">
      <c r="A46" s="0" t="s">
        <v>72</v>
      </c>
      <c r="B46" s="0" t="s">
        <v>184</v>
      </c>
      <c r="D46" s="0" t="s">
        <v>185</v>
      </c>
      <c r="E46" s="0" t="n">
        <v>1</v>
      </c>
      <c r="F46" s="0" t="s">
        <v>186</v>
      </c>
      <c r="G46" s="0" t="s">
        <v>187</v>
      </c>
      <c r="H46" s="0" t="s">
        <v>184</v>
      </c>
      <c r="K46" s="0" t="n">
        <v>0</v>
      </c>
      <c r="L46" s="0" t="n">
        <f aca="false">E46*K46</f>
        <v>0</v>
      </c>
    </row>
    <row r="47" customFormat="false" ht="13.8" hidden="false" customHeight="false" outlineLevel="0" collapsed="false">
      <c r="A47" s="0" t="s">
        <v>188</v>
      </c>
      <c r="B47" s="0" t="s">
        <v>189</v>
      </c>
      <c r="D47" s="0" t="s">
        <v>190</v>
      </c>
      <c r="E47" s="0" t="n">
        <v>1</v>
      </c>
      <c r="G47" s="0" t="s">
        <v>191</v>
      </c>
      <c r="H47" s="0" t="s">
        <v>189</v>
      </c>
      <c r="I47" s="0" t="s">
        <v>192</v>
      </c>
      <c r="J47" s="0" t="s">
        <v>44</v>
      </c>
      <c r="K47" s="0" t="n">
        <v>0.06</v>
      </c>
      <c r="L47" s="0" t="n">
        <f aca="false">E47*K47</f>
        <v>0.06</v>
      </c>
      <c r="N47" s="0" t="s">
        <v>193</v>
      </c>
    </row>
    <row r="48" customFormat="false" ht="13.8" hidden="false" customHeight="false" outlineLevel="0" collapsed="false">
      <c r="A48" s="0" t="s">
        <v>194</v>
      </c>
      <c r="B48" s="0" t="s">
        <v>195</v>
      </c>
      <c r="D48" s="0" t="s">
        <v>196</v>
      </c>
      <c r="E48" s="0" t="n">
        <v>1</v>
      </c>
      <c r="G48" s="0" t="s">
        <v>197</v>
      </c>
      <c r="H48" s="0" t="s">
        <v>195</v>
      </c>
      <c r="I48" s="0" t="s">
        <v>198</v>
      </c>
      <c r="J48" s="0" t="s">
        <v>44</v>
      </c>
      <c r="K48" s="0" t="n">
        <v>0.4</v>
      </c>
      <c r="L48" s="0" t="n">
        <f aca="false">E48*K48</f>
        <v>0.4</v>
      </c>
      <c r="N48" s="0" t="s">
        <v>199</v>
      </c>
    </row>
    <row r="49" customFormat="false" ht="13.8" hidden="false" customHeight="false" outlineLevel="0" collapsed="false">
      <c r="A49" s="0" t="s">
        <v>200</v>
      </c>
      <c r="B49" s="0" t="s">
        <v>201</v>
      </c>
      <c r="D49" s="0" t="s">
        <v>202</v>
      </c>
      <c r="E49" s="0" t="n">
        <v>1</v>
      </c>
      <c r="F49" s="0" t="s">
        <v>203</v>
      </c>
      <c r="G49" s="0" t="s">
        <v>204</v>
      </c>
      <c r="H49" s="0" t="s">
        <v>205</v>
      </c>
      <c r="I49" s="0" t="s">
        <v>206</v>
      </c>
      <c r="J49" s="0" t="s">
        <v>87</v>
      </c>
      <c r="K49" s="0" t="n">
        <v>0.7</v>
      </c>
      <c r="L49" s="0" t="n">
        <f aca="false">E49*K49</f>
        <v>0.7</v>
      </c>
      <c r="N49" s="1" t="s">
        <v>207</v>
      </c>
    </row>
    <row r="50" customFormat="false" ht="13.8" hidden="false" customHeight="false" outlineLevel="0" collapsed="false">
      <c r="A50" s="0" t="s">
        <v>208</v>
      </c>
      <c r="B50" s="0" t="s">
        <v>209</v>
      </c>
      <c r="D50" s="0" t="s">
        <v>210</v>
      </c>
      <c r="E50" s="0" t="n">
        <v>1</v>
      </c>
      <c r="F50" s="0" t="s">
        <v>186</v>
      </c>
      <c r="G50" s="0" t="s">
        <v>187</v>
      </c>
      <c r="H50" s="0" t="s">
        <v>209</v>
      </c>
      <c r="K50" s="0" t="n">
        <v>0</v>
      </c>
      <c r="L50" s="0" t="n">
        <f aca="false">E50*K50</f>
        <v>0</v>
      </c>
    </row>
    <row r="51" customFormat="false" ht="13.8" hidden="false" customHeight="false" outlineLevel="0" collapsed="false">
      <c r="A51" s="0" t="s">
        <v>211</v>
      </c>
      <c r="B51" s="0" t="s">
        <v>212</v>
      </c>
      <c r="D51" s="0" t="s">
        <v>213</v>
      </c>
      <c r="E51" s="0" t="n">
        <v>1</v>
      </c>
      <c r="G51" s="0" t="s">
        <v>197</v>
      </c>
      <c r="H51" s="0" t="s">
        <v>212</v>
      </c>
      <c r="I51" s="0" t="s">
        <v>214</v>
      </c>
      <c r="J51" s="0" t="s">
        <v>44</v>
      </c>
      <c r="K51" s="0" t="n">
        <v>0.29</v>
      </c>
      <c r="L51" s="0" t="n">
        <f aca="false">E51*K51</f>
        <v>0.29</v>
      </c>
      <c r="N51" s="0" t="s">
        <v>215</v>
      </c>
    </row>
    <row r="52" customFormat="false" ht="13.8" hidden="false" customHeight="false" outlineLevel="0" collapsed="false">
      <c r="A52" s="0" t="s">
        <v>216</v>
      </c>
      <c r="B52" s="0" t="s">
        <v>217</v>
      </c>
      <c r="D52" s="0" t="s">
        <v>218</v>
      </c>
      <c r="E52" s="0" t="n">
        <v>1</v>
      </c>
      <c r="G52" s="0" t="s">
        <v>219</v>
      </c>
      <c r="H52" s="0" t="s">
        <v>217</v>
      </c>
      <c r="I52" s="0" t="s">
        <v>220</v>
      </c>
      <c r="J52" s="0" t="s">
        <v>44</v>
      </c>
      <c r="K52" s="0" t="n">
        <v>0.05</v>
      </c>
      <c r="L52" s="0" t="n">
        <f aca="false">E52*K52</f>
        <v>0.05</v>
      </c>
      <c r="N52" s="0" t="s">
        <v>221</v>
      </c>
    </row>
    <row r="53" customFormat="false" ht="13.8" hidden="false" customHeight="false" outlineLevel="0" collapsed="false">
      <c r="A53" s="0" t="s">
        <v>222</v>
      </c>
      <c r="B53" s="0" t="s">
        <v>223</v>
      </c>
      <c r="D53" s="0" t="s">
        <v>224</v>
      </c>
      <c r="E53" s="0" t="n">
        <v>1</v>
      </c>
      <c r="G53" s="0" t="s">
        <v>225</v>
      </c>
      <c r="H53" s="0" t="s">
        <v>223</v>
      </c>
      <c r="I53" s="0" t="s">
        <v>226</v>
      </c>
      <c r="J53" s="0" t="s">
        <v>44</v>
      </c>
      <c r="K53" s="0" t="n">
        <v>0.04</v>
      </c>
      <c r="L53" s="0" t="n">
        <f aca="false">E53*K53</f>
        <v>0.04</v>
      </c>
      <c r="M53" s="0" t="n">
        <v>225000</v>
      </c>
      <c r="N53" s="0" t="s">
        <v>227</v>
      </c>
    </row>
    <row r="54" customFormat="false" ht="13.8" hidden="false" customHeight="false" outlineLevel="0" collapsed="false">
      <c r="A54" s="0" t="s">
        <v>228</v>
      </c>
      <c r="B54" s="0" t="s">
        <v>229</v>
      </c>
      <c r="D54" s="0" t="s">
        <v>218</v>
      </c>
      <c r="E54" s="0" t="n">
        <v>1</v>
      </c>
      <c r="G54" s="0" t="s">
        <v>230</v>
      </c>
      <c r="H54" s="0" t="s">
        <v>229</v>
      </c>
      <c r="I54" s="0" t="s">
        <v>231</v>
      </c>
      <c r="J54" s="0" t="s">
        <v>44</v>
      </c>
      <c r="K54" s="0" t="n">
        <v>0.05</v>
      </c>
      <c r="L54" s="0" t="n">
        <f aca="false">E54*K54</f>
        <v>0.05</v>
      </c>
      <c r="N54" s="0" t="s">
        <v>232</v>
      </c>
    </row>
    <row r="55" customFormat="false" ht="13.8" hidden="false" customHeight="false" outlineLevel="0" collapsed="false">
      <c r="A55" s="0" t="s">
        <v>233</v>
      </c>
      <c r="B55" s="0" t="s">
        <v>234</v>
      </c>
      <c r="D55" s="0" t="s">
        <v>235</v>
      </c>
      <c r="E55" s="0" t="n">
        <v>1</v>
      </c>
      <c r="G55" s="0" t="s">
        <v>236</v>
      </c>
      <c r="H55" s="0" t="s">
        <v>234</v>
      </c>
      <c r="I55" s="0" t="s">
        <v>237</v>
      </c>
      <c r="J55" s="0" t="s">
        <v>44</v>
      </c>
      <c r="K55" s="0" t="n">
        <v>0.05</v>
      </c>
      <c r="L55" s="0" t="n">
        <f aca="false">E55*K55</f>
        <v>0.05</v>
      </c>
      <c r="N55" s="0" t="s">
        <v>238</v>
      </c>
    </row>
    <row r="56" customFormat="false" ht="13.8" hidden="false" customHeight="false" outlineLevel="0" collapsed="false">
      <c r="A56" s="0" t="s">
        <v>239</v>
      </c>
      <c r="B56" s="0" t="s">
        <v>240</v>
      </c>
      <c r="C56" s="0" t="s">
        <v>241</v>
      </c>
      <c r="D56" s="0" t="s">
        <v>242</v>
      </c>
      <c r="E56" s="0" t="n">
        <v>1</v>
      </c>
      <c r="G56" s="0" t="s">
        <v>243</v>
      </c>
      <c r="H56" s="0" t="s">
        <v>240</v>
      </c>
      <c r="I56" s="0" t="s">
        <v>244</v>
      </c>
      <c r="J56" s="0" t="s">
        <v>44</v>
      </c>
      <c r="K56" s="0" t="n">
        <v>0.061</v>
      </c>
      <c r="L56" s="0" t="n">
        <f aca="false">E56*K56</f>
        <v>0.061</v>
      </c>
      <c r="N56" s="0" t="s">
        <v>245</v>
      </c>
    </row>
    <row r="57" customFormat="false" ht="13.8" hidden="false" customHeight="false" outlineLevel="0" collapsed="false">
      <c r="L57" s="0" t="n">
        <f aca="false">E57*K57</f>
        <v>0</v>
      </c>
    </row>
    <row r="58" customFormat="false" ht="13.8" hidden="false" customHeight="false" outlineLevel="0" collapsed="false">
      <c r="K58" s="0" t="s">
        <v>79</v>
      </c>
      <c r="L58" s="0" t="n">
        <f aca="false">SUM(L19:L57)</f>
        <v>3.794</v>
      </c>
    </row>
    <row r="60" customFormat="false" ht="13.8" hidden="false" customHeight="false" outlineLevel="0" collapsed="false">
      <c r="K60" s="0" t="s">
        <v>246</v>
      </c>
      <c r="L60" s="0" t="n">
        <f aca="false">L58+L15</f>
        <v>11.101</v>
      </c>
    </row>
    <row r="61" customFormat="false" ht="13.8" hidden="false" customHeight="false" outlineLevel="0" collapsed="false">
      <c r="A61" s="0" t="s">
        <v>247</v>
      </c>
    </row>
    <row r="62" customFormat="false" ht="13.8" hidden="false" customHeight="false" outlineLevel="0" collapsed="false">
      <c r="C62" s="0" t="s">
        <v>248</v>
      </c>
      <c r="E62" s="0" t="n">
        <v>1</v>
      </c>
      <c r="K62" s="0" t="n">
        <v>0.25</v>
      </c>
      <c r="L62" s="0" t="n">
        <f aca="false">E62*K62</f>
        <v>0.25</v>
      </c>
    </row>
    <row r="63" customFormat="false" ht="13.8" hidden="false" customHeight="false" outlineLevel="0" collapsed="false">
      <c r="C63" s="0" t="s">
        <v>249</v>
      </c>
      <c r="E63" s="0" t="n">
        <v>1</v>
      </c>
      <c r="K63" s="0" t="n">
        <v>0.25</v>
      </c>
      <c r="L63" s="0" t="n">
        <f aca="false">E63*K63</f>
        <v>0.25</v>
      </c>
    </row>
    <row r="64" customFormat="false" ht="13.8" hidden="false" customHeight="false" outlineLevel="0" collapsed="false">
      <c r="C64" s="0" t="s">
        <v>250</v>
      </c>
      <c r="E64" s="0" t="n">
        <v>1</v>
      </c>
      <c r="K64" s="0" t="n">
        <v>0.31</v>
      </c>
      <c r="L64" s="0" t="n">
        <f aca="false">E64*K64</f>
        <v>0.31</v>
      </c>
    </row>
    <row r="65" customFormat="false" ht="13.8" hidden="false" customHeight="false" outlineLevel="0" collapsed="false">
      <c r="K65" s="0" t="s">
        <v>251</v>
      </c>
      <c r="L65" s="0" t="n">
        <f aca="false">SUM(L62:L64)</f>
        <v>0.81</v>
      </c>
    </row>
    <row r="67" customFormat="false" ht="13.8" hidden="false" customHeight="false" outlineLevel="0" collapsed="false">
      <c r="A67" s="0" t="s">
        <v>252</v>
      </c>
    </row>
    <row r="68" customFormat="false" ht="13.8" hidden="false" customHeight="false" outlineLevel="0" collapsed="false">
      <c r="C68" s="0" t="s">
        <v>253</v>
      </c>
      <c r="E68" s="0" t="n">
        <v>1</v>
      </c>
      <c r="K68" s="0" t="n">
        <v>1.5</v>
      </c>
      <c r="L68" s="0" t="n">
        <f aca="false">E68*K68</f>
        <v>1.5</v>
      </c>
    </row>
    <row r="69" customFormat="false" ht="13.8" hidden="false" customHeight="false" outlineLevel="0" collapsed="false">
      <c r="C69" s="0" t="s">
        <v>254</v>
      </c>
      <c r="E69" s="0" t="n">
        <v>1</v>
      </c>
      <c r="J69" s="0" t="s">
        <v>255</v>
      </c>
      <c r="K69" s="0" t="n">
        <v>0</v>
      </c>
      <c r="L69" s="0" t="n">
        <f aca="false">E69*K69</f>
        <v>0</v>
      </c>
    </row>
    <row r="70" customFormat="false" ht="13.8" hidden="false" customHeight="false" outlineLevel="0" collapsed="false">
      <c r="C70" s="0" t="s">
        <v>256</v>
      </c>
      <c r="E70" s="0" t="n">
        <v>1</v>
      </c>
      <c r="J70" s="0" t="s">
        <v>255</v>
      </c>
      <c r="K70" s="0" t="n">
        <v>0</v>
      </c>
      <c r="L70" s="0" t="n">
        <f aca="false">E70*K70</f>
        <v>0</v>
      </c>
    </row>
    <row r="71" customFormat="false" ht="13.8" hidden="false" customHeight="false" outlineLevel="0" collapsed="false">
      <c r="K71" s="0" t="s">
        <v>79</v>
      </c>
      <c r="L71" s="0" t="n">
        <f aca="false">SUM(L68:L70)</f>
        <v>1.5</v>
      </c>
    </row>
    <row r="73" customFormat="false" ht="13.8" hidden="false" customHeight="false" outlineLevel="0" collapsed="false">
      <c r="K73" s="0" t="s">
        <v>257</v>
      </c>
      <c r="L73" s="0" t="n">
        <f aca="false">L71+L65+L60</f>
        <v>13.411</v>
      </c>
    </row>
    <row r="74" customFormat="false" ht="13.8" hidden="false" customHeight="false" outlineLevel="0" collapsed="false">
      <c r="K74" s="0" t="s">
        <v>258</v>
      </c>
      <c r="L74" s="0" t="n">
        <f aca="false">L73*0.74</f>
        <v>9.92414</v>
      </c>
      <c r="M74" s="0" t="s">
        <v>259</v>
      </c>
    </row>
    <row r="76" customFormat="false" ht="13.8" hidden="false" customHeight="false" outlineLevel="0" collapsed="false">
      <c r="K76" s="0" t="s">
        <v>260</v>
      </c>
      <c r="L76" s="0" t="n">
        <f aca="false">L74*3500</f>
        <v>34734.49</v>
      </c>
      <c r="M76" s="0" t="s">
        <v>261</v>
      </c>
    </row>
  </sheetData>
  <hyperlinks>
    <hyperlink ref="N3" r:id="rId1" display="https://lcsc.com/product-detail/Multilayer-Ceramic-Capacitors-MLCC-SMD-SMT_SANYEAR-C0402X5R105K250NT_C466612.html"/>
    <hyperlink ref="N4" r:id="rId2" display="https://lcsc.com/product-detail/Multilayer-Ceramic-Capacitors-MLCC-SMD-SMT_Murata-Electronics-GRM155R71H103KA88D_C77019.html"/>
    <hyperlink ref="N5" r:id="rId3" display="https://en.maritex.com.pl/connectors/pin_headers_and_sockets/pin_headers_and_sockets_1_27mm_pitch/pin_headers_double_row_smt_1_27_mm_pitch/plhtd28s-tr-cv.html"/>
    <hyperlink ref="N6" r:id="rId4" display="https://www.ebay.com/itm/163476853298"/>
    <hyperlink ref="N7" r:id="rId5" display="https://www.buydisplay.com/1-14-inch-tft-lcd-display-ips-panel-screen-135x240-for-smart-watch"/>
    <hyperlink ref="N8" r:id="rId6" display="https://lcsc.com/product-detail/FFC-FPC-Connectors_XUNPU-FPC-05F-8PH20_C2856797.html"/>
    <hyperlink ref="N9" r:id="rId7" display="https://lcsc.com/product-detail/MOSFETs_LRC-LP0404N3T5G_C172433.html"/>
    <hyperlink ref="N11" r:id="rId8" display="https://lcsc.com/product-detail/Chip-Resistor-Surface-Mount_UNI-ROYAL-Uniroyal-Elec-0402WGF470JTCE_C25118.html"/>
    <hyperlink ref="N12" r:id="rId9" display="https://lcsc.com/product-detail/Tactile-Switches_XKB-Connectivity-TS-1185EC-C-D-B_C318893.html"/>
    <hyperlink ref="N13" r:id="rId10" display="https://lcsc.com/product-detail/Tactile-Switches_SHOU-HAN-TS3735PA-250gf_C393946.html"/>
    <hyperlink ref="F14" r:id="rId11" display="alt: https://lcsc.com/product-detail/Multi-Directional-Switches_Korean-Hroparts-Elec-K1-5202UA-02_C145900.html"/>
    <hyperlink ref="N14" r:id="rId12" display="https://lcsc.com/product-detail/Multi-Directional-Switches_XKB-Connectivity-TM-4175-B-B_C465996.html"/>
    <hyperlink ref="N19" r:id="rId13" display="https://octopart.com/search?q=2450AT07A0100&amp;currency=USD&amp;specs=0"/>
    <hyperlink ref="N20" r:id="rId14" display="https://lcsc.com/product-detail/Multilayer-Ceramic-Capacitors-MLCC-SMD-SMT_TDK-C1608X5R1E475KT000E_C76615.html"/>
    <hyperlink ref="N21" r:id="rId15" display="https://lcsc.com/product-detail/Multilayer-Ceramic-Capacitors-MLCC-SMD-SMT_TDK-CGA2B2C0G1H150JT0Y0F_C338103.html"/>
    <hyperlink ref="N23" r:id="rId16" display="https://lcsc.com/product-detail/Multilayer-Ceramic-Capacitors-MLCC-SMD-SMT_SANYEAR-C0402X5R105K250NT_C466612.html"/>
    <hyperlink ref="N24" r:id="rId17" display="https://lcsc.com/product-detail/Multilayer-Ceramic-Capacitors-MLCC-SMD-SMT_Murata-Electronics-GRM155R71H103KA88D_C77019.html"/>
    <hyperlink ref="N25" r:id="rId18" display="https://aliexpress.com/item/32968351207.html"/>
    <hyperlink ref="N26" r:id="rId19" display="https://en.maritex.com.pl/connectors/pin_headers_and_sockets/pin_headers_and_sockets_1_27mm_pitch/female_sockets_double_row_smt_1_27_mm_pitch/pbhtd28spp.html"/>
    <hyperlink ref="N27" r:id="rId20" display="https://www.ebay.com/itm/163476832058"/>
    <hyperlink ref="N28" r:id="rId21" display="https://lcsc.com/product-detail/Power-Inductors_Chilisin-Elec-MHCHL201610A-2R2M-Q8A_C329567.html"/>
    <hyperlink ref="N30" r:id="rId22" display="https://lcsc.com/product-detail/Ferrite-Beads_Murata-Electronics-BLM18PG181SN1D_C82850.html"/>
    <hyperlink ref="N31" r:id="rId23" display="https://chbpalconn.en.made-in-china.com/product/WKnmGUSCJYre/China-USB3-0-Type-C-Connector-12-Pin-SMD-Male-Connector-Contact-Resistance-40mohm-Current-Rating-3A-20V-Durability-10-000-Cycles-Min-.html"/>
    <hyperlink ref="N32" r:id="rId24" display="https://lcsc.com/product-detail/MOSFETs_LRC-LP0404N3T5G_C172433.html"/>
    <hyperlink ref="N33" r:id="rId25" display="https://www.lcsc.com/product-detail/MOSFETs_Tak-Cheong-2SK3019_C261283.html"/>
    <hyperlink ref="N34" r:id="rId26" display="https://lcsc.com/product-detail/Chip-Resistor-Surface-Mount_UNI-ROYAL-Uniroyal-Elec-0402WGF5101TCE_C25905.html"/>
    <hyperlink ref="N35" r:id="rId27" display="https://lcsc.com/product-detail/Chip-Resistor-Surface-Mount_YAGEO-AC0402FR-071ML_C144787.html"/>
    <hyperlink ref="N37" r:id="rId28" display="https://lcsc.com/product-detail/Chip-Resistor-Surface-Mount_YAGEO-AC0402FR-07100KL_C144809.html"/>
    <hyperlink ref="N38" r:id="rId29" display="https://lcsc.com/product-detail/Chip-Resistor-Surface-Mount_KOA-Speer-Elec-RK73H1ETTP2673F_C880127.html"/>
    <hyperlink ref="N39" r:id="rId30" display="https://lcsc.com/product-detail/Chip-Resistor-Surface-Mount_Walsin-Tech-Corp-WR04W1434FTL_C368342.html"/>
    <hyperlink ref="N41" r:id="rId31" display="https://lcsc.com/product-detail/Chip-Resistor-Surface-Mount_UNI-ROYAL-Uniroyal-Elec-0402WGF4990TCE_C4125.html"/>
    <hyperlink ref="N42" r:id="rId32" display="https://lcsc.com/product-detail/Chip-Resistor-Surface-Mount_YAGEO-RC0402JR-070RL_C60485.html"/>
    <hyperlink ref="N43" r:id="rId33" display="https://lcsc.com/product-detail/Resistor-Networks-Arrays_YAGEO-YC164-JR-074K7L_C327044.html"/>
    <hyperlink ref="N44" r:id="rId34" display="https://lcsc.com/product-detail/Slide-Switches_SHOU-HAN-MSK12C02_C431540.html"/>
    <hyperlink ref="N45" r:id="rId35" display="https://lcsc.com/product-detail/Tactile-Switches_HYP-Hongyuan-Precision-1TS003B-1400-3500A-CT_C319392.html"/>
    <hyperlink ref="N47" r:id="rId36" display="https://lcsc.com/product-detail/Battery-Management-ICs_Shenzhen-Fuman-Elec-LTH7R_C841234.html"/>
    <hyperlink ref="N48" r:id="rId37" display="https://lcsc.com/product-detail/Motion-Sensors-Accelerometers_QST-QMA7981_C457290.html"/>
    <hyperlink ref="N49" r:id="rId38" display="https://www.digikey.de/en/products/detail/nxp-usa-inc/A1006TL-TA1NXZ/7942039"/>
    <hyperlink ref="N51" r:id="rId39" display="https://lcsc.com/product-detail/Others_QST-QMC7983_C310612.html"/>
    <hyperlink ref="N52" r:id="rId40" display="https://lcsc.com/product-detail/DC-DC-Converters_XI-AN-Aerosemi-Tech-M3406-ADJ_C83224.html"/>
    <hyperlink ref="N53" r:id="rId41" display="https://lcsc.com/product-detail/Monitors-Reset-Circuits_Shanghai-Siproin-Microelectronics-SSP61CC3002MR_C277924.html"/>
    <hyperlink ref="N54" r:id="rId42" display="https://lcsc.com/product-detail/Buffers-Drivers_Texas-Instruments-SN74LVC1G125DBVR_C23654.html"/>
    <hyperlink ref="N55" r:id="rId43" display="https://lcsc.com/product-detail/ESD-Protection-Devices_Changjiang-Electronics-Tech-CJ-ESDU5V0H4_C84837.html"/>
    <hyperlink ref="N56" r:id="rId44" display="https://lcsc.com/product-detail/Crystals_Yangxing-Tech-X322540MPB4SI_C9010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8.7578125" defaultRowHeight="14.2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25.86"/>
    <col collapsed="false" customWidth="true" hidden="false" outlineLevel="0" max="5" min="5" style="0" width="17.01"/>
    <col collapsed="false" customWidth="true" hidden="false" outlineLevel="0" max="8" min="8" style="0" width="16.6"/>
  </cols>
  <sheetData>
    <row r="1" customFormat="false" ht="14.25" hidden="false" customHeight="false" outlineLevel="0" collapsed="false">
      <c r="A1" s="0" t="s">
        <v>262</v>
      </c>
      <c r="B1" s="0" t="s">
        <v>263</v>
      </c>
      <c r="C1" s="0" t="s">
        <v>264</v>
      </c>
      <c r="D1" s="0" t="s">
        <v>265</v>
      </c>
      <c r="F1" s="0" t="s">
        <v>266</v>
      </c>
      <c r="G1" s="0" t="s">
        <v>267</v>
      </c>
      <c r="I1" s="0" t="s">
        <v>268</v>
      </c>
      <c r="J1" s="0" t="s">
        <v>269</v>
      </c>
      <c r="L1" s="0" t="s">
        <v>14</v>
      </c>
    </row>
    <row r="2" customFormat="false" ht="14.25" hidden="false" customHeight="false" outlineLevel="0" collapsed="false">
      <c r="A2" s="3" t="s">
        <v>270</v>
      </c>
      <c r="D2" s="0" t="s">
        <v>11</v>
      </c>
    </row>
    <row r="3" customFormat="false" ht="14.25" hidden="false" customHeight="false" outlineLevel="0" collapsed="false">
      <c r="A3" s="0" t="s">
        <v>268</v>
      </c>
      <c r="B3" s="0" t="s">
        <v>271</v>
      </c>
      <c r="D3" s="0" t="n">
        <v>2.8</v>
      </c>
      <c r="F3" s="0" t="n">
        <v>1</v>
      </c>
      <c r="G3" s="0" t="s">
        <v>272</v>
      </c>
      <c r="I3" s="0" t="n">
        <v>2.8</v>
      </c>
      <c r="J3" s="0" t="n">
        <v>0</v>
      </c>
      <c r="L3" s="1" t="s">
        <v>273</v>
      </c>
    </row>
    <row r="4" customFormat="false" ht="14.25" hidden="false" customHeight="false" outlineLevel="0" collapsed="false">
      <c r="A4" s="0" t="s">
        <v>269</v>
      </c>
      <c r="B4" s="0" t="s">
        <v>274</v>
      </c>
      <c r="D4" s="0" t="n">
        <v>6.3</v>
      </c>
      <c r="F4" s="0" t="n">
        <v>1</v>
      </c>
      <c r="G4" s="0" t="s">
        <v>272</v>
      </c>
      <c r="I4" s="0" t="n">
        <v>0</v>
      </c>
      <c r="J4" s="0" t="n">
        <v>6.3</v>
      </c>
      <c r="L4" s="1" t="s">
        <v>275</v>
      </c>
    </row>
    <row r="5" customFormat="false" ht="14.25" hidden="false" customHeight="false" outlineLevel="0" collapsed="false">
      <c r="A5" s="3" t="s">
        <v>276</v>
      </c>
    </row>
    <row r="6" customFormat="false" ht="14.25" hidden="false" customHeight="false" outlineLevel="0" collapsed="false">
      <c r="A6" s="0" t="s">
        <v>277</v>
      </c>
      <c r="B6" s="0" t="s">
        <v>278</v>
      </c>
      <c r="D6" s="0" t="n">
        <v>1.5</v>
      </c>
      <c r="F6" s="0" t="n">
        <v>1</v>
      </c>
      <c r="G6" s="4" t="s">
        <v>255</v>
      </c>
      <c r="I6" s="0" t="n">
        <f aca="false">D6</f>
        <v>1.5</v>
      </c>
      <c r="J6" s="0" t="n">
        <f aca="false">D6</f>
        <v>1.5</v>
      </c>
      <c r="L6" s="1" t="s">
        <v>279</v>
      </c>
    </row>
    <row r="7" customFormat="false" ht="14.25" hidden="false" customHeight="false" outlineLevel="0" collapsed="false">
      <c r="A7" s="3" t="s">
        <v>280</v>
      </c>
    </row>
    <row r="8" customFormat="false" ht="14.25" hidden="false" customHeight="false" outlineLevel="0" collapsed="false">
      <c r="A8" s="0" t="s">
        <v>281</v>
      </c>
      <c r="B8" s="0" t="s">
        <v>282</v>
      </c>
      <c r="D8" s="0" t="n">
        <v>0.25</v>
      </c>
      <c r="F8" s="0" t="n">
        <v>1</v>
      </c>
      <c r="G8" s="0" t="s">
        <v>272</v>
      </c>
      <c r="I8" s="0" t="n">
        <f aca="false">D8</f>
        <v>0.25</v>
      </c>
      <c r="J8" s="0" t="n">
        <f aca="false">D8</f>
        <v>0.25</v>
      </c>
    </row>
    <row r="9" customFormat="false" ht="14.25" hidden="false" customHeight="false" outlineLevel="0" collapsed="false">
      <c r="A9" s="0" t="s">
        <v>283</v>
      </c>
      <c r="B9" s="0" t="s">
        <v>284</v>
      </c>
      <c r="D9" s="0" t="n">
        <v>0.25</v>
      </c>
      <c r="F9" s="0" t="n">
        <v>1</v>
      </c>
      <c r="G9" s="0" t="s">
        <v>272</v>
      </c>
      <c r="I9" s="0" t="n">
        <f aca="false">D9</f>
        <v>0.25</v>
      </c>
      <c r="J9" s="0" t="n">
        <f aca="false">D9</f>
        <v>0.25</v>
      </c>
    </row>
    <row r="10" customFormat="false" ht="14.25" hidden="false" customHeight="false" outlineLevel="0" collapsed="false">
      <c r="A10" s="0" t="s">
        <v>285</v>
      </c>
      <c r="B10" s="0" t="s">
        <v>286</v>
      </c>
      <c r="D10" s="0" t="n">
        <v>0.31</v>
      </c>
      <c r="F10" s="0" t="n">
        <v>1</v>
      </c>
      <c r="G10" s="0" t="s">
        <v>272</v>
      </c>
      <c r="I10" s="0" t="n">
        <f aca="false">D10</f>
        <v>0.31</v>
      </c>
      <c r="J10" s="0" t="n">
        <f aca="false">D10</f>
        <v>0.31</v>
      </c>
    </row>
    <row r="11" customFormat="false" ht="14.25" hidden="false" customHeight="false" outlineLevel="0" collapsed="false">
      <c r="A11" s="3" t="s">
        <v>287</v>
      </c>
    </row>
    <row r="12" customFormat="false" ht="14.25" hidden="false" customHeight="false" outlineLevel="0" collapsed="false">
      <c r="A12" s="0" t="s">
        <v>288</v>
      </c>
      <c r="B12" s="0" t="s">
        <v>289</v>
      </c>
      <c r="D12" s="0" t="n">
        <v>0.03</v>
      </c>
      <c r="F12" s="0" t="n">
        <v>2</v>
      </c>
      <c r="G12" s="0" t="s">
        <v>290</v>
      </c>
      <c r="I12" s="0" t="n">
        <f aca="false">D12*F12</f>
        <v>0.06</v>
      </c>
      <c r="J12" s="0" t="n">
        <f aca="false">F12*D12</f>
        <v>0.06</v>
      </c>
      <c r="L12" s="1" t="s">
        <v>183</v>
      </c>
    </row>
    <row r="13" customFormat="false" ht="14.25" hidden="false" customHeight="false" outlineLevel="0" collapsed="false">
      <c r="A13" s="0" t="s">
        <v>291</v>
      </c>
      <c r="B13" s="0" t="s">
        <v>292</v>
      </c>
      <c r="D13" s="0" t="n">
        <v>0.03</v>
      </c>
      <c r="F13" s="0" t="n">
        <v>1</v>
      </c>
      <c r="G13" s="0" t="s">
        <v>293</v>
      </c>
      <c r="I13" s="0" t="n">
        <f aca="false">D13*F13</f>
        <v>0.03</v>
      </c>
      <c r="J13" s="0" t="n">
        <f aca="false">F13*D13</f>
        <v>0.03</v>
      </c>
      <c r="L13" s="1" t="s">
        <v>65</v>
      </c>
    </row>
    <row r="14" customFormat="false" ht="14.25" hidden="false" customHeight="false" outlineLevel="0" collapsed="false">
      <c r="A14" s="0" t="s">
        <v>294</v>
      </c>
      <c r="B14" s="0" t="s">
        <v>295</v>
      </c>
      <c r="D14" s="0" t="n">
        <v>0.48</v>
      </c>
      <c r="F14" s="0" t="n">
        <v>1</v>
      </c>
      <c r="G14" s="5" t="s">
        <v>157</v>
      </c>
      <c r="I14" s="0" t="n">
        <f aca="false">D14*F14</f>
        <v>0.48</v>
      </c>
      <c r="J14" s="0" t="n">
        <f aca="false">F14*D14</f>
        <v>0.48</v>
      </c>
      <c r="L14" s="1" t="s">
        <v>296</v>
      </c>
    </row>
    <row r="15" customFormat="false" ht="14.25" hidden="false" customHeight="false" outlineLevel="0" collapsed="false">
      <c r="A15" s="0" t="s">
        <v>297</v>
      </c>
      <c r="B15" s="0" t="s">
        <v>298</v>
      </c>
      <c r="D15" s="0" t="n">
        <v>0.03</v>
      </c>
      <c r="F15" s="0" t="n">
        <v>1</v>
      </c>
      <c r="G15" s="0" t="s">
        <v>299</v>
      </c>
      <c r="I15" s="0" t="n">
        <f aca="false">D15*F15</f>
        <v>0.03</v>
      </c>
      <c r="J15" s="0" t="n">
        <f aca="false">F15*D15</f>
        <v>0.03</v>
      </c>
      <c r="L15" s="1" t="s">
        <v>177</v>
      </c>
    </row>
    <row r="16" customFormat="false" ht="14.25" hidden="false" customHeight="false" outlineLevel="0" collapsed="false">
      <c r="A16" s="3" t="s">
        <v>300</v>
      </c>
    </row>
    <row r="17" customFormat="false" ht="14.25" hidden="false" customHeight="false" outlineLevel="0" collapsed="false">
      <c r="A17" s="0" t="s">
        <v>301</v>
      </c>
      <c r="B17" s="0" t="s">
        <v>302</v>
      </c>
      <c r="D17" s="0" t="n">
        <v>0</v>
      </c>
      <c r="E17" s="0" t="s">
        <v>186</v>
      </c>
      <c r="F17" s="0" t="n">
        <v>1</v>
      </c>
      <c r="G17" s="4" t="s">
        <v>255</v>
      </c>
      <c r="I17" s="0" t="n">
        <f aca="false">D17*F17</f>
        <v>0</v>
      </c>
      <c r="J17" s="0" t="n">
        <f aca="false">F17*D17</f>
        <v>0</v>
      </c>
      <c r="L17" s="1"/>
    </row>
    <row r="18" customFormat="false" ht="14.25" hidden="false" customHeight="false" outlineLevel="0" collapsed="false">
      <c r="A18" s="0" t="s">
        <v>303</v>
      </c>
      <c r="B18" s="0" t="s">
        <v>304</v>
      </c>
      <c r="D18" s="0" t="n">
        <v>0.42</v>
      </c>
      <c r="F18" s="0" t="n">
        <v>1</v>
      </c>
      <c r="G18" s="0" t="s">
        <v>305</v>
      </c>
      <c r="I18" s="0" t="n">
        <f aca="false">D18*F18</f>
        <v>0.42</v>
      </c>
      <c r="J18" s="0" t="n">
        <f aca="false">F18*D18</f>
        <v>0.42</v>
      </c>
      <c r="L18" s="1" t="s">
        <v>306</v>
      </c>
    </row>
    <row r="19" customFormat="false" ht="14.25" hidden="false" customHeight="false" outlineLevel="0" collapsed="false">
      <c r="A19" s="0" t="s">
        <v>307</v>
      </c>
      <c r="B19" s="0" t="s">
        <v>308</v>
      </c>
      <c r="D19" s="0" t="n">
        <v>0.07</v>
      </c>
      <c r="F19" s="0" t="n">
        <v>1</v>
      </c>
      <c r="G19" s="0" t="s">
        <v>272</v>
      </c>
      <c r="I19" s="0" t="n">
        <f aca="false">D19*F19</f>
        <v>0.07</v>
      </c>
      <c r="J19" s="0" t="n">
        <f aca="false">F19*D19</f>
        <v>0.07</v>
      </c>
      <c r="L19" s="1" t="s">
        <v>309</v>
      </c>
    </row>
    <row r="20" customFormat="false" ht="14.25" hidden="false" customHeight="false" outlineLevel="0" collapsed="false">
      <c r="A20" s="0" t="s">
        <v>310</v>
      </c>
      <c r="B20" s="6" t="s">
        <v>311</v>
      </c>
      <c r="D20" s="0" t="n">
        <v>0.7</v>
      </c>
      <c r="F20" s="0" t="n">
        <v>1</v>
      </c>
      <c r="G20" s="0" t="s">
        <v>312</v>
      </c>
      <c r="I20" s="0" t="n">
        <f aca="false">D20*F20</f>
        <v>0.7</v>
      </c>
      <c r="J20" s="0" t="n">
        <f aca="false">F20*D20</f>
        <v>0.7</v>
      </c>
      <c r="L20" s="1" t="s">
        <v>313</v>
      </c>
    </row>
    <row r="21" customFormat="false" ht="14.25" hidden="false" customHeight="false" outlineLevel="0" collapsed="false">
      <c r="A21" s="0" t="s">
        <v>314</v>
      </c>
      <c r="D21" s="0" t="n">
        <v>0.08</v>
      </c>
      <c r="F21" s="0" t="n">
        <v>1</v>
      </c>
      <c r="G21" s="0" t="s">
        <v>272</v>
      </c>
      <c r="I21" s="0" t="n">
        <f aca="false">D21*F21</f>
        <v>0.08</v>
      </c>
      <c r="J21" s="0" t="n">
        <f aca="false">F21*D21</f>
        <v>0.08</v>
      </c>
      <c r="L21" s="1" t="s">
        <v>315</v>
      </c>
    </row>
    <row r="22" customFormat="false" ht="14.25" hidden="false" customHeight="false" outlineLevel="0" collapsed="false">
      <c r="A22" s="0" t="s">
        <v>316</v>
      </c>
      <c r="D22" s="0" t="n">
        <v>0.09</v>
      </c>
      <c r="F22" s="0" t="n">
        <v>1</v>
      </c>
      <c r="G22" s="0" t="s">
        <v>272</v>
      </c>
      <c r="I22" s="0" t="n">
        <f aca="false">D22*F22</f>
        <v>0.09</v>
      </c>
      <c r="J22" s="0" t="n">
        <f aca="false">F22*D22</f>
        <v>0.09</v>
      </c>
      <c r="L22" s="1" t="s">
        <v>317</v>
      </c>
    </row>
    <row r="23" customFormat="false" ht="14.25" hidden="false" customHeight="false" outlineLevel="0" collapsed="false">
      <c r="A23" s="0" t="s">
        <v>318</v>
      </c>
      <c r="B23" s="0" t="s">
        <v>319</v>
      </c>
      <c r="D23" s="0" t="n">
        <v>0.14</v>
      </c>
      <c r="F23" s="0" t="n">
        <v>1</v>
      </c>
      <c r="G23" s="5" t="s">
        <v>157</v>
      </c>
      <c r="I23" s="0" t="n">
        <f aca="false">D23*F23</f>
        <v>0.14</v>
      </c>
      <c r="J23" s="0" t="n">
        <f aca="false">F23*D23</f>
        <v>0.14</v>
      </c>
      <c r="L23" s="1" t="s">
        <v>320</v>
      </c>
    </row>
    <row r="24" customFormat="false" ht="14.25" hidden="false" customHeight="false" outlineLevel="0" collapsed="false">
      <c r="A24" s="3" t="s">
        <v>321</v>
      </c>
    </row>
    <row r="25" customFormat="false" ht="14.25" hidden="false" customHeight="false" outlineLevel="0" collapsed="false">
      <c r="A25" s="0" t="s">
        <v>322</v>
      </c>
      <c r="D25" s="0" t="n">
        <v>0.32</v>
      </c>
      <c r="E25" s="0" t="s">
        <v>323</v>
      </c>
      <c r="F25" s="0" t="n">
        <v>1</v>
      </c>
      <c r="I25" s="0" t="n">
        <f aca="false">D25*F25</f>
        <v>0.32</v>
      </c>
      <c r="J25" s="0" t="n">
        <f aca="false">F25*D25</f>
        <v>0.32</v>
      </c>
    </row>
    <row r="26" customFormat="false" ht="14.25" hidden="false" customHeight="false" outlineLevel="0" collapsed="false">
      <c r="A26" s="0" t="s">
        <v>324</v>
      </c>
      <c r="D26" s="0" t="n">
        <v>0.097</v>
      </c>
      <c r="F26" s="0" t="n">
        <v>2</v>
      </c>
      <c r="G26" s="4" t="s">
        <v>255</v>
      </c>
      <c r="I26" s="0" t="n">
        <f aca="false">D26*F26</f>
        <v>0.194</v>
      </c>
      <c r="J26" s="0" t="n">
        <f aca="false">F26*D26</f>
        <v>0.194</v>
      </c>
      <c r="L26" s="1" t="s">
        <v>113</v>
      </c>
    </row>
    <row r="27" customFormat="false" ht="14.25" hidden="false" customHeight="false" outlineLevel="0" collapsed="false">
      <c r="A27" s="0" t="s">
        <v>325</v>
      </c>
      <c r="D27" s="0" t="n">
        <v>0.07</v>
      </c>
      <c r="F27" s="0" t="n">
        <v>2</v>
      </c>
      <c r="G27" s="0" t="s">
        <v>255</v>
      </c>
      <c r="I27" s="0" t="n">
        <f aca="false">D27*F27</f>
        <v>0.14</v>
      </c>
      <c r="J27" s="0" t="n">
        <f aca="false">F27*D27</f>
        <v>0.14</v>
      </c>
      <c r="L27" s="1" t="s">
        <v>33</v>
      </c>
    </row>
    <row r="28" customFormat="false" ht="14.25" hidden="false" customHeight="false" outlineLevel="0" collapsed="false">
      <c r="A28" s="0" t="s">
        <v>326</v>
      </c>
      <c r="D28" s="0" t="n">
        <v>0.2</v>
      </c>
      <c r="F28" s="0" t="n">
        <v>1</v>
      </c>
      <c r="G28" s="0" t="s">
        <v>327</v>
      </c>
      <c r="I28" s="0" t="n">
        <f aca="false">D28*F28</f>
        <v>0.2</v>
      </c>
      <c r="J28" s="0" t="n">
        <f aca="false">F28*D28</f>
        <v>0.2</v>
      </c>
      <c r="L28" s="1" t="s">
        <v>28</v>
      </c>
    </row>
    <row r="29" customFormat="false" ht="14.25" hidden="false" customHeight="false" outlineLevel="0" collapsed="false">
      <c r="A29" s="0" t="s">
        <v>328</v>
      </c>
      <c r="D29" s="0" t="n">
        <v>0.7</v>
      </c>
      <c r="F29" s="0" t="n">
        <v>1</v>
      </c>
      <c r="G29" s="5" t="s">
        <v>329</v>
      </c>
      <c r="I29" s="0" t="n">
        <f aca="false">D29*F29</f>
        <v>0.7</v>
      </c>
      <c r="J29" s="0" t="n">
        <f aca="false">F29*D29</f>
        <v>0.7</v>
      </c>
      <c r="L29" s="1" t="s">
        <v>110</v>
      </c>
    </row>
    <row r="30" customFormat="false" ht="14.25" hidden="false" customHeight="false" outlineLevel="0" collapsed="false">
      <c r="A30" s="0" t="s">
        <v>330</v>
      </c>
      <c r="B30" s="0" t="s">
        <v>331</v>
      </c>
      <c r="D30" s="0" t="n">
        <v>0.1</v>
      </c>
      <c r="F30" s="0" t="n">
        <v>1</v>
      </c>
      <c r="G30" s="5" t="s">
        <v>332</v>
      </c>
      <c r="I30" s="0" t="n">
        <f aca="false">D30*F30</f>
        <v>0.1</v>
      </c>
      <c r="J30" s="0" t="n">
        <f aca="false">F30*D30</f>
        <v>0.1</v>
      </c>
      <c r="L30" s="1" t="s">
        <v>333</v>
      </c>
    </row>
    <row r="31" customFormat="false" ht="14.25" hidden="false" customHeight="false" outlineLevel="0" collapsed="false">
      <c r="A31" s="0" t="s">
        <v>334</v>
      </c>
      <c r="B31" s="0" t="s">
        <v>335</v>
      </c>
      <c r="C31" s="0" t="n">
        <v>1</v>
      </c>
      <c r="D31" s="0" t="n">
        <v>0.06</v>
      </c>
      <c r="F31" s="0" t="n">
        <v>2</v>
      </c>
      <c r="G31" s="0" t="s">
        <v>290</v>
      </c>
      <c r="I31" s="0" t="n">
        <f aca="false">D31*F31</f>
        <v>0.12</v>
      </c>
      <c r="J31" s="0" t="n">
        <f aca="false">F31*D31</f>
        <v>0.12</v>
      </c>
      <c r="L31" s="1" t="s">
        <v>336</v>
      </c>
    </row>
    <row r="32" customFormat="false" ht="14.25" hidden="false" customHeight="false" outlineLevel="0" collapsed="false">
      <c r="A32" s="3" t="s">
        <v>337</v>
      </c>
      <c r="B32" s="0" t="s">
        <v>338</v>
      </c>
      <c r="D32" s="0" t="n">
        <v>0.5</v>
      </c>
      <c r="F32" s="0" t="n">
        <v>1</v>
      </c>
      <c r="I32" s="0" t="n">
        <f aca="false">D32*F32</f>
        <v>0.5</v>
      </c>
      <c r="J32" s="0" t="n">
        <f aca="false">F32*D32</f>
        <v>0.5</v>
      </c>
    </row>
    <row r="33" customFormat="false" ht="14.25" hidden="false" customHeight="false" outlineLevel="0" collapsed="false">
      <c r="I33" s="0" t="n">
        <f aca="false">D33*F33</f>
        <v>0</v>
      </c>
      <c r="J33" s="0" t="n">
        <f aca="false">F33*D33</f>
        <v>0</v>
      </c>
    </row>
    <row r="34" customFormat="false" ht="14.25" hidden="false" customHeight="false" outlineLevel="0" collapsed="false">
      <c r="H34" s="0" t="s">
        <v>339</v>
      </c>
      <c r="I34" s="0" t="n">
        <f aca="false">SUM(I3:I33)</f>
        <v>9.484</v>
      </c>
      <c r="J34" s="0" t="n">
        <f aca="false">SUM(J3:J33)</f>
        <v>12.984</v>
      </c>
    </row>
    <row r="35" customFormat="false" ht="14.25" hidden="false" customHeight="false" outlineLevel="0" collapsed="false">
      <c r="H35" s="0" t="s">
        <v>340</v>
      </c>
      <c r="I35" s="0" t="n">
        <f aca="false">I34*0.73</f>
        <v>6.92332</v>
      </c>
      <c r="J35" s="0" t="n">
        <f aca="false">J34*0.73</f>
        <v>9.47832</v>
      </c>
    </row>
    <row r="37" customFormat="false" ht="14.25" hidden="false" customHeight="false" outlineLevel="0" collapsed="false">
      <c r="H37" s="0" t="s">
        <v>341</v>
      </c>
      <c r="I37" s="0" t="n">
        <f aca="false">I34*L37</f>
        <v>33194</v>
      </c>
      <c r="J37" s="0" t="n">
        <f aca="false">J34*L37</f>
        <v>45444</v>
      </c>
      <c r="K37" s="0" t="s">
        <v>342</v>
      </c>
      <c r="L37" s="0" t="n">
        <v>3500</v>
      </c>
      <c r="M37" s="0" t="s">
        <v>343</v>
      </c>
    </row>
    <row r="38" customFormat="false" ht="14.25" hidden="false" customHeight="false" outlineLevel="0" collapsed="false">
      <c r="H38" s="0" t="s">
        <v>344</v>
      </c>
      <c r="I38" s="0" t="n">
        <f aca="false">I35*L37</f>
        <v>24231.62</v>
      </c>
      <c r="J38" s="0" t="n">
        <f aca="false">J35*L37</f>
        <v>33174.12</v>
      </c>
    </row>
    <row r="39" customFormat="false" ht="14.25" hidden="false" customHeight="false" outlineLevel="0" collapsed="false">
      <c r="A39" s="0" t="s">
        <v>345</v>
      </c>
    </row>
    <row r="40" customFormat="false" ht="14.25" hidden="false" customHeight="false" outlineLevel="0" collapsed="false">
      <c r="A40" s="0" t="s">
        <v>346</v>
      </c>
    </row>
  </sheetData>
  <hyperlinks>
    <hyperlink ref="L3" r:id="rId1" display="https://www.szallvision.com/0-96transmissivetftdisplay"/>
    <hyperlink ref="L4" r:id="rId2" display="https://www.szallvision.com/1-14-transmissive-tft-display"/>
    <hyperlink ref="L6" r:id="rId3" display="http://www.sz-battery.com/lithium-polymer-battery/9mah-30mah/240.html"/>
    <hyperlink ref="L12" r:id="rId4" display="https://lcsc.com/product-detail/Tactile-Switches_HYP-Hongyuan-Precision-1TS003B-1400-3500A-CT_C319392.html"/>
    <hyperlink ref="L13" r:id="rId5" display="https://lcsc.com/product-detail/Tactile-Switches_XKB-Connectivity-TS-1185EC-C-D-B_C318893.html"/>
    <hyperlink ref="L14" r:id="rId6" display="https://lcsc.com/product-detail/Multi-Directional-Switches_ALPSALPINE-SKRVABE010_C370964.html"/>
    <hyperlink ref="L15" r:id="rId7" display="https://lcsc.com/product-detail/Slide-Switches_SHOU-HAN-MSK12C02_C431540.html"/>
    <hyperlink ref="L18" r:id="rId8" display="https://lcsc.com/product-detail/Motion-Sensors-Accelerometers_ROHM-Semicon-KXTJ3-1057_C442603.html"/>
    <hyperlink ref="L19" r:id="rId9" display="https://de.aliexpress.com/item/32968351207.html"/>
    <hyperlink ref="L20" r:id="rId10" display="https://www.mouser.de/ProductDetail/NXP-Semiconductors/A1006UK-TA1NXZ?qs=BZBei1rCqCC9Hw0Z6d8oNA=="/>
    <hyperlink ref="L21" r:id="rId11" display="https://lcsc.com/product-detail/Battery-Management-ICs_Shenzhen-Fuman-Elec-9017R_C841235.html"/>
    <hyperlink ref="L22" r:id="rId12" display="https://lcsc.com/product-detail/DC-DC-Converters_XI-AN-Aerosemi-Tech-MT3520B_C2684933.html"/>
    <hyperlink ref="L23" r:id="rId13" display="https://lcsc.com/product-detail/Magnetic-Sensors_QST-QMC6308_C462705.html"/>
    <hyperlink ref="L26" r:id="rId14" display="https://www.ebay.com/itm/163476832058"/>
    <hyperlink ref="L27" r:id="rId15" display="https://www.ebay.com/itm/163476853298"/>
    <hyperlink ref="L28" r:id="rId16" display="https://en.maritex.com.pl/connectors/pin_headers_and_sockets/pin_headers_and_sockets_1_27mm_pitch/pin_headers_double_row_smt_1_27_mm_pitch/plhtd28s-tr-cv.html"/>
    <hyperlink ref="L29" r:id="rId17" display="https://en.maritex.com.pl/connectors/pin_headers_and_sockets/pin_headers_and_sockets_1_27mm_pitch/female_sockets_double_row_smt_1_27_mm_pitch/pbhtd28spp.html"/>
    <hyperlink ref="L30" r:id="rId18" display="https://lcsc.com/product-detail/Wire-To-Board-Wire-To-Wire-Connector_CJT-Changjiang-Connectors-A1002WR-S-2P_C239520.html"/>
    <hyperlink ref="L31" r:id="rId19" display="https://lcsc.com/product-detail/FFC-FPC-Connectors_JUSHUO-AFC01-S08FCA-00_C262657.html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918</TotalTime>
  <Application>LibreOffice/7.2.5.2$Linux_X86_64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2022-03-14T14:32:46Z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