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s\Desarrollo De Software 2023 Junin\Segundo Semestre\Algebra y Estadistica\clase 15-5-24\"/>
    </mc:Choice>
  </mc:AlternateContent>
  <xr:revisionPtr revIDLastSave="0" documentId="13_ncr:40009_{1ACB4797-3DC7-4195-96FF-8A43B6FDAF50}" xr6:coauthVersionLast="47" xr6:coauthVersionMax="47" xr10:uidLastSave="{00000000-0000-0000-0000-000000000000}"/>
  <bookViews>
    <workbookView xWindow="-120" yWindow="-120" windowWidth="20730" windowHeight="11040" activeTab="6"/>
  </bookViews>
  <sheets>
    <sheet name="Contenido" sheetId="44" r:id="rId1"/>
    <sheet name="provincia" sheetId="47" r:id="rId2"/>
    <sheet name="capital" sheetId="48" r:id="rId3"/>
    <sheet name="godoycruz" sheetId="49" r:id="rId4"/>
    <sheet name="G.Alvear" sheetId="38" r:id="rId5"/>
    <sheet name="guaymallen" sheetId="50" r:id="rId6"/>
    <sheet name="Junin" sheetId="39" r:id="rId7"/>
    <sheet name="lasheras" sheetId="51" r:id="rId8"/>
    <sheet name="lapaz" sheetId="52" r:id="rId9"/>
    <sheet name="lavalle" sheetId="53" r:id="rId10"/>
    <sheet name="lujan" sheetId="55" r:id="rId11"/>
    <sheet name="Malargûe" sheetId="41" r:id="rId12"/>
    <sheet name="Maipú" sheetId="56" r:id="rId13"/>
    <sheet name="Rivadavia" sheetId="42" r:id="rId14"/>
    <sheet name="San Carlos" sheetId="46" r:id="rId15"/>
    <sheet name="San Martin" sheetId="40" r:id="rId16"/>
    <sheet name="San Rafael" sheetId="37" r:id="rId17"/>
    <sheet name="santarosa" sheetId="54" r:id="rId18"/>
    <sheet name="Tunuyàn" sheetId="43" r:id="rId19"/>
    <sheet name="Tupungato" sheetId="45" r:id="rId20"/>
  </sheets>
  <externalReferences>
    <externalReference r:id="rId21"/>
  </externalReferences>
  <definedNames>
    <definedName name="_xlnm.Print_Area" localSheetId="2">capital!$B$3:$K$63</definedName>
    <definedName name="_xlnm.Print_Area" localSheetId="4">G.Alvear!$B$3:$K$63</definedName>
    <definedName name="_xlnm.Print_Area" localSheetId="11">Malargûe!$B$3:$K$63</definedName>
    <definedName name="_xlnm.Print_Area" localSheetId="1">provincia!$B$3:$K$63</definedName>
    <definedName name="_xlnm.Print_Area" localSheetId="13">Rivadavia!$B$3:$K$63</definedName>
    <definedName name="_xlnm.Print_Area" localSheetId="14">'San Carlos'!$B$3:$K$63</definedName>
    <definedName name="_xlnm.Print_Area" localSheetId="15">'San Martin'!$B$3:$K$63</definedName>
    <definedName name="_xlnm.Print_Area" localSheetId="16">'San Rafael'!$B$3:$K$63</definedName>
    <definedName name="_xlnm.Print_Area" localSheetId="18">Tunuyàn!$B$3:$K$63</definedName>
    <definedName name="_xlnm.Print_Area" localSheetId="19">Tupungato!$B$3:$K$63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39" l="1"/>
  <c r="K13" i="39"/>
  <c r="K12" i="39"/>
  <c r="K11" i="39"/>
  <c r="K10" i="39"/>
  <c r="K8" i="39"/>
  <c r="K7" i="39"/>
  <c r="L7" i="39"/>
  <c r="K9" i="39"/>
  <c r="L11" i="39" s="1"/>
  <c r="L8" i="39"/>
  <c r="I29" i="39"/>
  <c r="H29" i="39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E9" i="56"/>
  <c r="D9" i="56"/>
  <c r="C9" i="56"/>
  <c r="H28" i="56"/>
  <c r="G4" i="56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E9" i="55"/>
  <c r="D9" i="55"/>
  <c r="G4" i="55"/>
  <c r="C29" i="54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E9" i="54"/>
  <c r="D9" i="54"/>
  <c r="H28" i="54"/>
  <c r="G4" i="54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E9" i="53"/>
  <c r="D9" i="53"/>
  <c r="G4" i="53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E9" i="52"/>
  <c r="D9" i="52"/>
  <c r="G4" i="52"/>
  <c r="G4" i="51"/>
  <c r="D9" i="51"/>
  <c r="E9" i="51"/>
  <c r="C10" i="51"/>
  <c r="C9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E9" i="50"/>
  <c r="D9" i="50"/>
  <c r="G4" i="50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E9" i="49"/>
  <c r="D9" i="49"/>
  <c r="C9" i="49"/>
  <c r="H28" i="49"/>
  <c r="G4" i="49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9" i="48"/>
  <c r="H28" i="48"/>
  <c r="C11" i="48"/>
  <c r="C10" i="48"/>
  <c r="E9" i="48"/>
  <c r="D9" i="48"/>
  <c r="G4" i="48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H28" i="47"/>
  <c r="E9" i="47"/>
  <c r="D9" i="47"/>
  <c r="G4" i="47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E9" i="46"/>
  <c r="D9" i="46"/>
  <c r="G4" i="46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9" i="45"/>
  <c r="C11" i="45"/>
  <c r="C10" i="45"/>
  <c r="E9" i="45"/>
  <c r="D9" i="45"/>
  <c r="H28" i="45"/>
  <c r="G4" i="45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E9" i="43"/>
  <c r="D9" i="43"/>
  <c r="C9" i="43"/>
  <c r="I9" i="43"/>
  <c r="G4" i="43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9" i="42"/>
  <c r="C11" i="42"/>
  <c r="C10" i="42"/>
  <c r="E9" i="42"/>
  <c r="D9" i="42"/>
  <c r="G4" i="42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9" i="41"/>
  <c r="C11" i="41"/>
  <c r="C10" i="41"/>
  <c r="E9" i="41"/>
  <c r="D9" i="41"/>
  <c r="G4" i="41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E9" i="40"/>
  <c r="D9" i="40"/>
  <c r="G4" i="40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I9" i="39"/>
  <c r="E9" i="39"/>
  <c r="D9" i="39"/>
  <c r="G4" i="39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I10" i="38"/>
  <c r="E9" i="38"/>
  <c r="D9" i="38"/>
  <c r="I9" i="38"/>
  <c r="I27" i="38"/>
  <c r="G4" i="38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D9" i="37"/>
  <c r="E9" i="37"/>
  <c r="G4" i="37"/>
  <c r="I14" i="38"/>
  <c r="H11" i="38"/>
  <c r="H15" i="38"/>
  <c r="H12" i="38"/>
  <c r="H24" i="38"/>
  <c r="H28" i="38"/>
  <c r="H22" i="38"/>
  <c r="I12" i="45"/>
  <c r="H13" i="45"/>
  <c r="I16" i="45"/>
  <c r="H17" i="45"/>
  <c r="I20" i="45"/>
  <c r="H21" i="45"/>
  <c r="I24" i="45"/>
  <c r="H25" i="45"/>
  <c r="I28" i="45"/>
  <c r="H10" i="45"/>
  <c r="I13" i="45"/>
  <c r="H14" i="45"/>
  <c r="I17" i="45"/>
  <c r="H18" i="45"/>
  <c r="I21" i="45"/>
  <c r="H22" i="45"/>
  <c r="I25" i="45"/>
  <c r="H26" i="45"/>
  <c r="H11" i="43"/>
  <c r="I12" i="43"/>
  <c r="H15" i="43"/>
  <c r="I16" i="43"/>
  <c r="H19" i="43"/>
  <c r="I20" i="43"/>
  <c r="H23" i="43"/>
  <c r="I24" i="43"/>
  <c r="H27" i="43"/>
  <c r="I28" i="43"/>
  <c r="H12" i="43"/>
  <c r="I13" i="43"/>
  <c r="H16" i="43"/>
  <c r="I17" i="43"/>
  <c r="H20" i="43"/>
  <c r="I21" i="43"/>
  <c r="H24" i="43"/>
  <c r="I25" i="43"/>
  <c r="H11" i="39"/>
  <c r="H15" i="39"/>
  <c r="H27" i="39"/>
  <c r="I13" i="39"/>
  <c r="I25" i="39"/>
  <c r="H13" i="39"/>
  <c r="H25" i="39"/>
  <c r="H10" i="39"/>
  <c r="H22" i="39"/>
  <c r="H26" i="39"/>
  <c r="I16" i="39"/>
  <c r="I20" i="39"/>
  <c r="H12" i="39"/>
  <c r="H16" i="39"/>
  <c r="H28" i="39"/>
  <c r="I10" i="39"/>
  <c r="I22" i="39"/>
  <c r="I26" i="39"/>
  <c r="I19" i="39"/>
  <c r="I23" i="39"/>
  <c r="I23" i="38"/>
  <c r="I19" i="38"/>
  <c r="I26" i="38"/>
  <c r="I25" i="38"/>
  <c r="I13" i="38"/>
  <c r="I24" i="38"/>
  <c r="I12" i="38"/>
  <c r="H25" i="38"/>
  <c r="H21" i="38"/>
  <c r="H13" i="38"/>
  <c r="I10" i="56"/>
  <c r="H11" i="56"/>
  <c r="I12" i="56"/>
  <c r="H13" i="56"/>
  <c r="I14" i="56"/>
  <c r="H15" i="56"/>
  <c r="I16" i="56"/>
  <c r="H17" i="56"/>
  <c r="I18" i="56"/>
  <c r="H19" i="56"/>
  <c r="I20" i="56"/>
  <c r="H21" i="56"/>
  <c r="I22" i="56"/>
  <c r="H23" i="56"/>
  <c r="I24" i="56"/>
  <c r="H25" i="56"/>
  <c r="I26" i="56"/>
  <c r="H27" i="56"/>
  <c r="I28" i="56"/>
  <c r="H10" i="56"/>
  <c r="I11" i="56"/>
  <c r="H12" i="56"/>
  <c r="I13" i="56"/>
  <c r="H14" i="56"/>
  <c r="I15" i="56"/>
  <c r="H16" i="56"/>
  <c r="I17" i="56"/>
  <c r="H18" i="56"/>
  <c r="I19" i="56"/>
  <c r="H20" i="56"/>
  <c r="I21" i="56"/>
  <c r="H22" i="56"/>
  <c r="I23" i="56"/>
  <c r="H24" i="56"/>
  <c r="I25" i="56"/>
  <c r="H26" i="56"/>
  <c r="I27" i="56"/>
  <c r="H9" i="54"/>
  <c r="I10" i="54"/>
  <c r="H11" i="54"/>
  <c r="I12" i="54"/>
  <c r="H13" i="54"/>
  <c r="I14" i="54"/>
  <c r="H15" i="54"/>
  <c r="I16" i="54"/>
  <c r="H17" i="54"/>
  <c r="I18" i="54"/>
  <c r="H19" i="54"/>
  <c r="I20" i="54"/>
  <c r="H21" i="54"/>
  <c r="I22" i="54"/>
  <c r="H23" i="54"/>
  <c r="I24" i="54"/>
  <c r="H25" i="54"/>
  <c r="I26" i="54"/>
  <c r="H27" i="54"/>
  <c r="I28" i="54"/>
  <c r="I9" i="54"/>
  <c r="H10" i="54"/>
  <c r="I11" i="54"/>
  <c r="H12" i="54"/>
  <c r="I13" i="54"/>
  <c r="H14" i="54"/>
  <c r="I15" i="54"/>
  <c r="H16" i="54"/>
  <c r="I17" i="54"/>
  <c r="H18" i="54"/>
  <c r="I19" i="54"/>
  <c r="H20" i="54"/>
  <c r="I21" i="54"/>
  <c r="H22" i="54"/>
  <c r="I23" i="54"/>
  <c r="H24" i="54"/>
  <c r="I25" i="54"/>
  <c r="H26" i="54"/>
  <c r="I27" i="54"/>
  <c r="I28" i="53"/>
  <c r="H27" i="53"/>
  <c r="I26" i="53"/>
  <c r="H25" i="53"/>
  <c r="I24" i="53"/>
  <c r="H23" i="53"/>
  <c r="I22" i="53"/>
  <c r="H21" i="53"/>
  <c r="I20" i="53"/>
  <c r="H19" i="53"/>
  <c r="I18" i="53"/>
  <c r="H17" i="53"/>
  <c r="I16" i="53"/>
  <c r="H15" i="53"/>
  <c r="I14" i="53"/>
  <c r="H13" i="53"/>
  <c r="I12" i="53"/>
  <c r="H11" i="53"/>
  <c r="I10" i="53"/>
  <c r="H9" i="53"/>
  <c r="H28" i="53"/>
  <c r="I27" i="53"/>
  <c r="H26" i="53"/>
  <c r="I25" i="53"/>
  <c r="H24" i="53"/>
  <c r="I23" i="53"/>
  <c r="H22" i="53"/>
  <c r="I21" i="53"/>
  <c r="H20" i="53"/>
  <c r="I19" i="53"/>
  <c r="H18" i="53"/>
  <c r="I17" i="53"/>
  <c r="H16" i="53"/>
  <c r="I15" i="53"/>
  <c r="H14" i="53"/>
  <c r="I13" i="53"/>
  <c r="H12" i="53"/>
  <c r="I11" i="53"/>
  <c r="H10" i="53"/>
  <c r="I9" i="53"/>
  <c r="I28" i="52"/>
  <c r="H27" i="52"/>
  <c r="I26" i="52"/>
  <c r="H25" i="52"/>
  <c r="I24" i="52"/>
  <c r="H23" i="52"/>
  <c r="I22" i="52"/>
  <c r="H21" i="52"/>
  <c r="I20" i="52"/>
  <c r="H19" i="52"/>
  <c r="I18" i="52"/>
  <c r="H17" i="52"/>
  <c r="I16" i="52"/>
  <c r="H15" i="52"/>
  <c r="I14" i="52"/>
  <c r="H13" i="52"/>
  <c r="I12" i="52"/>
  <c r="H11" i="52"/>
  <c r="I10" i="52"/>
  <c r="H9" i="52"/>
  <c r="H28" i="52"/>
  <c r="I27" i="52"/>
  <c r="H26" i="52"/>
  <c r="I25" i="52"/>
  <c r="H24" i="52"/>
  <c r="I23" i="52"/>
  <c r="H22" i="52"/>
  <c r="I21" i="52"/>
  <c r="H20" i="52"/>
  <c r="I19" i="52"/>
  <c r="H18" i="52"/>
  <c r="I17" i="52"/>
  <c r="H16" i="52"/>
  <c r="I15" i="52"/>
  <c r="H14" i="52"/>
  <c r="I13" i="52"/>
  <c r="H12" i="52"/>
  <c r="I11" i="52"/>
  <c r="H10" i="52"/>
  <c r="I9" i="52"/>
  <c r="H9" i="49"/>
  <c r="I10" i="49"/>
  <c r="H11" i="49"/>
  <c r="I12" i="49"/>
  <c r="H13" i="49"/>
  <c r="I14" i="49"/>
  <c r="H15" i="49"/>
  <c r="I16" i="49"/>
  <c r="H17" i="49"/>
  <c r="I18" i="49"/>
  <c r="H19" i="49"/>
  <c r="I20" i="49"/>
  <c r="H21" i="49"/>
  <c r="I22" i="49"/>
  <c r="H23" i="49"/>
  <c r="I24" i="49"/>
  <c r="H25" i="49"/>
  <c r="I26" i="49"/>
  <c r="H27" i="49"/>
  <c r="I28" i="49"/>
  <c r="I9" i="49"/>
  <c r="H10" i="49"/>
  <c r="I11" i="49"/>
  <c r="H12" i="49"/>
  <c r="I13" i="49"/>
  <c r="H14" i="49"/>
  <c r="I15" i="49"/>
  <c r="H16" i="49"/>
  <c r="I17" i="49"/>
  <c r="H18" i="49"/>
  <c r="I19" i="49"/>
  <c r="H20" i="49"/>
  <c r="I21" i="49"/>
  <c r="H22" i="49"/>
  <c r="I23" i="49"/>
  <c r="H24" i="49"/>
  <c r="I25" i="49"/>
  <c r="H26" i="49"/>
  <c r="I27" i="49"/>
  <c r="H9" i="48"/>
  <c r="I10" i="48"/>
  <c r="H11" i="48"/>
  <c r="I12" i="48"/>
  <c r="H13" i="48"/>
  <c r="I14" i="48"/>
  <c r="H15" i="48"/>
  <c r="I16" i="48"/>
  <c r="H17" i="48"/>
  <c r="I18" i="48"/>
  <c r="H19" i="48"/>
  <c r="I20" i="48"/>
  <c r="H21" i="48"/>
  <c r="I22" i="48"/>
  <c r="H23" i="48"/>
  <c r="I24" i="48"/>
  <c r="H25" i="48"/>
  <c r="I26" i="48"/>
  <c r="H27" i="48"/>
  <c r="I28" i="48"/>
  <c r="I9" i="48"/>
  <c r="H10" i="48"/>
  <c r="I11" i="48"/>
  <c r="H12" i="48"/>
  <c r="I13" i="48"/>
  <c r="H14" i="48"/>
  <c r="I15" i="48"/>
  <c r="H16" i="48"/>
  <c r="I17" i="48"/>
  <c r="H18" i="48"/>
  <c r="I19" i="48"/>
  <c r="H20" i="48"/>
  <c r="I21" i="48"/>
  <c r="H22" i="48"/>
  <c r="I23" i="48"/>
  <c r="H24" i="48"/>
  <c r="I25" i="48"/>
  <c r="H26" i="48"/>
  <c r="I27" i="48"/>
  <c r="H9" i="47"/>
  <c r="I10" i="47"/>
  <c r="H11" i="47"/>
  <c r="I12" i="47"/>
  <c r="H13" i="47"/>
  <c r="I14" i="47"/>
  <c r="H15" i="47"/>
  <c r="I16" i="47"/>
  <c r="H17" i="47"/>
  <c r="I18" i="47"/>
  <c r="H19" i="47"/>
  <c r="I20" i="47"/>
  <c r="H21" i="47"/>
  <c r="I22" i="47"/>
  <c r="H23" i="47"/>
  <c r="I24" i="47"/>
  <c r="H25" i="47"/>
  <c r="I26" i="47"/>
  <c r="H27" i="47"/>
  <c r="I28" i="47"/>
  <c r="I9" i="47"/>
  <c r="H10" i="47"/>
  <c r="I11" i="47"/>
  <c r="H12" i="47"/>
  <c r="I13" i="47"/>
  <c r="H14" i="47"/>
  <c r="I15" i="47"/>
  <c r="H16" i="47"/>
  <c r="I17" i="47"/>
  <c r="H18" i="47"/>
  <c r="I19" i="47"/>
  <c r="H20" i="47"/>
  <c r="I21" i="47"/>
  <c r="H22" i="47"/>
  <c r="I23" i="47"/>
  <c r="H24" i="47"/>
  <c r="I25" i="47"/>
  <c r="H26" i="47"/>
  <c r="I27" i="47"/>
  <c r="H9" i="38"/>
  <c r="H9" i="39"/>
  <c r="H9" i="43"/>
  <c r="H9" i="45"/>
  <c r="H9" i="56"/>
  <c r="H9" i="50"/>
  <c r="H13" i="50"/>
  <c r="H17" i="50"/>
  <c r="H21" i="50"/>
  <c r="H25" i="50"/>
  <c r="I9" i="50"/>
  <c r="I13" i="50"/>
  <c r="I17" i="50"/>
  <c r="I21" i="50"/>
  <c r="I25" i="50"/>
  <c r="H28" i="50"/>
  <c r="I10" i="50"/>
  <c r="I14" i="50"/>
  <c r="I18" i="50"/>
  <c r="I22" i="50"/>
  <c r="I26" i="50"/>
  <c r="H10" i="50"/>
  <c r="H14" i="50"/>
  <c r="H18" i="50"/>
  <c r="H22" i="50"/>
  <c r="H26" i="50"/>
  <c r="H11" i="50"/>
  <c r="H15" i="50"/>
  <c r="H19" i="50"/>
  <c r="H23" i="50"/>
  <c r="H27" i="50"/>
  <c r="I11" i="50"/>
  <c r="I15" i="50"/>
  <c r="I19" i="50"/>
  <c r="I23" i="50"/>
  <c r="I27" i="50"/>
  <c r="I12" i="50"/>
  <c r="I16" i="50"/>
  <c r="I20" i="50"/>
  <c r="I24" i="50"/>
  <c r="I28" i="50"/>
  <c r="H12" i="50"/>
  <c r="H16" i="50"/>
  <c r="H20" i="50"/>
  <c r="H24" i="50"/>
  <c r="H28" i="40"/>
  <c r="H13" i="40"/>
  <c r="H17" i="40"/>
  <c r="H21" i="40"/>
  <c r="H25" i="40"/>
  <c r="H10" i="40"/>
  <c r="H14" i="40"/>
  <c r="H18" i="40"/>
  <c r="H22" i="40"/>
  <c r="H26" i="40"/>
  <c r="I10" i="40"/>
  <c r="I14" i="40"/>
  <c r="I18" i="40"/>
  <c r="I22" i="40"/>
  <c r="I26" i="40"/>
  <c r="I11" i="40"/>
  <c r="I15" i="40"/>
  <c r="I19" i="40"/>
  <c r="I23" i="40"/>
  <c r="I27" i="40"/>
  <c r="I9" i="40"/>
  <c r="I16" i="40"/>
  <c r="I24" i="40"/>
  <c r="I13" i="40"/>
  <c r="I21" i="40"/>
  <c r="H11" i="40"/>
  <c r="H19" i="40"/>
  <c r="H27" i="40"/>
  <c r="H16" i="40"/>
  <c r="H24" i="40"/>
  <c r="I12" i="40"/>
  <c r="I20" i="40"/>
  <c r="I28" i="40"/>
  <c r="I17" i="40"/>
  <c r="I25" i="40"/>
  <c r="H15" i="40"/>
  <c r="H23" i="40"/>
  <c r="H12" i="40"/>
  <c r="H20" i="40"/>
  <c r="H9" i="40"/>
  <c r="H26" i="42"/>
  <c r="H22" i="42"/>
  <c r="H18" i="42"/>
  <c r="H14" i="42"/>
  <c r="H10" i="42"/>
  <c r="I26" i="42"/>
  <c r="I22" i="42"/>
  <c r="I18" i="42"/>
  <c r="I14" i="42"/>
  <c r="I10" i="42"/>
  <c r="I25" i="42"/>
  <c r="I21" i="42"/>
  <c r="I17" i="42"/>
  <c r="I13" i="42"/>
  <c r="I9" i="42"/>
  <c r="H25" i="42"/>
  <c r="H21" i="42"/>
  <c r="H17" i="42"/>
  <c r="H13" i="42"/>
  <c r="H9" i="42"/>
  <c r="I27" i="42"/>
  <c r="I19" i="42"/>
  <c r="I11" i="42"/>
  <c r="H23" i="42"/>
  <c r="H15" i="42"/>
  <c r="H24" i="42"/>
  <c r="H16" i="42"/>
  <c r="I28" i="42"/>
  <c r="I20" i="42"/>
  <c r="I12" i="42"/>
  <c r="I23" i="42"/>
  <c r="I15" i="42"/>
  <c r="H27" i="42"/>
  <c r="H19" i="42"/>
  <c r="H11" i="42"/>
  <c r="H28" i="42"/>
  <c r="H20" i="42"/>
  <c r="H12" i="42"/>
  <c r="I24" i="42"/>
  <c r="I16" i="42"/>
  <c r="H28" i="41"/>
  <c r="I10" i="41"/>
  <c r="I14" i="41"/>
  <c r="I18" i="41"/>
  <c r="I22" i="41"/>
  <c r="I26" i="41"/>
  <c r="I11" i="41"/>
  <c r="I15" i="41"/>
  <c r="I19" i="41"/>
  <c r="I23" i="41"/>
  <c r="I27" i="41"/>
  <c r="H11" i="41"/>
  <c r="H15" i="41"/>
  <c r="H19" i="41"/>
  <c r="H23" i="41"/>
  <c r="H27" i="41"/>
  <c r="H12" i="41"/>
  <c r="H16" i="41"/>
  <c r="H20" i="41"/>
  <c r="H24" i="41"/>
  <c r="H13" i="41"/>
  <c r="H21" i="41"/>
  <c r="H10" i="41"/>
  <c r="H18" i="41"/>
  <c r="H26" i="41"/>
  <c r="H9" i="41"/>
  <c r="I9" i="41"/>
  <c r="I16" i="41"/>
  <c r="I24" i="41"/>
  <c r="I13" i="41"/>
  <c r="I21" i="41"/>
  <c r="H17" i="41"/>
  <c r="H25" i="41"/>
  <c r="H14" i="41"/>
  <c r="H22" i="41"/>
  <c r="I12" i="41"/>
  <c r="I20" i="41"/>
  <c r="I28" i="41"/>
  <c r="I17" i="41"/>
  <c r="I25" i="41"/>
  <c r="H28" i="46"/>
  <c r="H13" i="46"/>
  <c r="H17" i="46"/>
  <c r="H21" i="46"/>
  <c r="H25" i="46"/>
  <c r="I11" i="46"/>
  <c r="I15" i="46"/>
  <c r="I19" i="46"/>
  <c r="I23" i="46"/>
  <c r="I10" i="46"/>
  <c r="I14" i="46"/>
  <c r="I18" i="46"/>
  <c r="I22" i="46"/>
  <c r="I26" i="46"/>
  <c r="H12" i="46"/>
  <c r="H16" i="46"/>
  <c r="H20" i="46"/>
  <c r="H24" i="46"/>
  <c r="I16" i="46"/>
  <c r="I24" i="46"/>
  <c r="H14" i="46"/>
  <c r="H22" i="46"/>
  <c r="H27" i="46"/>
  <c r="I27" i="46"/>
  <c r="H11" i="46"/>
  <c r="H19" i="46"/>
  <c r="I28" i="46"/>
  <c r="I17" i="46"/>
  <c r="I25" i="46"/>
  <c r="I12" i="46"/>
  <c r="I20" i="46"/>
  <c r="H10" i="46"/>
  <c r="H18" i="46"/>
  <c r="H26" i="46"/>
  <c r="H9" i="46"/>
  <c r="H15" i="46"/>
  <c r="H23" i="46"/>
  <c r="I13" i="46"/>
  <c r="I21" i="46"/>
  <c r="I9" i="46"/>
  <c r="H16" i="51"/>
  <c r="H20" i="51"/>
  <c r="H24" i="51"/>
  <c r="H28" i="51"/>
  <c r="I12" i="51"/>
  <c r="I16" i="51"/>
  <c r="I20" i="51"/>
  <c r="I24" i="51"/>
  <c r="H12" i="51"/>
  <c r="I21" i="51"/>
  <c r="H9" i="51"/>
  <c r="H17" i="51"/>
  <c r="I9" i="51"/>
  <c r="H22" i="51"/>
  <c r="I14" i="51"/>
  <c r="I17" i="51"/>
  <c r="H25" i="51"/>
  <c r="H18" i="51"/>
  <c r="I22" i="51"/>
  <c r="H14" i="51"/>
  <c r="I10" i="51"/>
  <c r="I26" i="51"/>
  <c r="I15" i="51"/>
  <c r="I19" i="51"/>
  <c r="I23" i="51"/>
  <c r="I27" i="51"/>
  <c r="H11" i="51"/>
  <c r="H15" i="51"/>
  <c r="H19" i="51"/>
  <c r="H23" i="51"/>
  <c r="H27" i="51"/>
  <c r="I11" i="51"/>
  <c r="I28" i="51"/>
  <c r="I25" i="51"/>
  <c r="H13" i="51"/>
  <c r="H21" i="51"/>
  <c r="I13" i="51"/>
  <c r="H26" i="51"/>
  <c r="I18" i="51"/>
  <c r="H10" i="51"/>
  <c r="H18" i="38"/>
  <c r="H27" i="38"/>
  <c r="I9" i="56"/>
  <c r="I18" i="38"/>
  <c r="H19" i="38"/>
  <c r="H16" i="38"/>
  <c r="H10" i="38"/>
  <c r="H26" i="38"/>
  <c r="I15" i="38"/>
  <c r="I21" i="38"/>
  <c r="I20" i="38"/>
  <c r="I28" i="38"/>
  <c r="I22" i="38"/>
  <c r="H23" i="38"/>
  <c r="H20" i="38"/>
  <c r="H14" i="38"/>
  <c r="I11" i="38"/>
  <c r="I17" i="38"/>
  <c r="I16" i="38"/>
  <c r="H17" i="38"/>
  <c r="H19" i="39"/>
  <c r="I17" i="39"/>
  <c r="H17" i="39"/>
  <c r="H14" i="39"/>
  <c r="I27" i="39"/>
  <c r="I24" i="39"/>
  <c r="H20" i="39"/>
  <c r="I14" i="39"/>
  <c r="I11" i="39"/>
  <c r="H23" i="39"/>
  <c r="I21" i="39"/>
  <c r="H21" i="39"/>
  <c r="H18" i="39"/>
  <c r="I12" i="39"/>
  <c r="I28" i="39"/>
  <c r="H24" i="39"/>
  <c r="I18" i="39"/>
  <c r="I15" i="39"/>
  <c r="C9" i="37"/>
  <c r="H28" i="43"/>
  <c r="H13" i="43"/>
  <c r="H17" i="43"/>
  <c r="H21" i="43"/>
  <c r="H25" i="43"/>
  <c r="H10" i="43"/>
  <c r="H14" i="43"/>
  <c r="H18" i="43"/>
  <c r="H22" i="43"/>
  <c r="H26" i="43"/>
  <c r="I10" i="43"/>
  <c r="I14" i="43"/>
  <c r="I18" i="43"/>
  <c r="I22" i="43"/>
  <c r="I26" i="43"/>
  <c r="I11" i="43"/>
  <c r="I15" i="43"/>
  <c r="I19" i="43"/>
  <c r="I23" i="43"/>
  <c r="I27" i="43"/>
  <c r="I10" i="45"/>
  <c r="I14" i="45"/>
  <c r="I18" i="45"/>
  <c r="I22" i="45"/>
  <c r="I26" i="45"/>
  <c r="I11" i="45"/>
  <c r="I15" i="45"/>
  <c r="I19" i="45"/>
  <c r="I23" i="45"/>
  <c r="I27" i="45"/>
  <c r="I9" i="45"/>
  <c r="H11" i="45"/>
  <c r="H15" i="45"/>
  <c r="H19" i="45"/>
  <c r="H23" i="45"/>
  <c r="H27" i="45"/>
  <c r="H12" i="45"/>
  <c r="H16" i="45"/>
  <c r="H20" i="45"/>
  <c r="H24" i="45"/>
  <c r="C9" i="55"/>
  <c r="H28" i="55"/>
  <c r="H11" i="55"/>
  <c r="H15" i="55"/>
  <c r="H19" i="55"/>
  <c r="H23" i="55"/>
  <c r="H27" i="55"/>
  <c r="I11" i="55"/>
  <c r="I15" i="55"/>
  <c r="I19" i="55"/>
  <c r="I23" i="55"/>
  <c r="I27" i="55"/>
  <c r="I12" i="55"/>
  <c r="I16" i="55"/>
  <c r="I20" i="55"/>
  <c r="I24" i="55"/>
  <c r="I28" i="55"/>
  <c r="H12" i="55"/>
  <c r="H16" i="55"/>
  <c r="H20" i="55"/>
  <c r="H24" i="55"/>
  <c r="H9" i="55"/>
  <c r="H13" i="55"/>
  <c r="H17" i="55"/>
  <c r="H21" i="55"/>
  <c r="H25" i="55"/>
  <c r="I9" i="55"/>
  <c r="I13" i="55"/>
  <c r="I17" i="55"/>
  <c r="I21" i="55"/>
  <c r="I25" i="55"/>
  <c r="I10" i="55"/>
  <c r="I14" i="55"/>
  <c r="I18" i="55"/>
  <c r="I22" i="55"/>
  <c r="I26" i="55"/>
  <c r="H10" i="55"/>
  <c r="H14" i="55"/>
  <c r="H18" i="55"/>
  <c r="H22" i="55"/>
  <c r="H26" i="55"/>
  <c r="H22" i="37"/>
  <c r="I20" i="37"/>
  <c r="I27" i="37"/>
  <c r="I25" i="37"/>
  <c r="H12" i="37"/>
  <c r="H16" i="37"/>
  <c r="I22" i="37"/>
  <c r="H28" i="37"/>
  <c r="H18" i="37"/>
  <c r="H17" i="37"/>
  <c r="I9" i="37"/>
  <c r="H13" i="37"/>
  <c r="I16" i="37"/>
  <c r="I24" i="37"/>
  <c r="I18" i="37"/>
  <c r="I13" i="37"/>
  <c r="H27" i="37"/>
  <c r="H15" i="37"/>
  <c r="H9" i="37"/>
  <c r="I21" i="37"/>
  <c r="H20" i="37"/>
  <c r="I12" i="37"/>
  <c r="I11" i="37"/>
  <c r="I26" i="37"/>
  <c r="H19" i="37"/>
  <c r="I17" i="37"/>
  <c r="I23" i="37"/>
  <c r="H11" i="37"/>
  <c r="I28" i="37"/>
  <c r="I10" i="37"/>
  <c r="H24" i="37"/>
  <c r="I19" i="37"/>
  <c r="I14" i="37"/>
  <c r="H14" i="37"/>
  <c r="H23" i="37"/>
  <c r="H21" i="37"/>
  <c r="H26" i="37"/>
  <c r="I15" i="37"/>
  <c r="H25" i="37"/>
  <c r="H10" i="37"/>
  <c r="L10" i="39" l="1"/>
  <c r="L9" i="39"/>
  <c r="L12" i="39" l="1"/>
  <c r="K14" i="39" l="1"/>
  <c r="L13" i="39"/>
  <c r="K15" i="39" l="1"/>
  <c r="L14" i="39"/>
  <c r="K16" i="39" l="1"/>
  <c r="L15" i="39"/>
  <c r="K17" i="39" l="1"/>
  <c r="L16" i="39"/>
  <c r="K18" i="39" l="1"/>
  <c r="L17" i="39"/>
  <c r="K19" i="39" l="1"/>
  <c r="L18" i="39"/>
  <c r="K20" i="39" l="1"/>
  <c r="L19" i="39"/>
  <c r="K21" i="39" l="1"/>
  <c r="L20" i="39"/>
  <c r="K22" i="39" l="1"/>
  <c r="L21" i="39"/>
  <c r="K23" i="39" l="1"/>
  <c r="L22" i="39"/>
  <c r="K24" i="39" l="1"/>
  <c r="L23" i="39"/>
  <c r="K25" i="39" l="1"/>
  <c r="L24" i="39"/>
  <c r="L25" i="39" l="1"/>
  <c r="L26" i="39"/>
  <c r="L27" i="39" s="1"/>
  <c r="L28" i="39" s="1"/>
</calcChain>
</file>

<file path=xl/sharedStrings.xml><?xml version="1.0" encoding="utf-8"?>
<sst xmlns="http://schemas.openxmlformats.org/spreadsheetml/2006/main" count="1096" uniqueCount="89">
  <si>
    <t>Edad</t>
  </si>
  <si>
    <t>Varones</t>
  </si>
  <si>
    <t>Mujeres</t>
  </si>
  <si>
    <t>Total</t>
  </si>
  <si>
    <t>Población</t>
  </si>
  <si>
    <t xml:space="preserve"> 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</si>
  <si>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</si>
  <si>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</si>
  <si>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</si>
  <si>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</si>
  <si>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</si>
  <si>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</si>
  <si>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</si>
  <si>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</si>
  <si>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</si>
  <si>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</si>
  <si>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</si>
  <si>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</si>
  <si>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</si>
  <si>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</si>
  <si>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</si>
  <si>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</si>
  <si>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85-90</t>
  </si>
  <si>
    <t>90-94</t>
  </si>
  <si>
    <t>95 y +</t>
  </si>
  <si>
    <t>Sexo</t>
  </si>
  <si>
    <t>Población por sexo y edad.</t>
  </si>
  <si>
    <t>Mendoza. Gral. Alvear. Censo 2010</t>
  </si>
  <si>
    <t>Estructura de la población por sexo y edad.</t>
  </si>
  <si>
    <t>Mendoza. San Rafael. Censo 2010</t>
  </si>
  <si>
    <t>Mendoza. Malargüe. Censo 2010</t>
  </si>
  <si>
    <t>Mendoza. Junin. Censo 2010</t>
  </si>
  <si>
    <t>Mendoza. Rivadavia. Censo 2010</t>
  </si>
  <si>
    <t>Mendoza. San Martín. Censo 2010</t>
  </si>
  <si>
    <t>Mendoza. Tunuyán. Censo 2010</t>
  </si>
  <si>
    <t>Mendoza. Tupungato. Censo 2010</t>
  </si>
  <si>
    <t>Mendoza. San Carlos. Censo 2010</t>
  </si>
  <si>
    <t>Mendoza. Censo 2010</t>
  </si>
  <si>
    <t>Mendoza. Capital. Censo 2010</t>
  </si>
  <si>
    <t>Mendoza. Godoy Cruz. Censo 2010</t>
  </si>
  <si>
    <t>Mendoza. Guaymallén. Censo 2010</t>
  </si>
  <si>
    <t>Mendoza. Las Heras. Censo 2010</t>
  </si>
  <si>
    <t>Mendoza. La Paz. Censo 2010</t>
  </si>
  <si>
    <t>Mendoza. Lavalle. Censo 2010</t>
  </si>
  <si>
    <t>Mendoza. Santa Rosa. Censo 2010</t>
  </si>
  <si>
    <t>Mendoza. Luján. Censo 2010</t>
  </si>
  <si>
    <t>Mendoza. Maipú. Censo 2010</t>
  </si>
  <si>
    <t xml:space="preserve">Población por sexo y edad. </t>
  </si>
  <si>
    <t>Pirámide Poblacional por  Departamentos</t>
  </si>
  <si>
    <t>Contenido</t>
  </si>
  <si>
    <t>Estructura de la población por sexo y edad</t>
  </si>
  <si>
    <t>Pirámide Población y Estructura por sexo y edad</t>
  </si>
  <si>
    <t>Capital</t>
  </si>
  <si>
    <t>Godoy Cruz</t>
  </si>
  <si>
    <t>Guaymallén</t>
  </si>
  <si>
    <t>Luján</t>
  </si>
  <si>
    <t>Maipú</t>
  </si>
  <si>
    <t>Las Heras</t>
  </si>
  <si>
    <t>General Alvear</t>
  </si>
  <si>
    <t>Junin</t>
  </si>
  <si>
    <t>La Paz</t>
  </si>
  <si>
    <t>Lavalle</t>
  </si>
  <si>
    <t>Malargüe</t>
  </si>
  <si>
    <t>Rivadavia</t>
  </si>
  <si>
    <t>San Carlos</t>
  </si>
  <si>
    <t>San Martín</t>
  </si>
  <si>
    <t>San Rafael</t>
  </si>
  <si>
    <t>Santa Rosa</t>
  </si>
  <si>
    <t xml:space="preserve">Tunuyán </t>
  </si>
  <si>
    <t>Tupungato</t>
  </si>
  <si>
    <t>Provincia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</si>
  <si>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Censo Nacional de Población, Hogares y Viviendas 2010.</t>
    </r>
  </si>
  <si>
    <t>Actualizado 100513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</si>
  <si>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Censo Nacional de Población, Hogares y Viviendas 2010.</t>
    </r>
  </si>
  <si>
    <t>Actualizado100513</t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</si>
  <si>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>: Censo Nacional de Población, Hogares y Viviendas 2010.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</si>
  <si>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Censo Nacional de Población, Hogares y Viviendas 2010. </t>
    </r>
  </si>
  <si>
    <t xml:space="preserve">  </t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</si>
  <si>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 xml:space="preserve">: Censo Nacional de Población, Hogares y Viviendas 2010. </t>
    </r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</si>
  <si>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 xml:space="preserve">Censo Nacional de Población, Hogares y Viviendas 2010.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</si>
  <si>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Censo Nacional de Población, Hogares y Viviendas 2010. Resultados sujetos a revisión</t>
    </r>
  </si>
  <si>
    <t>Mendoza 2010</t>
  </si>
  <si>
    <t>Cuadros</t>
  </si>
  <si>
    <t>Volver al Indice</t>
  </si>
  <si>
    <t>Cada departamento contiene los cuadros mencionados anteriormente:</t>
  </si>
  <si>
    <t>edades</t>
  </si>
  <si>
    <t>total</t>
  </si>
  <si>
    <t>totales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</si>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</sst>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_(* #,##0.00_);_(* \(#,##0.00\);_(* &quot;-&quot;??_);_(@_)"/>
    <numFmt numFmtId="207" formatCode="0.0"/>
    <numFmt numFmtId="208" formatCode="0.0;0.0"/>
    <numFmt numFmtId="218" formatCode="0;[Black]0"/>
  </numFmts>
  <fonts count="15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ourier New CE"/>
    </font>
    <font>
      <b/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i/>
      <sz val="12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i/>
      <sz val="8"/>
      <color theme="0" tint="-0.499984740745262"/>
      <name val="Arial"/>
      <family val="2"/>
    </font>
    <font>
      <sz val="8"/>
      <color theme="9" tint="-0.499984740745262"/>
      <name val="Arial"/>
      <family val="2"/>
    </font>
    <font>
      <i/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0" tint="-0.499984740745262"/>
      </top>
      <bottom/>
      <diagonal/>
    </border>
  </borders>
  <cellStyleXfs count="3">
    <xf numFmtId="0" fontId="0" fillId="0" borderId="0"/>
    <xf numFmtId="17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218" fontId="0" fillId="0" borderId="0" xfId="0" applyNumberFormat="1"/>
    <xf numFmtId="0" fontId="0" fillId="0" borderId="0" xfId="0" applyAlignment="1">
      <alignment horizontal="right"/>
    </xf>
    <xf numFmtId="218" fontId="0" fillId="0" borderId="0" xfId="0" applyNumberFormat="1" applyFill="1"/>
    <xf numFmtId="207" fontId="0" fillId="0" borderId="0" xfId="0" applyNumberFormat="1"/>
    <xf numFmtId="0" fontId="0" fillId="0" borderId="0" xfId="0" applyFill="1"/>
    <xf numFmtId="208" fontId="0" fillId="0" borderId="0" xfId="0" applyNumberFormat="1" applyAlignment="1">
      <alignment horizontal="right"/>
    </xf>
    <xf numFmtId="207" fontId="0" fillId="0" borderId="0" xfId="0" applyNumberFormat="1" applyAlignment="1">
      <alignment horizontal="right"/>
    </xf>
    <xf numFmtId="3" fontId="0" fillId="0" borderId="0" xfId="0" applyNumberFormat="1"/>
    <xf numFmtId="0" fontId="2" fillId="0" borderId="0" xfId="0" applyFont="1"/>
    <xf numFmtId="207" fontId="2" fillId="0" borderId="0" xfId="0" applyNumberFormat="1" applyFont="1"/>
    <xf numFmtId="16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" fontId="4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3" fontId="0" fillId="0" borderId="0" xfId="0" applyNumberFormat="1" applyBorder="1"/>
    <xf numFmtId="1" fontId="4" fillId="0" borderId="0" xfId="0" applyNumberFormat="1" applyFont="1" applyBorder="1"/>
    <xf numFmtId="0" fontId="3" fillId="0" borderId="0" xfId="0" applyFont="1"/>
    <xf numFmtId="208" fontId="0" fillId="0" borderId="0" xfId="0" applyNumberFormat="1" applyBorder="1" applyAlignment="1">
      <alignment horizontal="right"/>
    </xf>
    <xf numFmtId="207" fontId="0" fillId="0" borderId="0" xfId="0" applyNumberForma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3" fontId="0" fillId="0" borderId="4" xfId="0" applyNumberFormat="1" applyBorder="1"/>
    <xf numFmtId="1" fontId="4" fillId="0" borderId="4" xfId="0" applyNumberFormat="1" applyFont="1" applyBorder="1"/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16" fontId="0" fillId="0" borderId="0" xfId="0" applyNumberFormat="1" applyBorder="1" applyAlignment="1">
      <alignment horizontal="right"/>
    </xf>
    <xf numFmtId="17" fontId="0" fillId="0" borderId="0" xfId="0" applyNumberFormat="1" applyBorder="1" applyAlignment="1">
      <alignment horizontal="right"/>
    </xf>
    <xf numFmtId="208" fontId="0" fillId="0" borderId="4" xfId="0" applyNumberFormat="1" applyBorder="1" applyAlignment="1">
      <alignment horizontal="right"/>
    </xf>
    <xf numFmtId="207" fontId="0" fillId="0" borderId="4" xfId="0" applyNumberFormat="1" applyBorder="1" applyAlignment="1">
      <alignment horizontal="right"/>
    </xf>
    <xf numFmtId="0" fontId="12" fillId="0" borderId="0" xfId="0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3" fontId="5" fillId="0" borderId="0" xfId="0" applyNumberFormat="1" applyFont="1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" fontId="4" fillId="0" borderId="2" xfId="0" applyNumberFormat="1" applyFont="1" applyBorder="1"/>
    <xf numFmtId="0" fontId="0" fillId="0" borderId="7" xfId="0" applyBorder="1" applyAlignment="1">
      <alignment horizontal="right"/>
    </xf>
    <xf numFmtId="3" fontId="0" fillId="0" borderId="7" xfId="0" applyNumberFormat="1" applyBorder="1"/>
    <xf numFmtId="1" fontId="4" fillId="0" borderId="7" xfId="0" applyNumberFormat="1" applyFont="1" applyBorder="1"/>
    <xf numFmtId="0" fontId="7" fillId="0" borderId="0" xfId="2" applyFont="1" applyAlignment="1" applyProtection="1"/>
    <xf numFmtId="0" fontId="13" fillId="0" borderId="0" xfId="2" applyFont="1" applyAlignment="1" applyProtection="1"/>
    <xf numFmtId="0" fontId="7" fillId="0" borderId="0" xfId="0" applyFont="1"/>
    <xf numFmtId="0" fontId="14" fillId="0" borderId="0" xfId="0" applyFont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0" fillId="0" borderId="0" xfId="1" applyFont="1" applyFill="1"/>
    <xf numFmtId="179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Provincia
Estructura por edad y sexo de la población 
Censo 2010</a:t>
            </a:r>
          </a:p>
        </c:rich>
      </c:tx>
      <c:layout>
        <c:manualLayout>
          <c:xMode val="edge"/>
          <c:yMode val="edge"/>
          <c:x val="0.30371571583291868"/>
          <c:y val="3.03687303357693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provincia!$G$9:$G$28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provincia!$H$9:$H$28</c:f>
              <c:numCache>
                <c:formatCode>0.0;0.0</c:formatCode>
                <c:ptCount val="20"/>
                <c:pt idx="0">
                  <c:v>-4.5150779589045902</c:v>
                </c:pt>
                <c:pt idx="1">
                  <c:v>-4.1253553192798549</c:v>
                </c:pt>
                <c:pt idx="2">
                  <c:v>-4.3981094110225323</c:v>
                </c:pt>
                <c:pt idx="3">
                  <c:v>-4.6096189091101474</c:v>
                </c:pt>
                <c:pt idx="4">
                  <c:v>-4.3082840069951107</c:v>
                </c:pt>
                <c:pt idx="5">
                  <c:v>-3.8643900929825197</c:v>
                </c:pt>
                <c:pt idx="6">
                  <c:v>-3.6887647511773052</c:v>
                </c:pt>
                <c:pt idx="7">
                  <c:v>-3.1728724979570759</c:v>
                </c:pt>
                <c:pt idx="8">
                  <c:v>-2.6527247518443824</c:v>
                </c:pt>
                <c:pt idx="9">
                  <c:v>-2.4911310352521578</c:v>
                </c:pt>
                <c:pt idx="10">
                  <c:v>-2.3544952094076295</c:v>
                </c:pt>
                <c:pt idx="11">
                  <c:v>-2.2448875140963205</c:v>
                </c:pt>
                <c:pt idx="12">
                  <c:v>-1.9633924099258797</c:v>
                </c:pt>
                <c:pt idx="13">
                  <c:v>-1.5288145749481432</c:v>
                </c:pt>
                <c:pt idx="14">
                  <c:v>-1.1208048172179543</c:v>
                </c:pt>
                <c:pt idx="15">
                  <c:v>-0.82936106074486071</c:v>
                </c:pt>
                <c:pt idx="16">
                  <c:v>-0.52509331893366551</c:v>
                </c:pt>
                <c:pt idx="17">
                  <c:v>-0.23192436263930269</c:v>
                </c:pt>
                <c:pt idx="18">
                  <c:v>-6.2509740190657581E-2</c:v>
                </c:pt>
                <c:pt idx="19">
                  <c:v>-1.0811252213287603E-2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92E-A9A5-6CB3828C5E96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provincia!$G$9:$G$28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provincia!$I$9:$I$28</c:f>
              <c:numCache>
                <c:formatCode>0.0</c:formatCode>
                <c:ptCount val="20"/>
                <c:pt idx="0">
                  <c:v>4.3556119887585982</c:v>
                </c:pt>
                <c:pt idx="1">
                  <c:v>3.9936650662562996</c:v>
                </c:pt>
                <c:pt idx="2">
                  <c:v>4.2607835052494956</c:v>
                </c:pt>
                <c:pt idx="3">
                  <c:v>4.5029440534949963</c:v>
                </c:pt>
                <c:pt idx="4">
                  <c:v>4.2636588382849441</c:v>
                </c:pt>
                <c:pt idx="5">
                  <c:v>3.8642175730003925</c:v>
                </c:pt>
                <c:pt idx="6">
                  <c:v>3.8305761764856414</c:v>
                </c:pt>
                <c:pt idx="7">
                  <c:v>3.3579289321185626</c:v>
                </c:pt>
                <c:pt idx="8">
                  <c:v>2.8563558374148688</c:v>
                </c:pt>
                <c:pt idx="9">
                  <c:v>2.7160970919456746</c:v>
                </c:pt>
                <c:pt idx="10">
                  <c:v>2.584406838922118</c:v>
                </c:pt>
                <c:pt idx="11">
                  <c:v>2.5198843656066465</c:v>
                </c:pt>
                <c:pt idx="12">
                  <c:v>2.2468427405604254</c:v>
                </c:pt>
                <c:pt idx="13">
                  <c:v>1.8284242772419115</c:v>
                </c:pt>
                <c:pt idx="14">
                  <c:v>1.4339285847783318</c:v>
                </c:pt>
                <c:pt idx="15">
                  <c:v>1.1676152390350611</c:v>
                </c:pt>
                <c:pt idx="16">
                  <c:v>0.86783301675916613</c:v>
                </c:pt>
                <c:pt idx="17">
                  <c:v>0.45390007297595242</c:v>
                </c:pt>
                <c:pt idx="18">
                  <c:v>0.15848835691393956</c:v>
                </c:pt>
                <c:pt idx="19">
                  <c:v>3.8414449353596378E-2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2-492E-A9A5-6CB3828C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0959"/>
        <c:axId val="1"/>
      </c:barChart>
      <c:catAx>
        <c:axId val="1389370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09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Luján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04"/>
          <c:w val="0.88529956748817484"/>
          <c:h val="0.722342733188721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lujan!$G$9:$G$28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lujan!$H$9:$H$28</c:f>
              <c:numCache>
                <c:formatCode>0.0;0.0</c:formatCode>
                <c:ptCount val="20"/>
                <c:pt idx="0">
                  <c:v>-4.6176431335913515</c:v>
                </c:pt>
                <c:pt idx="1">
                  <c:v>-4.5317296143066867</c:v>
                </c:pt>
                <c:pt idx="2">
                  <c:v>-4.6793674095822766</c:v>
                </c:pt>
                <c:pt idx="3">
                  <c:v>-4.6960496463365811</c:v>
                </c:pt>
                <c:pt idx="4">
                  <c:v>-4.3657413586013609</c:v>
                </c:pt>
                <c:pt idx="5">
                  <c:v>-3.7910383024155876</c:v>
                </c:pt>
                <c:pt idx="6">
                  <c:v>-3.5783397837982114</c:v>
                </c:pt>
                <c:pt idx="7">
                  <c:v>-3.2196716935806751</c:v>
                </c:pt>
                <c:pt idx="8">
                  <c:v>-2.9585946883758174</c:v>
                </c:pt>
                <c:pt idx="9">
                  <c:v>-2.7700854130521821</c:v>
                </c:pt>
                <c:pt idx="10">
                  <c:v>-2.3538636060322968</c:v>
                </c:pt>
                <c:pt idx="11">
                  <c:v>-2.1186440677966099</c:v>
                </c:pt>
                <c:pt idx="12">
                  <c:v>-1.869244628319765</c:v>
                </c:pt>
                <c:pt idx="13">
                  <c:v>-1.420492459628987</c:v>
                </c:pt>
                <c:pt idx="14">
                  <c:v>-0.97174029093820902</c:v>
                </c:pt>
                <c:pt idx="15">
                  <c:v>-0.69147871346590151</c:v>
                </c:pt>
                <c:pt idx="16">
                  <c:v>-0.40788068864273325</c:v>
                </c:pt>
                <c:pt idx="17">
                  <c:v>-0.16682236754304017</c:v>
                </c:pt>
                <c:pt idx="18">
                  <c:v>-4.2539703723475243E-2</c:v>
                </c:pt>
                <c:pt idx="19">
                  <c:v>-7.507006539436807E-3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5-483D-9355-AAEB4697049A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lujan!$G$9:$G$28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lujan!$I$9:$I$28</c:f>
              <c:numCache>
                <c:formatCode>0.0</c:formatCode>
                <c:ptCount val="20"/>
                <c:pt idx="0">
                  <c:v>4.4908581342586418</c:v>
                </c:pt>
                <c:pt idx="1">
                  <c:v>4.4708394501534761</c:v>
                </c:pt>
                <c:pt idx="2">
                  <c:v>4.5650940878152939</c:v>
                </c:pt>
                <c:pt idx="3">
                  <c:v>4.6501734952622451</c:v>
                </c:pt>
                <c:pt idx="4">
                  <c:v>4.1680568530628586</c:v>
                </c:pt>
                <c:pt idx="5">
                  <c:v>3.6517416255171491</c:v>
                </c:pt>
                <c:pt idx="6">
                  <c:v>3.6667556385960234</c:v>
                </c:pt>
                <c:pt idx="7">
                  <c:v>3.6250500467102631</c:v>
                </c:pt>
                <c:pt idx="8">
                  <c:v>3.222174029093821</c:v>
                </c:pt>
                <c:pt idx="9">
                  <c:v>2.8468237021219802</c:v>
                </c:pt>
                <c:pt idx="10">
                  <c:v>2.413085546510076</c:v>
                </c:pt>
                <c:pt idx="11">
                  <c:v>2.3063192312825302</c:v>
                </c:pt>
                <c:pt idx="12">
                  <c:v>2.0560856799679699</c:v>
                </c:pt>
                <c:pt idx="13">
                  <c:v>1.4747097290804752</c:v>
                </c:pt>
                <c:pt idx="14">
                  <c:v>1.1569131189109836</c:v>
                </c:pt>
                <c:pt idx="15">
                  <c:v>0.87915387695182168</c:v>
                </c:pt>
                <c:pt idx="16">
                  <c:v>0.65477779260643265</c:v>
                </c:pt>
                <c:pt idx="17">
                  <c:v>0.3086213799546243</c:v>
                </c:pt>
                <c:pt idx="18">
                  <c:v>0.10426397971440012</c:v>
                </c:pt>
                <c:pt idx="19">
                  <c:v>3.0028026157747228E-2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5-483D-9355-AAEB4697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1791"/>
        <c:axId val="1"/>
      </c:barChart>
      <c:catAx>
        <c:axId val="13893717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179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" r="0.750000000000001" t="1" header="0" footer="0"/>
    <c:pageSetup paperSize="9"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Malargüe</a:t>
            </a:r>
          </a:p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Estructura por edad y sexo de la población </a:t>
            </a:r>
          </a:p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8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Censo 2010</a:t>
            </a:r>
          </a:p>
        </c:rich>
      </c:tx>
      <c:layout>
        <c:manualLayout>
          <c:xMode val="edge"/>
          <c:yMode val="edge"/>
          <c:x val="0.30371593161244453"/>
          <c:y val="3.0368672270396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Malargûe!$G$9:$G$28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Malargûe!$H$9:$H$28</c:f>
              <c:numCache>
                <c:formatCode>0.0;0.0</c:formatCode>
                <c:ptCount val="20"/>
                <c:pt idx="0">
                  <c:v>-5.1590744757772953</c:v>
                </c:pt>
                <c:pt idx="1">
                  <c:v>-4.584237165582068</c:v>
                </c:pt>
                <c:pt idx="2">
                  <c:v>-4.9096167751265369</c:v>
                </c:pt>
                <c:pt idx="3">
                  <c:v>-4.9674620390455528</c:v>
                </c:pt>
                <c:pt idx="4">
                  <c:v>-4.3637020968908171</c:v>
                </c:pt>
                <c:pt idx="5">
                  <c:v>-4.1757049891540134</c:v>
                </c:pt>
                <c:pt idx="6">
                  <c:v>-3.676789587852495</c:v>
                </c:pt>
                <c:pt idx="7">
                  <c:v>-3.3658712942877802</c:v>
                </c:pt>
                <c:pt idx="8">
                  <c:v>-3.0296456977584962</c:v>
                </c:pt>
                <c:pt idx="9">
                  <c:v>-2.8922631959508314</c:v>
                </c:pt>
                <c:pt idx="10">
                  <c:v>-2.6283441793203179</c:v>
                </c:pt>
                <c:pt idx="11">
                  <c:v>-2.3427331887201737</c:v>
                </c:pt>
                <c:pt idx="12">
                  <c:v>-1.7281272595806216</c:v>
                </c:pt>
                <c:pt idx="13">
                  <c:v>-1.2725958062183658</c:v>
                </c:pt>
                <c:pt idx="14">
                  <c:v>-0.84960231381055673</c:v>
                </c:pt>
                <c:pt idx="15">
                  <c:v>-0.53506869125090384</c:v>
                </c:pt>
                <c:pt idx="16">
                  <c:v>-0.3109182935647144</c:v>
                </c:pt>
                <c:pt idx="17">
                  <c:v>-0.16630513376717282</c:v>
                </c:pt>
                <c:pt idx="18">
                  <c:v>-4.6999276934201008E-2</c:v>
                </c:pt>
                <c:pt idx="19">
                  <c:v>-3.6153289949385397E-3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4-42D7-AE0B-2CA5BEBAF4E3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Malargûe!$G$9:$G$28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Malargûe!$I$9:$I$28</c:f>
              <c:numCache>
                <c:formatCode>0.0</c:formatCode>
                <c:ptCount val="20"/>
                <c:pt idx="0">
                  <c:v>4.9132321041214757</c:v>
                </c:pt>
                <c:pt idx="1">
                  <c:v>4.4323933477946493</c:v>
                </c:pt>
                <c:pt idx="2">
                  <c:v>4.7180043383947945</c:v>
                </c:pt>
                <c:pt idx="3">
                  <c:v>4.6529284164859002</c:v>
                </c:pt>
                <c:pt idx="4">
                  <c:v>4.005784526391901</c:v>
                </c:pt>
                <c:pt idx="5">
                  <c:v>3.8467100506146061</c:v>
                </c:pt>
                <c:pt idx="6">
                  <c:v>4.0166305133767173</c:v>
                </c:pt>
                <c:pt idx="7">
                  <c:v>3.3586406362979027</c:v>
                </c:pt>
                <c:pt idx="8">
                  <c:v>2.8163412870571221</c:v>
                </c:pt>
                <c:pt idx="9">
                  <c:v>2.8091106290672454</c:v>
                </c:pt>
                <c:pt idx="10">
                  <c:v>2.4403470715835143</c:v>
                </c:pt>
                <c:pt idx="11">
                  <c:v>1.9920462762111353</c:v>
                </c:pt>
                <c:pt idx="12">
                  <c:v>1.4280549530007232</c:v>
                </c:pt>
                <c:pt idx="13">
                  <c:v>1.1713665943600868</c:v>
                </c:pt>
                <c:pt idx="14">
                  <c:v>0.86406362979031082</c:v>
                </c:pt>
                <c:pt idx="15">
                  <c:v>0.71221981200289219</c:v>
                </c:pt>
                <c:pt idx="16">
                  <c:v>0.48806941431670281</c:v>
                </c:pt>
                <c:pt idx="17">
                  <c:v>0.19522776572668113</c:v>
                </c:pt>
                <c:pt idx="18">
                  <c:v>0.10484454085321765</c:v>
                </c:pt>
                <c:pt idx="19">
                  <c:v>2.5307302964569778E-2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4-42D7-AE0B-2CA5BEBA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0559"/>
        <c:axId val="1"/>
      </c:barChart>
      <c:catAx>
        <c:axId val="13893605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05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Maipú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7303357693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23"/>
          <c:w val="0.88529956748817551"/>
          <c:h val="0.72234273318872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Maipú!$G$9:$G$28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Maipú!$H$9:$H$28</c:f>
              <c:numCache>
                <c:formatCode>0.0;0.0</c:formatCode>
                <c:ptCount val="20"/>
                <c:pt idx="0">
                  <c:v>-4.7814683285750759</c:v>
                </c:pt>
                <c:pt idx="1">
                  <c:v>-4.4373650859967961</c:v>
                </c:pt>
                <c:pt idx="2">
                  <c:v>-4.6184109741661441</c:v>
                </c:pt>
                <c:pt idx="3">
                  <c:v>-4.7547756655757496</c:v>
                </c:pt>
                <c:pt idx="4">
                  <c:v>-4.4344637095838264</c:v>
                </c:pt>
                <c:pt idx="5">
                  <c:v>-3.9040921012928531</c:v>
                </c:pt>
                <c:pt idx="6">
                  <c:v>-3.7654063087528722</c:v>
                </c:pt>
                <c:pt idx="7">
                  <c:v>-3.3452870041547711</c:v>
                </c:pt>
                <c:pt idx="8">
                  <c:v>-2.7586286934521738</c:v>
                </c:pt>
                <c:pt idx="9">
                  <c:v>-2.5230369287189842</c:v>
                </c:pt>
                <c:pt idx="10">
                  <c:v>-2.2706171807905671</c:v>
                </c:pt>
                <c:pt idx="11">
                  <c:v>-2.1446974444676554</c:v>
                </c:pt>
                <c:pt idx="12">
                  <c:v>-1.8121997075412577</c:v>
                </c:pt>
                <c:pt idx="13">
                  <c:v>-1.3810551725738691</c:v>
                </c:pt>
                <c:pt idx="14">
                  <c:v>-0.98936935682287686</c:v>
                </c:pt>
                <c:pt idx="15">
                  <c:v>-0.68646565930877601</c:v>
                </c:pt>
                <c:pt idx="16">
                  <c:v>-0.44333031590186378</c:v>
                </c:pt>
                <c:pt idx="17">
                  <c:v>-0.17002065780006034</c:v>
                </c:pt>
                <c:pt idx="18">
                  <c:v>-4.4681196759742824E-2</c:v>
                </c:pt>
                <c:pt idx="19">
                  <c:v>-4.0619269781584384E-3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10F-8FD2-47630987AC55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Maipú!$G$9:$G$28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Maipú!$I$9:$I$28</c:f>
              <c:numCache>
                <c:formatCode>0.0</c:formatCode>
                <c:ptCount val="20"/>
                <c:pt idx="0">
                  <c:v>4.5615439964719267</c:v>
                </c:pt>
                <c:pt idx="1">
                  <c:v>4.2458742427407561</c:v>
                </c:pt>
                <c:pt idx="2">
                  <c:v>4.3973260914978063</c:v>
                </c:pt>
                <c:pt idx="3">
                  <c:v>4.6334981315135897</c:v>
                </c:pt>
                <c:pt idx="4">
                  <c:v>4.372374254346262</c:v>
                </c:pt>
                <c:pt idx="5">
                  <c:v>3.8762388877283387</c:v>
                </c:pt>
                <c:pt idx="6">
                  <c:v>3.8965485226191303</c:v>
                </c:pt>
                <c:pt idx="7">
                  <c:v>3.5617296845623563</c:v>
                </c:pt>
                <c:pt idx="8">
                  <c:v>2.8630782443191052</c:v>
                </c:pt>
                <c:pt idx="9">
                  <c:v>2.6965392382146089</c:v>
                </c:pt>
                <c:pt idx="10">
                  <c:v>2.4168465520042708</c:v>
                </c:pt>
                <c:pt idx="11">
                  <c:v>2.3176194786806859</c:v>
                </c:pt>
                <c:pt idx="12">
                  <c:v>2.0060116519276745</c:v>
                </c:pt>
                <c:pt idx="13">
                  <c:v>1.5632616113084048</c:v>
                </c:pt>
                <c:pt idx="14">
                  <c:v>1.1965276327089571</c:v>
                </c:pt>
                <c:pt idx="15">
                  <c:v>0.95165146345426266</c:v>
                </c:pt>
                <c:pt idx="16">
                  <c:v>0.68414455817839981</c:v>
                </c:pt>
                <c:pt idx="17">
                  <c:v>0.35512847294756633</c:v>
                </c:pt>
                <c:pt idx="18">
                  <c:v>0.10735092727990159</c:v>
                </c:pt>
                <c:pt idx="19">
                  <c:v>2.7272938281920941E-2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10F-8FD2-47630987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3887"/>
        <c:axId val="1"/>
      </c:barChart>
      <c:catAx>
        <c:axId val="13893638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38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44" r="0.75000000000000144" t="1" header="0" footer="0"/>
    <c:pageSetup paperSize="9"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Rivadavia
Estructura por edad y sexo de la población 
Censo 2010</a:t>
            </a:r>
          </a:p>
        </c:rich>
      </c:tx>
      <c:layout>
        <c:manualLayout>
          <c:xMode val="edge"/>
          <c:yMode val="edge"/>
          <c:x val="0.30371578552680911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Rivadavia!$G$9:$G$28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Rivadavia!$H$9:$H$28</c:f>
              <c:numCache>
                <c:formatCode>0.0;0.0</c:formatCode>
                <c:ptCount val="20"/>
                <c:pt idx="0">
                  <c:v>-4.5997197239813392</c:v>
                </c:pt>
                <c:pt idx="1">
                  <c:v>-4.1083497418977171</c:v>
                </c:pt>
                <c:pt idx="2">
                  <c:v>-4.5394071630035659</c:v>
                </c:pt>
                <c:pt idx="3">
                  <c:v>-4.9420822024728155</c:v>
                </c:pt>
                <c:pt idx="4">
                  <c:v>-4.0764195625565431</c:v>
                </c:pt>
                <c:pt idx="5">
                  <c:v>-3.6240753552232454</c:v>
                </c:pt>
                <c:pt idx="6">
                  <c:v>-3.5619888953931844</c:v>
                </c:pt>
                <c:pt idx="7">
                  <c:v>-3.1947918329696838</c:v>
                </c:pt>
                <c:pt idx="8">
                  <c:v>-2.5615099427030672</c:v>
                </c:pt>
                <c:pt idx="9">
                  <c:v>-2.3291291930534119</c:v>
                </c:pt>
                <c:pt idx="10">
                  <c:v>-2.2989729125645253</c:v>
                </c:pt>
                <c:pt idx="11">
                  <c:v>-2.2138257676547286</c:v>
                </c:pt>
                <c:pt idx="12">
                  <c:v>-2.1038440388129067</c:v>
                </c:pt>
                <c:pt idx="13">
                  <c:v>-1.671012718854771</c:v>
                </c:pt>
                <c:pt idx="14">
                  <c:v>-1.4616926542848527</c:v>
                </c:pt>
                <c:pt idx="15">
                  <c:v>-0.95258368367835666</c:v>
                </c:pt>
                <c:pt idx="16">
                  <c:v>-0.62086459830060481</c:v>
                </c:pt>
                <c:pt idx="17">
                  <c:v>-0.23770244620651731</c:v>
                </c:pt>
                <c:pt idx="18">
                  <c:v>-9.4016639171234456E-2</c:v>
                </c:pt>
                <c:pt idx="19">
                  <c:v>-1.2417291966012099E-2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C-4603-99DA-034448FD3AE4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Rivadavia!$G$9:$G$28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Rivadavia!$I$9:$I$28</c:f>
              <c:numCache>
                <c:formatCode>0.0</c:formatCode>
                <c:ptCount val="20"/>
                <c:pt idx="0">
                  <c:v>4.2626789420467244</c:v>
                </c:pt>
                <c:pt idx="1">
                  <c:v>4.007237507317333</c:v>
                </c:pt>
                <c:pt idx="2">
                  <c:v>4.4099125467865825</c:v>
                </c:pt>
                <c:pt idx="3">
                  <c:v>4.8108136874035443</c:v>
                </c:pt>
                <c:pt idx="4">
                  <c:v>4.014333102726483</c:v>
                </c:pt>
                <c:pt idx="5">
                  <c:v>3.6293970517801073</c:v>
                </c:pt>
                <c:pt idx="6">
                  <c:v>3.7464743760310788</c:v>
                </c:pt>
                <c:pt idx="7">
                  <c:v>3.2125308214925581</c:v>
                </c:pt>
                <c:pt idx="8">
                  <c:v>2.7655083107161227</c:v>
                </c:pt>
                <c:pt idx="9">
                  <c:v>2.5171624713958809</c:v>
                </c:pt>
                <c:pt idx="10">
                  <c:v>2.4568499104181081</c:v>
                </c:pt>
                <c:pt idx="11">
                  <c:v>2.5650577404076418</c:v>
                </c:pt>
                <c:pt idx="12">
                  <c:v>2.2493037447004771</c:v>
                </c:pt>
                <c:pt idx="13">
                  <c:v>1.9122629627658632</c:v>
                </c:pt>
                <c:pt idx="14">
                  <c:v>1.5858655739449736</c:v>
                </c:pt>
                <c:pt idx="15">
                  <c:v>1.218668511521473</c:v>
                </c:pt>
                <c:pt idx="16">
                  <c:v>0.80002838238163665</c:v>
                </c:pt>
                <c:pt idx="17">
                  <c:v>0.43815301651499827</c:v>
                </c:pt>
                <c:pt idx="18">
                  <c:v>0.15787699785358239</c:v>
                </c:pt>
                <c:pt idx="19">
                  <c:v>3.547797704574885E-2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C-4603-99DA-034448FD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5135"/>
        <c:axId val="1"/>
      </c:barChart>
      <c:catAx>
        <c:axId val="1389365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51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 Carlos
Estructura por edad y sexo de la población 
Censo 2010</a:t>
            </a:r>
          </a:p>
        </c:rich>
      </c:tx>
      <c:layout>
        <c:manualLayout>
          <c:xMode val="edge"/>
          <c:yMode val="edge"/>
          <c:x val="0.30371593161244453"/>
          <c:y val="3.0368672270396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04"/>
          <c:w val="0.88529956748817484"/>
          <c:h val="0.722342733188721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Carlos'!$G$9:$G$28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Carlos'!$H$9:$H$28</c:f>
              <c:numCache>
                <c:formatCode>0.0;0.0</c:formatCode>
                <c:ptCount val="20"/>
                <c:pt idx="0">
                  <c:v>-4.8450859612025372</c:v>
                </c:pt>
                <c:pt idx="1">
                  <c:v>-4.3149152646256628</c:v>
                </c:pt>
                <c:pt idx="2">
                  <c:v>-4.7010511476816523</c:v>
                </c:pt>
                <c:pt idx="3">
                  <c:v>-4.9646042107198678</c:v>
                </c:pt>
                <c:pt idx="4">
                  <c:v>-4.5662100456620998</c:v>
                </c:pt>
                <c:pt idx="5">
                  <c:v>-3.8552296895590081</c:v>
                </c:pt>
                <c:pt idx="6">
                  <c:v>-3.6437743250283474</c:v>
                </c:pt>
                <c:pt idx="7">
                  <c:v>-3.2790904354754682</c:v>
                </c:pt>
                <c:pt idx="8">
                  <c:v>-2.7029511813919278</c:v>
                </c:pt>
                <c:pt idx="9">
                  <c:v>-2.5006895283625998</c:v>
                </c:pt>
                <c:pt idx="10">
                  <c:v>-2.2555238883270512</c:v>
                </c:pt>
                <c:pt idx="11">
                  <c:v>-2.2064907603199413</c:v>
                </c:pt>
                <c:pt idx="12">
                  <c:v>-1.9214857037786155</c:v>
                </c:pt>
                <c:pt idx="13">
                  <c:v>-1.5813183782292912</c:v>
                </c:pt>
                <c:pt idx="14">
                  <c:v>-1.1461493671661918</c:v>
                </c:pt>
                <c:pt idx="15">
                  <c:v>-0.78453004811375682</c:v>
                </c:pt>
                <c:pt idx="16">
                  <c:v>-0.45049186356532134</c:v>
                </c:pt>
                <c:pt idx="17">
                  <c:v>-0.20839079403021668</c:v>
                </c:pt>
                <c:pt idx="18">
                  <c:v>-6.129141000888725E-2</c:v>
                </c:pt>
                <c:pt idx="19">
                  <c:v>-3.0645705004443626E-3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9D5-8217-81B9C2CBB034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Carlos'!$G$9:$G$28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Carlos'!$I$9:$I$28</c:f>
              <c:numCache>
                <c:formatCode>0.0</c:formatCode>
                <c:ptCount val="20"/>
                <c:pt idx="0">
                  <c:v>4.8236339676994273</c:v>
                </c:pt>
                <c:pt idx="1">
                  <c:v>4.0758787655910025</c:v>
                </c:pt>
                <c:pt idx="2">
                  <c:v>4.6336305966718765</c:v>
                </c:pt>
                <c:pt idx="3">
                  <c:v>4.8941190892096476</c:v>
                </c:pt>
                <c:pt idx="4">
                  <c:v>4.3118506941252184</c:v>
                </c:pt>
                <c:pt idx="5">
                  <c:v>3.9778125095767827</c:v>
                </c:pt>
                <c:pt idx="6">
                  <c:v>3.7755508565474551</c:v>
                </c:pt>
                <c:pt idx="7">
                  <c:v>3.1840887499616928</c:v>
                </c:pt>
                <c:pt idx="8">
                  <c:v>2.6723054763874843</c:v>
                </c:pt>
                <c:pt idx="9">
                  <c:v>2.4700438233581563</c:v>
                </c:pt>
                <c:pt idx="10">
                  <c:v>2.5589163678710429</c:v>
                </c:pt>
                <c:pt idx="11">
                  <c:v>2.1390702093101654</c:v>
                </c:pt>
                <c:pt idx="12">
                  <c:v>1.9061628512763935</c:v>
                </c:pt>
                <c:pt idx="13">
                  <c:v>1.5905120897306242</c:v>
                </c:pt>
                <c:pt idx="14">
                  <c:v>1.1951824951733014</c:v>
                </c:pt>
                <c:pt idx="15">
                  <c:v>0.82743403511997793</c:v>
                </c:pt>
                <c:pt idx="16">
                  <c:v>0.61291410008887248</c:v>
                </c:pt>
                <c:pt idx="17">
                  <c:v>0.24210106953510466</c:v>
                </c:pt>
                <c:pt idx="18">
                  <c:v>8.8872544512886523E-2</c:v>
                </c:pt>
                <c:pt idx="19">
                  <c:v>2.7581134503999266E-2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8-49D5-8217-81B9C2CB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4719"/>
        <c:axId val="1"/>
      </c:barChart>
      <c:catAx>
        <c:axId val="1389364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471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" r="0.750000000000001" t="1" header="0" footer="0"/>
    <c:pageSetup paperSize="9"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 Martín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7774322327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Martin'!$G$9:$G$28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Martin'!$H$9:$H$28</c:f>
              <c:numCache>
                <c:formatCode>0.0;0.0</c:formatCode>
                <c:ptCount val="20"/>
                <c:pt idx="0">
                  <c:v>-4.6252749111825411</c:v>
                </c:pt>
                <c:pt idx="1">
                  <c:v>-4.0898325156487907</c:v>
                </c:pt>
                <c:pt idx="2">
                  <c:v>-4.5279986465911009</c:v>
                </c:pt>
                <c:pt idx="3">
                  <c:v>-4.6667230587041111</c:v>
                </c:pt>
                <c:pt idx="4">
                  <c:v>-4.2031805109118592</c:v>
                </c:pt>
                <c:pt idx="5">
                  <c:v>-3.6956521739130435</c:v>
                </c:pt>
                <c:pt idx="6">
                  <c:v>-3.5983759093216037</c:v>
                </c:pt>
                <c:pt idx="7">
                  <c:v>-3.1568262561326339</c:v>
                </c:pt>
                <c:pt idx="8">
                  <c:v>-2.4403654204026388</c:v>
                </c:pt>
                <c:pt idx="9">
                  <c:v>-2.5215699543224499</c:v>
                </c:pt>
                <c:pt idx="10">
                  <c:v>-2.3650820504144816</c:v>
                </c:pt>
                <c:pt idx="11">
                  <c:v>-2.3346303501945527</c:v>
                </c:pt>
                <c:pt idx="12">
                  <c:v>-2.0690238538318391</c:v>
                </c:pt>
                <c:pt idx="13">
                  <c:v>-1.5978683809846048</c:v>
                </c:pt>
                <c:pt idx="14">
                  <c:v>-1.2671290813737099</c:v>
                </c:pt>
                <c:pt idx="15">
                  <c:v>-0.92031805109118592</c:v>
                </c:pt>
                <c:pt idx="16">
                  <c:v>-0.57604466249365593</c:v>
                </c:pt>
                <c:pt idx="17">
                  <c:v>-0.23430891558111994</c:v>
                </c:pt>
                <c:pt idx="18">
                  <c:v>-6.1749281001522591E-2</c:v>
                </c:pt>
                <c:pt idx="19">
                  <c:v>-9.3046861783116219E-3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4-4AAC-B4F0-1B272673BA17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Martin'!$G$9:$G$28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Martin'!$I$9:$I$28</c:f>
              <c:numCache>
                <c:formatCode>0.0</c:formatCode>
                <c:ptCount val="20"/>
                <c:pt idx="0">
                  <c:v>4.4958551852478426</c:v>
                </c:pt>
                <c:pt idx="1">
                  <c:v>4.0965995601421081</c:v>
                </c:pt>
                <c:pt idx="2">
                  <c:v>4.3139908644899343</c:v>
                </c:pt>
                <c:pt idx="3">
                  <c:v>4.5584503468110302</c:v>
                </c:pt>
                <c:pt idx="4">
                  <c:v>4.14566063271866</c:v>
                </c:pt>
                <c:pt idx="5">
                  <c:v>3.6626628320081207</c:v>
                </c:pt>
                <c:pt idx="6">
                  <c:v>3.8276095415327358</c:v>
                </c:pt>
                <c:pt idx="7">
                  <c:v>3.2363390289291152</c:v>
                </c:pt>
                <c:pt idx="8">
                  <c:v>2.7533412282185754</c:v>
                </c:pt>
                <c:pt idx="9">
                  <c:v>2.586702757570631</c:v>
                </c:pt>
                <c:pt idx="10">
                  <c:v>2.5004229402808322</c:v>
                </c:pt>
                <c:pt idx="11">
                  <c:v>2.5410252072407378</c:v>
                </c:pt>
                <c:pt idx="12">
                  <c:v>2.2085941465065133</c:v>
                </c:pt>
                <c:pt idx="13">
                  <c:v>1.931145322280494</c:v>
                </c:pt>
                <c:pt idx="14">
                  <c:v>1.5200473693114531</c:v>
                </c:pt>
                <c:pt idx="15">
                  <c:v>1.1842327863305702</c:v>
                </c:pt>
                <c:pt idx="16">
                  <c:v>0.8475723227880223</c:v>
                </c:pt>
                <c:pt idx="17">
                  <c:v>0.45762138386059886</c:v>
                </c:pt>
                <c:pt idx="18">
                  <c:v>0.13957029267467433</c:v>
                </c:pt>
                <c:pt idx="19">
                  <c:v>3.1297580781593635E-2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4-4AAC-B4F0-1B272673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58479"/>
        <c:axId val="1"/>
      </c:barChart>
      <c:catAx>
        <c:axId val="1389358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5847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 Rafael
Estructura por edad y sexo de la población 
Censo 2010</a:t>
            </a:r>
          </a:p>
        </c:rich>
      </c:tx>
      <c:layout>
        <c:manualLayout>
          <c:xMode val="edge"/>
          <c:yMode val="edge"/>
          <c:x val="0.30371575775250315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686E-2"/>
          <c:y val="0.18872017353579176"/>
          <c:w val="0.88529956748817351"/>
          <c:h val="0.722342733188720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Rafael'!$H$9:$H$28</c:f>
              <c:numCache>
                <c:formatCode>0.0;0.0</c:formatCode>
                <c:ptCount val="20"/>
                <c:pt idx="0">
                  <c:v>-4.291078513759321</c:v>
                </c:pt>
                <c:pt idx="1">
                  <c:v>-3.8927123998766078</c:v>
                </c:pt>
                <c:pt idx="2">
                  <c:v>-4.4272356901998746</c:v>
                </c:pt>
                <c:pt idx="3">
                  <c:v>-4.6405131423587109</c:v>
                </c:pt>
                <c:pt idx="4">
                  <c:v>-4.0730142858662468</c:v>
                </c:pt>
                <c:pt idx="5">
                  <c:v>-3.6464593815485751</c:v>
                </c:pt>
                <c:pt idx="6">
                  <c:v>-3.4289270176259721</c:v>
                </c:pt>
                <c:pt idx="7">
                  <c:v>-3.0188598963928985</c:v>
                </c:pt>
                <c:pt idx="8">
                  <c:v>-2.5513514663489669</c:v>
                </c:pt>
                <c:pt idx="9">
                  <c:v>-2.4923145656266956</c:v>
                </c:pt>
                <c:pt idx="10">
                  <c:v>-2.4343413928453659</c:v>
                </c:pt>
                <c:pt idx="11">
                  <c:v>-2.3923241391781636</c:v>
                </c:pt>
                <c:pt idx="12">
                  <c:v>-2.1614951759937875</c:v>
                </c:pt>
                <c:pt idx="13">
                  <c:v>-1.6610111797806593</c:v>
                </c:pt>
                <c:pt idx="14">
                  <c:v>-1.3232775585316299</c:v>
                </c:pt>
                <c:pt idx="15">
                  <c:v>-0.94618600346775306</c:v>
                </c:pt>
                <c:pt idx="16">
                  <c:v>-0.65312895573828045</c:v>
                </c:pt>
                <c:pt idx="17">
                  <c:v>-0.30209873522747827</c:v>
                </c:pt>
                <c:pt idx="18">
                  <c:v>-7.6588411747811377E-2</c:v>
                </c:pt>
                <c:pt idx="19">
                  <c:v>-1.3828463232243722E-2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451-92A2-E0B54C2DFCA9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Rafael'!$I$9:$I$28</c:f>
              <c:numCache>
                <c:formatCode>0.0</c:formatCode>
                <c:ptCount val="20"/>
                <c:pt idx="0">
                  <c:v>4.1985341828973821</c:v>
                </c:pt>
                <c:pt idx="1">
                  <c:v>3.8139965322469127</c:v>
                </c:pt>
                <c:pt idx="2">
                  <c:v>4.4485102490187112</c:v>
                </c:pt>
                <c:pt idx="3">
                  <c:v>4.5208437490027551</c:v>
                </c:pt>
                <c:pt idx="4">
                  <c:v>4.1325830505589893</c:v>
                </c:pt>
                <c:pt idx="5">
                  <c:v>3.7538959035836998</c:v>
                </c:pt>
                <c:pt idx="6">
                  <c:v>3.6730525800721203</c:v>
                </c:pt>
                <c:pt idx="7">
                  <c:v>3.2550074992819837</c:v>
                </c:pt>
                <c:pt idx="8">
                  <c:v>2.712506249401653</c:v>
                </c:pt>
                <c:pt idx="9">
                  <c:v>2.7385675839547279</c:v>
                </c:pt>
                <c:pt idx="10">
                  <c:v>2.6210256464806561</c:v>
                </c:pt>
                <c:pt idx="11">
                  <c:v>2.6657022200002127</c:v>
                </c:pt>
                <c:pt idx="12">
                  <c:v>2.3992383707942855</c:v>
                </c:pt>
                <c:pt idx="13">
                  <c:v>1.9705560105947304</c:v>
                </c:pt>
                <c:pt idx="14">
                  <c:v>1.6088885106745099</c:v>
                </c:pt>
                <c:pt idx="15">
                  <c:v>1.2982799519194972</c:v>
                </c:pt>
                <c:pt idx="16">
                  <c:v>0.99937240051484433</c:v>
                </c:pt>
                <c:pt idx="17">
                  <c:v>0.51271686753395951</c:v>
                </c:pt>
                <c:pt idx="18">
                  <c:v>0.1935984852514121</c:v>
                </c:pt>
                <c:pt idx="19">
                  <c:v>5.6377580869916705E-2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C-4451-92A2-E0B54C2D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2623"/>
        <c:axId val="1"/>
      </c:barChart>
      <c:catAx>
        <c:axId val="13893726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262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 paperSize="9"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Santa Rosa
Estructura por edad y sexo de la población 
Censo 2010</a:t>
            </a:r>
          </a:p>
        </c:rich>
      </c:tx>
      <c:layout>
        <c:manualLayout>
          <c:xMode val="edge"/>
          <c:yMode val="edge"/>
          <c:x val="0.30371575775250315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29"/>
          <c:w val="0.88529956748817584"/>
          <c:h val="0.7223427331887217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santarosa!$G$9:$G$28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santarosa!$H$9:$H$28</c:f>
              <c:numCache>
                <c:formatCode>0.0;0.0</c:formatCode>
                <c:ptCount val="20"/>
                <c:pt idx="0">
                  <c:v>-4.6903627702455113</c:v>
                </c:pt>
                <c:pt idx="1">
                  <c:v>-4.2750702332966899</c:v>
                </c:pt>
                <c:pt idx="2">
                  <c:v>-5.2094784414315383</c:v>
                </c:pt>
                <c:pt idx="3">
                  <c:v>-5.3804812507634052</c:v>
                </c:pt>
                <c:pt idx="4">
                  <c:v>-4.5865396360083057</c:v>
                </c:pt>
                <c:pt idx="5">
                  <c:v>-3.5788445095883721</c:v>
                </c:pt>
                <c:pt idx="6">
                  <c:v>-3.5544155368266765</c:v>
                </c:pt>
                <c:pt idx="7">
                  <c:v>-2.9986564064981067</c:v>
                </c:pt>
                <c:pt idx="8">
                  <c:v>-2.5894711127397092</c:v>
                </c:pt>
                <c:pt idx="9">
                  <c:v>-2.5650421399780141</c:v>
                </c:pt>
                <c:pt idx="10">
                  <c:v>-2.4428972761695369</c:v>
                </c:pt>
                <c:pt idx="11">
                  <c:v>-2.3024306827897889</c:v>
                </c:pt>
                <c:pt idx="12">
                  <c:v>-2.1253206302674972</c:v>
                </c:pt>
                <c:pt idx="13">
                  <c:v>-1.8443874435080005</c:v>
                </c:pt>
                <c:pt idx="14">
                  <c:v>-1.0870892878954441</c:v>
                </c:pt>
                <c:pt idx="15">
                  <c:v>-0.84279956027849023</c:v>
                </c:pt>
                <c:pt idx="16">
                  <c:v>-0.43972150971051671</c:v>
                </c:pt>
                <c:pt idx="17">
                  <c:v>-0.19543178209356296</c:v>
                </c:pt>
                <c:pt idx="18">
                  <c:v>-5.4965188713814589E-2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310-8363-6D50DEAD52D5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santarosa!$G$9:$G$28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santarosa!$I$9:$I$28</c:f>
              <c:numCache>
                <c:formatCode>0.0</c:formatCode>
                <c:ptCount val="20"/>
                <c:pt idx="0">
                  <c:v>4.7453279589593258</c:v>
                </c:pt>
                <c:pt idx="1">
                  <c:v>4.2811774764871133</c:v>
                </c:pt>
                <c:pt idx="2">
                  <c:v>4.9468669842433126</c:v>
                </c:pt>
                <c:pt idx="3">
                  <c:v>4.9407597410528883</c:v>
                </c:pt>
                <c:pt idx="4">
                  <c:v>3.9025283986808357</c:v>
                </c:pt>
                <c:pt idx="5">
                  <c:v>3.7376328325393922</c:v>
                </c:pt>
                <c:pt idx="6">
                  <c:v>3.6032734823500676</c:v>
                </c:pt>
                <c:pt idx="7">
                  <c:v>2.9681201905459873</c:v>
                </c:pt>
                <c:pt idx="8">
                  <c:v>2.6688652742152192</c:v>
                </c:pt>
                <c:pt idx="9">
                  <c:v>2.4306827897886891</c:v>
                </c:pt>
                <c:pt idx="10">
                  <c:v>2.2780017100280934</c:v>
                </c:pt>
                <c:pt idx="11">
                  <c:v>2.2657872236472456</c:v>
                </c:pt>
                <c:pt idx="12">
                  <c:v>1.9604250641260534</c:v>
                </c:pt>
                <c:pt idx="13">
                  <c:v>1.4107731769879077</c:v>
                </c:pt>
                <c:pt idx="14">
                  <c:v>1.1542689629901062</c:v>
                </c:pt>
                <c:pt idx="15">
                  <c:v>0.96494442408696712</c:v>
                </c:pt>
                <c:pt idx="16">
                  <c:v>0.62293880542323199</c:v>
                </c:pt>
                <c:pt idx="17">
                  <c:v>0.26871870037864909</c:v>
                </c:pt>
                <c:pt idx="18">
                  <c:v>6.7179675094662272E-2</c:v>
                </c:pt>
                <c:pt idx="19">
                  <c:v>1.8321729571271528E-2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7-4310-8363-6D50DEAD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59311"/>
        <c:axId val="1"/>
      </c:barChart>
      <c:catAx>
        <c:axId val="1389359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5931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67" r="0.75000000000000167" t="1" header="0" footer="0"/>
    <c:pageSetup paperSize="9"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Tunuyàn
Estructura por edad y sexo de la población 
Censo 2010</a:t>
            </a:r>
          </a:p>
        </c:rich>
      </c:tx>
      <c:layout>
        <c:manualLayout>
          <c:xMode val="edge"/>
          <c:yMode val="edge"/>
          <c:x val="0.30371586947153995"/>
          <c:y val="3.03687635574837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Tunuyàn!$G$9:$G$28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Tunuyàn!$H$9:$H$28</c:f>
              <c:numCache>
                <c:formatCode>0.0;0.0</c:formatCode>
                <c:ptCount val="20"/>
                <c:pt idx="0">
                  <c:v>-5.2792268187148688</c:v>
                </c:pt>
                <c:pt idx="1">
                  <c:v>-4.6665857899632011</c:v>
                </c:pt>
                <c:pt idx="2">
                  <c:v>-4.6140159327105827</c:v>
                </c:pt>
                <c:pt idx="3">
                  <c:v>-4.8162076913744993</c:v>
                </c:pt>
                <c:pt idx="4">
                  <c:v>-4.0842735250111204</c:v>
                </c:pt>
                <c:pt idx="5">
                  <c:v>-3.9386954587731005</c:v>
                </c:pt>
                <c:pt idx="6">
                  <c:v>-3.7789639694286059</c:v>
                </c:pt>
                <c:pt idx="7">
                  <c:v>-3.1339722592907111</c:v>
                </c:pt>
                <c:pt idx="8">
                  <c:v>-2.7700270936956608</c:v>
                </c:pt>
                <c:pt idx="9">
                  <c:v>-2.3110518015285697</c:v>
                </c:pt>
                <c:pt idx="10">
                  <c:v>-2.3110518015285697</c:v>
                </c:pt>
                <c:pt idx="11">
                  <c:v>-2.1129038780379314</c:v>
                </c:pt>
                <c:pt idx="12">
                  <c:v>-1.8480326741882003</c:v>
                </c:pt>
                <c:pt idx="13">
                  <c:v>-1.3607505358081604</c:v>
                </c:pt>
                <c:pt idx="14">
                  <c:v>-1.0170245460795018</c:v>
                </c:pt>
                <c:pt idx="15">
                  <c:v>-0.73597800153665738</c:v>
                </c:pt>
                <c:pt idx="16">
                  <c:v>-0.37203283594160702</c:v>
                </c:pt>
                <c:pt idx="17">
                  <c:v>-0.16781915969105099</c:v>
                </c:pt>
                <c:pt idx="18">
                  <c:v>-5.2569857252618382E-2</c:v>
                </c:pt>
                <c:pt idx="19">
                  <c:v>-1.2131505519835011E-2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3-46F9-8FA7-D69F6DF5F416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Tunuyàn!$G$9:$G$28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Tunuyàn!$I$9:$I$28</c:f>
              <c:numCache>
                <c:formatCode>0.0</c:formatCode>
                <c:ptCount val="20"/>
                <c:pt idx="0">
                  <c:v>5.174087104209633</c:v>
                </c:pt>
                <c:pt idx="1">
                  <c:v>4.5937967568441911</c:v>
                </c:pt>
                <c:pt idx="2">
                  <c:v>4.4684378664725628</c:v>
                </c:pt>
                <c:pt idx="3">
                  <c:v>4.9516761696793239</c:v>
                </c:pt>
                <c:pt idx="4">
                  <c:v>4.2278296736625016</c:v>
                </c:pt>
                <c:pt idx="5">
                  <c:v>3.9407173763597396</c:v>
                </c:pt>
                <c:pt idx="6">
                  <c:v>3.8436653322010592</c:v>
                </c:pt>
                <c:pt idx="7">
                  <c:v>3.2027174572364432</c:v>
                </c:pt>
                <c:pt idx="8">
                  <c:v>2.949977758906547</c:v>
                </c:pt>
                <c:pt idx="9">
                  <c:v>2.4222572687937238</c:v>
                </c:pt>
                <c:pt idx="10">
                  <c:v>2.3454244005014355</c:v>
                </c:pt>
                <c:pt idx="11">
                  <c:v>2.2423066035828381</c:v>
                </c:pt>
                <c:pt idx="12">
                  <c:v>1.8824052731610659</c:v>
                </c:pt>
                <c:pt idx="13">
                  <c:v>1.4436491568603664</c:v>
                </c:pt>
                <c:pt idx="14">
                  <c:v>1.0797039912653161</c:v>
                </c:pt>
                <c:pt idx="15">
                  <c:v>0.85122730397508994</c:v>
                </c:pt>
                <c:pt idx="16">
                  <c:v>0.59848760564519388</c:v>
                </c:pt>
                <c:pt idx="17">
                  <c:v>0.26689312143637023</c:v>
                </c:pt>
                <c:pt idx="18">
                  <c:v>0.10109587933195842</c:v>
                </c:pt>
                <c:pt idx="19">
                  <c:v>3.0328763799587526E-2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3-46F9-8FA7-D69F6DF5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72207"/>
        <c:axId val="1"/>
      </c:barChart>
      <c:catAx>
        <c:axId val="1389372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7220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Tupungato
Estructura por edad y sexo de la población 
Censo 2010</a:t>
            </a:r>
          </a:p>
        </c:rich>
      </c:tx>
      <c:layout>
        <c:manualLayout>
          <c:xMode val="edge"/>
          <c:yMode val="edge"/>
          <c:x val="0.30371586947153995"/>
          <c:y val="3.0368672270396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9"/>
          <c:w val="0.88529956748817462"/>
          <c:h val="0.72234273318872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Tupungato!$G$9:$G$28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Tupungato!$H$9:$H$28</c:f>
              <c:numCache>
                <c:formatCode>0.0;0.0</c:formatCode>
                <c:ptCount val="20"/>
                <c:pt idx="0">
                  <c:v>-5.706555159267003</c:v>
                </c:pt>
                <c:pt idx="1">
                  <c:v>-5.1285204771860782</c:v>
                </c:pt>
                <c:pt idx="2">
                  <c:v>-5.3037756733489116</c:v>
                </c:pt>
                <c:pt idx="3">
                  <c:v>-5.3406715041200341</c:v>
                </c:pt>
                <c:pt idx="4">
                  <c:v>-4.8333538310170958</c:v>
                </c:pt>
                <c:pt idx="5">
                  <c:v>-4.1015865207231581</c:v>
                </c:pt>
                <c:pt idx="6">
                  <c:v>-3.8279424425039967</c:v>
                </c:pt>
                <c:pt idx="7">
                  <c:v>-3.0469806911818966</c:v>
                </c:pt>
                <c:pt idx="8">
                  <c:v>-2.6226786373139834</c:v>
                </c:pt>
                <c:pt idx="9">
                  <c:v>-2.3459599065305619</c:v>
                </c:pt>
                <c:pt idx="10">
                  <c:v>-2.0907637436969622</c:v>
                </c:pt>
                <c:pt idx="11">
                  <c:v>-1.866314106505965</c:v>
                </c:pt>
                <c:pt idx="12">
                  <c:v>-1.6510884270077482</c:v>
                </c:pt>
                <c:pt idx="13">
                  <c:v>-1.1622186692903702</c:v>
                </c:pt>
                <c:pt idx="14">
                  <c:v>-0.78096175132210066</c:v>
                </c:pt>
                <c:pt idx="15">
                  <c:v>-0.54728815643832252</c:v>
                </c:pt>
                <c:pt idx="16">
                  <c:v>-0.33821178206862623</c:v>
                </c:pt>
                <c:pt idx="17">
                  <c:v>-9.2239576927807154E-2</c:v>
                </c:pt>
                <c:pt idx="18">
                  <c:v>-3.9970483335383097E-2</c:v>
                </c:pt>
                <c:pt idx="19">
                  <c:v>-6.149305128520478E-3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3-45D0-9BE6-837903977293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Tupungato!$G$9:$G$28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Tupungato!$I$9:$I$28</c:f>
              <c:numCache>
                <c:formatCode>0.0</c:formatCode>
                <c:ptCount val="20"/>
                <c:pt idx="0">
                  <c:v>5.3775673348911575</c:v>
                </c:pt>
                <c:pt idx="1">
                  <c:v>4.8948468823022999</c:v>
                </c:pt>
                <c:pt idx="2">
                  <c:v>4.9348173656376826</c:v>
                </c:pt>
                <c:pt idx="3">
                  <c:v>5.1684909605214608</c:v>
                </c:pt>
                <c:pt idx="4">
                  <c:v>4.5197392694625504</c:v>
                </c:pt>
                <c:pt idx="5">
                  <c:v>4.1784528348296641</c:v>
                </c:pt>
                <c:pt idx="6">
                  <c:v>3.5235518386422333</c:v>
                </c:pt>
                <c:pt idx="7">
                  <c:v>3.1515188783667445</c:v>
                </c:pt>
                <c:pt idx="8">
                  <c:v>2.5611855860287789</c:v>
                </c:pt>
                <c:pt idx="9">
                  <c:v>2.4228262206370683</c:v>
                </c:pt>
                <c:pt idx="10">
                  <c:v>2.1860779731890294</c:v>
                </c:pt>
                <c:pt idx="11">
                  <c:v>1.8724634116344854</c:v>
                </c:pt>
                <c:pt idx="12">
                  <c:v>1.4819825359734351</c:v>
                </c:pt>
                <c:pt idx="13">
                  <c:v>1.0576804821055221</c:v>
                </c:pt>
                <c:pt idx="14">
                  <c:v>0.71639404747263558</c:v>
                </c:pt>
                <c:pt idx="15">
                  <c:v>0.55343746156684293</c:v>
                </c:pt>
                <c:pt idx="16">
                  <c:v>0.34743573976140696</c:v>
                </c:pt>
                <c:pt idx="17">
                  <c:v>0.13221006026319027</c:v>
                </c:pt>
                <c:pt idx="18">
                  <c:v>6.4567703849465002E-2</c:v>
                </c:pt>
                <c:pt idx="19">
                  <c:v>2.1522567949821672E-2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3-45D0-9BE6-83790397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1807"/>
        <c:axId val="1"/>
      </c:barChart>
      <c:catAx>
        <c:axId val="13893618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180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78" r="0.75000000000000078" t="1" header="0" footer="0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Capital
Estructura por edad y sexo de la población 
Censo 2010</a:t>
            </a:r>
          </a:p>
        </c:rich>
      </c:tx>
      <c:layout>
        <c:manualLayout>
          <c:xMode val="edge"/>
          <c:yMode val="edge"/>
          <c:x val="0.30371571583291868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capital!$G$9:$G$28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capital!$H$9:$H$28</c:f>
              <c:numCache>
                <c:formatCode>0.0;0.0</c:formatCode>
                <c:ptCount val="20"/>
                <c:pt idx="0">
                  <c:v>-3.3709720882120284</c:v>
                </c:pt>
                <c:pt idx="1">
                  <c:v>-2.7868325205796194</c:v>
                </c:pt>
                <c:pt idx="2">
                  <c:v>-2.9511217739762343</c:v>
                </c:pt>
                <c:pt idx="3">
                  <c:v>-3.504837405794456</c:v>
                </c:pt>
                <c:pt idx="4">
                  <c:v>-4.9060769638650568</c:v>
                </c:pt>
                <c:pt idx="5">
                  <c:v>-4.6644239879695064</c:v>
                </c:pt>
                <c:pt idx="6">
                  <c:v>-4.0715918672473288</c:v>
                </c:pt>
                <c:pt idx="7">
                  <c:v>-3.2640536852078821</c:v>
                </c:pt>
                <c:pt idx="8">
                  <c:v>-2.5078015663980668</c:v>
                </c:pt>
                <c:pt idx="9">
                  <c:v>-2.3513356107822427</c:v>
                </c:pt>
                <c:pt idx="10">
                  <c:v>-2.5330099703583939</c:v>
                </c:pt>
                <c:pt idx="11">
                  <c:v>-2.4217452908093637</c:v>
                </c:pt>
                <c:pt idx="12">
                  <c:v>-2.1444528472457645</c:v>
                </c:pt>
                <c:pt idx="13">
                  <c:v>-1.7298180648638313</c:v>
                </c:pt>
                <c:pt idx="14">
                  <c:v>-1.296928920993385</c:v>
                </c:pt>
                <c:pt idx="15">
                  <c:v>-1.0822228596761154</c:v>
                </c:pt>
                <c:pt idx="16">
                  <c:v>-0.81536147982023788</c:v>
                </c:pt>
                <c:pt idx="17">
                  <c:v>-0.43288914387044619</c:v>
                </c:pt>
                <c:pt idx="18">
                  <c:v>-0.13125755165549674</c:v>
                </c:pt>
                <c:pt idx="19">
                  <c:v>-2.346989334237359E-2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F-40F3-970B-A4E7C9C2C134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capital!$G$9:$G$28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capital!$I$9:$I$28</c:f>
              <c:numCache>
                <c:formatCode>0.0</c:formatCode>
                <c:ptCount val="20"/>
                <c:pt idx="0">
                  <c:v>3.315339748437514</c:v>
                </c:pt>
                <c:pt idx="1">
                  <c:v>2.7720551803270137</c:v>
                </c:pt>
                <c:pt idx="2">
                  <c:v>2.9372136890326055</c:v>
                </c:pt>
                <c:pt idx="3">
                  <c:v>3.6039325110178115</c:v>
                </c:pt>
                <c:pt idx="4">
                  <c:v>4.7435262210863947</c:v>
                </c:pt>
                <c:pt idx="5">
                  <c:v>4.4271172886188408</c:v>
                </c:pt>
                <c:pt idx="6">
                  <c:v>4.1524326109821716</c:v>
                </c:pt>
                <c:pt idx="7">
                  <c:v>3.3014316634938847</c:v>
                </c:pt>
                <c:pt idx="8">
                  <c:v>2.7746629462539443</c:v>
                </c:pt>
                <c:pt idx="9">
                  <c:v>2.8337723072643666</c:v>
                </c:pt>
                <c:pt idx="10">
                  <c:v>2.9545987952121417</c:v>
                </c:pt>
                <c:pt idx="11">
                  <c:v>3.0041463478238195</c:v>
                </c:pt>
                <c:pt idx="12">
                  <c:v>2.8668040090054849</c:v>
                </c:pt>
                <c:pt idx="13">
                  <c:v>2.4373918863709458</c:v>
                </c:pt>
                <c:pt idx="14">
                  <c:v>1.9514781686529152</c:v>
                </c:pt>
                <c:pt idx="15">
                  <c:v>1.8941073182604462</c:v>
                </c:pt>
                <c:pt idx="16">
                  <c:v>1.6255074277866151</c:v>
                </c:pt>
                <c:pt idx="17">
                  <c:v>0.95009605271164188</c:v>
                </c:pt>
                <c:pt idx="18">
                  <c:v>0.37291052755104703</c:v>
                </c:pt>
                <c:pt idx="19">
                  <c:v>9.1271807442563954E-2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F-40F3-970B-A4E7C9C2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2239"/>
        <c:axId val="1"/>
      </c:barChart>
      <c:catAx>
        <c:axId val="13860022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223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Godoy</a:t>
            </a:r>
            <a:r>
              <a:rPr lang="es-ES" baseline="0"/>
              <a:t> Cruz</a:t>
            </a:r>
            <a:r>
              <a:rPr lang="es-ES"/>
              <a:t>
Estructura por edad y sexo de la población 
Censo 2010</a:t>
            </a:r>
          </a:p>
        </c:rich>
      </c:tx>
      <c:layout>
        <c:manualLayout>
          <c:xMode val="edge"/>
          <c:yMode val="edge"/>
          <c:x val="0.30371584860303674"/>
          <c:y val="3.036880005383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3"/>
          <c:w val="0.88529956748817418"/>
          <c:h val="0.722342733188720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godoycruz!$G$9:$G$28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godoycruz!$H$9:$H$28</c:f>
              <c:numCache>
                <c:formatCode>0.0;0.0</c:formatCode>
                <c:ptCount val="20"/>
                <c:pt idx="0">
                  <c:v>-4.0708066054204473</c:v>
                </c:pt>
                <c:pt idx="1">
                  <c:v>-3.6924904769597138</c:v>
                </c:pt>
                <c:pt idx="2">
                  <c:v>-3.9097877573565807</c:v>
                </c:pt>
                <c:pt idx="3">
                  <c:v>-4.1270850377534485</c:v>
                </c:pt>
                <c:pt idx="4">
                  <c:v>-4.1646039926421157</c:v>
                </c:pt>
                <c:pt idx="5">
                  <c:v>-3.946264519053897</c:v>
                </c:pt>
                <c:pt idx="6">
                  <c:v>-3.9045767913998217</c:v>
                </c:pt>
                <c:pt idx="7">
                  <c:v>-3.1734782676664777</c:v>
                </c:pt>
                <c:pt idx="8">
                  <c:v>-2.562753057534275</c:v>
                </c:pt>
                <c:pt idx="9">
                  <c:v>-2.3605675784120104</c:v>
                </c:pt>
                <c:pt idx="10">
                  <c:v>-2.3647363511774175</c:v>
                </c:pt>
                <c:pt idx="11">
                  <c:v>-2.3068946290573886</c:v>
                </c:pt>
                <c:pt idx="12">
                  <c:v>-2.0651058086637519</c:v>
                </c:pt>
                <c:pt idx="13">
                  <c:v>-1.6909584529684267</c:v>
                </c:pt>
                <c:pt idx="14">
                  <c:v>-1.2329145453692751</c:v>
                </c:pt>
                <c:pt idx="15">
                  <c:v>-0.96142321902211014</c:v>
                </c:pt>
                <c:pt idx="16">
                  <c:v>-0.57112186886083072</c:v>
                </c:pt>
                <c:pt idx="17">
                  <c:v>-0.2839976446433875</c:v>
                </c:pt>
                <c:pt idx="18">
                  <c:v>-7.034804041625195E-2</c:v>
                </c:pt>
                <c:pt idx="19">
                  <c:v>-1.3027414891898511E-2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2-44F7-A86E-9F51B3DC146A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godoycruz!$G$9:$G$28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godoycruz!$I$9:$I$28</c:f>
              <c:numCache>
                <c:formatCode>0.0</c:formatCode>
                <c:ptCount val="20"/>
                <c:pt idx="0">
                  <c:v>3.9337582007576746</c:v>
                </c:pt>
                <c:pt idx="1">
                  <c:v>3.6075517318645356</c:v>
                </c:pt>
                <c:pt idx="2">
                  <c:v>3.6961381531294455</c:v>
                </c:pt>
                <c:pt idx="3">
                  <c:v>4.0619479632939557</c:v>
                </c:pt>
                <c:pt idx="4">
                  <c:v>4.1974330781697002</c:v>
                </c:pt>
                <c:pt idx="5">
                  <c:v>4.0103594003220371</c:v>
                </c:pt>
                <c:pt idx="6">
                  <c:v>4.0655956394636874</c:v>
                </c:pt>
                <c:pt idx="7">
                  <c:v>3.3923388378503718</c:v>
                </c:pt>
                <c:pt idx="8">
                  <c:v>2.8389342532425239</c:v>
                </c:pt>
                <c:pt idx="9">
                  <c:v>2.7930777528230406</c:v>
                </c:pt>
                <c:pt idx="10">
                  <c:v>2.8477928953690146</c:v>
                </c:pt>
                <c:pt idx="11">
                  <c:v>2.8754110149398393</c:v>
                </c:pt>
                <c:pt idx="12">
                  <c:v>2.6727044392218984</c:v>
                </c:pt>
                <c:pt idx="13">
                  <c:v>2.3037680494833328</c:v>
                </c:pt>
                <c:pt idx="14">
                  <c:v>1.7545322376408916</c:v>
                </c:pt>
                <c:pt idx="15">
                  <c:v>1.5018003887380604</c:v>
                </c:pt>
                <c:pt idx="16">
                  <c:v>1.0958661407065027</c:v>
                </c:pt>
                <c:pt idx="17">
                  <c:v>0.62271043183274888</c:v>
                </c:pt>
                <c:pt idx="18">
                  <c:v>0.21104412124875591</c:v>
                </c:pt>
                <c:pt idx="19">
                  <c:v>4.4293210632454935E-2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2-44F7-A86E-9F51B3DC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3487"/>
        <c:axId val="1"/>
      </c:barChart>
      <c:catAx>
        <c:axId val="1386003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34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44" r="0.75000000000000044" t="1" header="0" footer="0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Gral. Alvear
Estructura por edad y sexo de la población 
Censo 2010</a:t>
            </a:r>
          </a:p>
        </c:rich>
      </c:tx>
      <c:layout>
        <c:manualLayout>
          <c:xMode val="edge"/>
          <c:yMode val="edge"/>
          <c:x val="0.30371589026232054"/>
          <c:y val="3.03687635574837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G.Alvear!$G$9:$G$28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G.Alvear!$H$9:$H$28</c:f>
              <c:numCache>
                <c:formatCode>0.0;0.0</c:formatCode>
                <c:ptCount val="20"/>
                <c:pt idx="0">
                  <c:v>-4.2839604557496394</c:v>
                </c:pt>
                <c:pt idx="1">
                  <c:v>-4.0578086971504872</c:v>
                </c:pt>
                <c:pt idx="2">
                  <c:v>-4.5122660406211637</c:v>
                </c:pt>
                <c:pt idx="3">
                  <c:v>-4.6996489263176029</c:v>
                </c:pt>
                <c:pt idx="4">
                  <c:v>-3.5451980443257445</c:v>
                </c:pt>
                <c:pt idx="5">
                  <c:v>-3.1467401839367639</c:v>
                </c:pt>
                <c:pt idx="6">
                  <c:v>-3.3642766374464235</c:v>
                </c:pt>
                <c:pt idx="7">
                  <c:v>-2.894742510069138</c:v>
                </c:pt>
                <c:pt idx="8">
                  <c:v>-2.5070537810420213</c:v>
                </c:pt>
                <c:pt idx="9">
                  <c:v>-2.459669603049818</c:v>
                </c:pt>
                <c:pt idx="10">
                  <c:v>-2.4553619505050723</c:v>
                </c:pt>
                <c:pt idx="11">
                  <c:v>-2.5565917853065971</c:v>
                </c:pt>
                <c:pt idx="12">
                  <c:v>-2.3067479377113442</c:v>
                </c:pt>
                <c:pt idx="13">
                  <c:v>-1.9513666027698207</c:v>
                </c:pt>
                <c:pt idx="14">
                  <c:v>-1.4366021236727045</c:v>
                </c:pt>
                <c:pt idx="15">
                  <c:v>-1.1544508819918584</c:v>
                </c:pt>
                <c:pt idx="16">
                  <c:v>-0.78614658941609772</c:v>
                </c:pt>
                <c:pt idx="17">
                  <c:v>-0.33168924594542204</c:v>
                </c:pt>
                <c:pt idx="18">
                  <c:v>-9.6922182256779163E-2</c:v>
                </c:pt>
                <c:pt idx="19">
                  <c:v>-2.1538262723728704E-2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3-4D36-9946-85924A10B77E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G.Alvear!$G$9:$G$28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G.Alvear!$I$9:$I$28</c:f>
              <c:numCache>
                <c:formatCode>0.0</c:formatCode>
                <c:ptCount val="20"/>
                <c:pt idx="0">
                  <c:v>3.9975015615240475</c:v>
                </c:pt>
                <c:pt idx="1">
                  <c:v>3.7735036291972688</c:v>
                </c:pt>
                <c:pt idx="2">
                  <c:v>4.3894979430959093</c:v>
                </c:pt>
                <c:pt idx="3">
                  <c:v>4.4368821210881126</c:v>
                </c:pt>
                <c:pt idx="4">
                  <c:v>3.5107368239677785</c:v>
                </c:pt>
                <c:pt idx="5">
                  <c:v>3.4999676926059147</c:v>
                </c:pt>
                <c:pt idx="6">
                  <c:v>3.4267375993452367</c:v>
                </c:pt>
                <c:pt idx="7">
                  <c:v>2.9895108660535441</c:v>
                </c:pt>
                <c:pt idx="8">
                  <c:v>2.787051196450494</c:v>
                </c:pt>
                <c:pt idx="9">
                  <c:v>2.8904348575243923</c:v>
                </c:pt>
                <c:pt idx="10">
                  <c:v>2.8538198108940533</c:v>
                </c:pt>
                <c:pt idx="11">
                  <c:v>2.6147450946606647</c:v>
                </c:pt>
                <c:pt idx="12">
                  <c:v>2.623360399750156</c:v>
                </c:pt>
                <c:pt idx="13">
                  <c:v>2.2572099334467679</c:v>
                </c:pt>
                <c:pt idx="14">
                  <c:v>1.9793663443106679</c:v>
                </c:pt>
                <c:pt idx="15">
                  <c:v>1.4495250813069418</c:v>
                </c:pt>
                <c:pt idx="16">
                  <c:v>1.130758792995757</c:v>
                </c:pt>
                <c:pt idx="17">
                  <c:v>0.60307135626440378</c:v>
                </c:pt>
                <c:pt idx="18">
                  <c:v>0.18307523315169399</c:v>
                </c:pt>
                <c:pt idx="19">
                  <c:v>3.4461220357965928E-2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3-4D36-9946-85924A10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5998911"/>
        <c:axId val="1"/>
      </c:barChart>
      <c:catAx>
        <c:axId val="1385998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599891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Guaymallén
Estructura por edad y sexo de la población 
Censo 2010</a:t>
            </a:r>
          </a:p>
        </c:rich>
      </c:tx>
      <c:layout>
        <c:manualLayout>
          <c:xMode val="edge"/>
          <c:yMode val="edge"/>
          <c:x val="0.30371579936271803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99"/>
          <c:w val="0.88529956748817462"/>
          <c:h val="0.72234273318872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[1]capital!$F$7:$F$26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[1]capital!$G$7:$G$26</c:f>
              <c:numCache>
                <c:formatCode>General</c:formatCode>
                <c:ptCount val="20"/>
                <c:pt idx="0">
                  <c:v>-3.3709720882120284</c:v>
                </c:pt>
                <c:pt idx="1">
                  <c:v>-2.7868325205796194</c:v>
                </c:pt>
                <c:pt idx="2">
                  <c:v>-2.9511217739762343</c:v>
                </c:pt>
                <c:pt idx="3">
                  <c:v>-3.504837405794456</c:v>
                </c:pt>
                <c:pt idx="4">
                  <c:v>-4.9060769638650568</c:v>
                </c:pt>
                <c:pt idx="5">
                  <c:v>-4.6644239879695064</c:v>
                </c:pt>
                <c:pt idx="6">
                  <c:v>-4.0715918672473288</c:v>
                </c:pt>
                <c:pt idx="7">
                  <c:v>-3.2640536852078821</c:v>
                </c:pt>
                <c:pt idx="8">
                  <c:v>-2.5078015663980668</c:v>
                </c:pt>
                <c:pt idx="9">
                  <c:v>-2.3513356107822427</c:v>
                </c:pt>
                <c:pt idx="10">
                  <c:v>-2.5330099703583939</c:v>
                </c:pt>
                <c:pt idx="11">
                  <c:v>-2.4217452908093637</c:v>
                </c:pt>
                <c:pt idx="12">
                  <c:v>-2.1444528472457645</c:v>
                </c:pt>
                <c:pt idx="13">
                  <c:v>-1.7298180648638313</c:v>
                </c:pt>
                <c:pt idx="14">
                  <c:v>-1.296928920993385</c:v>
                </c:pt>
                <c:pt idx="15">
                  <c:v>-1.0822228596761154</c:v>
                </c:pt>
                <c:pt idx="16">
                  <c:v>-0.81536147982023788</c:v>
                </c:pt>
                <c:pt idx="17">
                  <c:v>-0.43288914387044619</c:v>
                </c:pt>
                <c:pt idx="18">
                  <c:v>-0.13125755165549674</c:v>
                </c:pt>
                <c:pt idx="19">
                  <c:v>-2.346989334237359E-2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4-479C-B8D1-0DDBE2141B69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[1]capital!$F$7:$F$26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[1]capital!$H$7:$H$26</c:f>
              <c:numCache>
                <c:formatCode>General</c:formatCode>
                <c:ptCount val="20"/>
                <c:pt idx="0">
                  <c:v>3.315339748437514</c:v>
                </c:pt>
                <c:pt idx="1">
                  <c:v>2.7720551803270137</c:v>
                </c:pt>
                <c:pt idx="2">
                  <c:v>2.9372136890326055</c:v>
                </c:pt>
                <c:pt idx="3">
                  <c:v>3.6039325110178115</c:v>
                </c:pt>
                <c:pt idx="4">
                  <c:v>4.7435262210863947</c:v>
                </c:pt>
                <c:pt idx="5">
                  <c:v>4.4271172886188408</c:v>
                </c:pt>
                <c:pt idx="6">
                  <c:v>4.1524326109821716</c:v>
                </c:pt>
                <c:pt idx="7">
                  <c:v>3.3014316634938847</c:v>
                </c:pt>
                <c:pt idx="8">
                  <c:v>2.7746629462539443</c:v>
                </c:pt>
                <c:pt idx="9">
                  <c:v>2.8337723072643666</c:v>
                </c:pt>
                <c:pt idx="10">
                  <c:v>2.9545987952121417</c:v>
                </c:pt>
                <c:pt idx="11">
                  <c:v>3.0041463478238195</c:v>
                </c:pt>
                <c:pt idx="12">
                  <c:v>2.8668040090054849</c:v>
                </c:pt>
                <c:pt idx="13">
                  <c:v>2.4373918863709458</c:v>
                </c:pt>
                <c:pt idx="14">
                  <c:v>1.9514781686529152</c:v>
                </c:pt>
                <c:pt idx="15">
                  <c:v>1.8941073182604462</c:v>
                </c:pt>
                <c:pt idx="16">
                  <c:v>1.6255074277866151</c:v>
                </c:pt>
                <c:pt idx="17">
                  <c:v>0.95009605271164188</c:v>
                </c:pt>
                <c:pt idx="18">
                  <c:v>0.37291052755104703</c:v>
                </c:pt>
                <c:pt idx="19">
                  <c:v>9.1271807442563954E-2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4-479C-B8D1-0DDBE214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3903"/>
        <c:axId val="1"/>
      </c:barChart>
      <c:catAx>
        <c:axId val="13860039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39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78" r="0.75000000000000078" t="1" header="0" footer="0"/>
    <c:pageSetup paperSize="9"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Junin
Estructura por edad y sexo de la población 
Censo 2010</a:t>
            </a:r>
          </a:p>
        </c:rich>
      </c:tx>
      <c:layout>
        <c:manualLayout>
          <c:xMode val="edge"/>
          <c:yMode val="edge"/>
          <c:x val="0.30371589026232054"/>
          <c:y val="3.03687303357693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182"/>
          <c:w val="0.88529956748817384"/>
          <c:h val="0.722342733188720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Rafael'!$H$9:$H$28</c:f>
              <c:numCache>
                <c:formatCode>0.0;0.0</c:formatCode>
                <c:ptCount val="20"/>
                <c:pt idx="0">
                  <c:v>-4.291078513759321</c:v>
                </c:pt>
                <c:pt idx="1">
                  <c:v>-3.8927123998766078</c:v>
                </c:pt>
                <c:pt idx="2">
                  <c:v>-4.4272356901998746</c:v>
                </c:pt>
                <c:pt idx="3">
                  <c:v>-4.6405131423587109</c:v>
                </c:pt>
                <c:pt idx="4">
                  <c:v>-4.0730142858662468</c:v>
                </c:pt>
                <c:pt idx="5">
                  <c:v>-3.6464593815485751</c:v>
                </c:pt>
                <c:pt idx="6">
                  <c:v>-3.4289270176259721</c:v>
                </c:pt>
                <c:pt idx="7">
                  <c:v>-3.0188598963928985</c:v>
                </c:pt>
                <c:pt idx="8">
                  <c:v>-2.5513514663489669</c:v>
                </c:pt>
                <c:pt idx="9">
                  <c:v>-2.4923145656266956</c:v>
                </c:pt>
                <c:pt idx="10">
                  <c:v>-2.4343413928453659</c:v>
                </c:pt>
                <c:pt idx="11">
                  <c:v>-2.3923241391781636</c:v>
                </c:pt>
                <c:pt idx="12">
                  <c:v>-2.1614951759937875</c:v>
                </c:pt>
                <c:pt idx="13">
                  <c:v>-1.6610111797806593</c:v>
                </c:pt>
                <c:pt idx="14">
                  <c:v>-1.3232775585316299</c:v>
                </c:pt>
                <c:pt idx="15">
                  <c:v>-0.94618600346775306</c:v>
                </c:pt>
                <c:pt idx="16">
                  <c:v>-0.65312895573828045</c:v>
                </c:pt>
                <c:pt idx="17">
                  <c:v>-0.30209873522747827</c:v>
                </c:pt>
                <c:pt idx="18">
                  <c:v>-7.6588411747811377E-2</c:v>
                </c:pt>
                <c:pt idx="19">
                  <c:v>-1.3828463232243722E-2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D-44DB-9F51-EB4C0BA0B5EA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'San Rafael'!$G$9:$G$28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'San Rafael'!$I$9:$I$28</c:f>
              <c:numCache>
                <c:formatCode>0.0</c:formatCode>
                <c:ptCount val="20"/>
                <c:pt idx="0">
                  <c:v>4.1985341828973821</c:v>
                </c:pt>
                <c:pt idx="1">
                  <c:v>3.8139965322469127</c:v>
                </c:pt>
                <c:pt idx="2">
                  <c:v>4.4485102490187112</c:v>
                </c:pt>
                <c:pt idx="3">
                  <c:v>4.5208437490027551</c:v>
                </c:pt>
                <c:pt idx="4">
                  <c:v>4.1325830505589893</c:v>
                </c:pt>
                <c:pt idx="5">
                  <c:v>3.7538959035836998</c:v>
                </c:pt>
                <c:pt idx="6">
                  <c:v>3.6730525800721203</c:v>
                </c:pt>
                <c:pt idx="7">
                  <c:v>3.2550074992819837</c:v>
                </c:pt>
                <c:pt idx="8">
                  <c:v>2.712506249401653</c:v>
                </c:pt>
                <c:pt idx="9">
                  <c:v>2.7385675839547279</c:v>
                </c:pt>
                <c:pt idx="10">
                  <c:v>2.6210256464806561</c:v>
                </c:pt>
                <c:pt idx="11">
                  <c:v>2.6657022200002127</c:v>
                </c:pt>
                <c:pt idx="12">
                  <c:v>2.3992383707942855</c:v>
                </c:pt>
                <c:pt idx="13">
                  <c:v>1.9705560105947304</c:v>
                </c:pt>
                <c:pt idx="14">
                  <c:v>1.6088885106745099</c:v>
                </c:pt>
                <c:pt idx="15">
                  <c:v>1.2982799519194972</c:v>
                </c:pt>
                <c:pt idx="16">
                  <c:v>0.99937240051484433</c:v>
                </c:pt>
                <c:pt idx="17">
                  <c:v>0.51271686753395951</c:v>
                </c:pt>
                <c:pt idx="18">
                  <c:v>0.1935984852514121</c:v>
                </c:pt>
                <c:pt idx="19">
                  <c:v>5.6377580869916705E-2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D-44DB-9F51-EB4C0BA0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13471"/>
        <c:axId val="1"/>
      </c:barChart>
      <c:catAx>
        <c:axId val="13860134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1347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Las Heras
Estructura por edad y sexo de la población 
Censo 2010</a:t>
            </a:r>
          </a:p>
        </c:rich>
      </c:tx>
      <c:layout>
        <c:manualLayout>
          <c:xMode val="edge"/>
          <c:yMode val="edge"/>
          <c:x val="0.30371575775250315"/>
          <c:y val="3.03687635574837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12"/>
          <c:w val="0.88529956748817507"/>
          <c:h val="0.722342733188721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lasheras!$G$9:$G$28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lasheras!$H$9:$H$28</c:f>
              <c:numCache>
                <c:formatCode>0.0;0.0</c:formatCode>
                <c:ptCount val="20"/>
                <c:pt idx="0">
                  <c:v>-4.8775937073443778</c:v>
                </c:pt>
                <c:pt idx="1">
                  <c:v>-4.5456777272593358</c:v>
                </c:pt>
                <c:pt idx="2">
                  <c:v>-4.6753017194818964</c:v>
                </c:pt>
                <c:pt idx="3">
                  <c:v>-4.8800487071970773</c:v>
                </c:pt>
                <c:pt idx="4">
                  <c:v>-4.429801734211896</c:v>
                </c:pt>
                <c:pt idx="5">
                  <c:v>-3.8356917698584936</c:v>
                </c:pt>
                <c:pt idx="6">
                  <c:v>-3.6000117839992929</c:v>
                </c:pt>
                <c:pt idx="7">
                  <c:v>-3.1070478135771311</c:v>
                </c:pt>
                <c:pt idx="8">
                  <c:v>-2.6450168412989896</c:v>
                </c:pt>
                <c:pt idx="9">
                  <c:v>-2.4456708532597489</c:v>
                </c:pt>
                <c:pt idx="10">
                  <c:v>-2.2502528649848279</c:v>
                </c:pt>
                <c:pt idx="11">
                  <c:v>-2.1407598715544078</c:v>
                </c:pt>
                <c:pt idx="12">
                  <c:v>-1.7970598921764065</c:v>
                </c:pt>
                <c:pt idx="13">
                  <c:v>-1.3212809207231448</c:v>
                </c:pt>
                <c:pt idx="14">
                  <c:v>-0.92504394449736338</c:v>
                </c:pt>
                <c:pt idx="15">
                  <c:v>-0.6770889593746624</c:v>
                </c:pt>
                <c:pt idx="16">
                  <c:v>-0.40458397572496146</c:v>
                </c:pt>
                <c:pt idx="17">
                  <c:v>-0.15515599069064057</c:v>
                </c:pt>
                <c:pt idx="18">
                  <c:v>-3.6333997819960127E-2</c:v>
                </c:pt>
                <c:pt idx="19">
                  <c:v>-9.3289994402600343E-3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2-498B-B3B6-692419EB71D0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lasheras!$G$9:$G$28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lasheras!$I$9:$I$28</c:f>
              <c:numCache>
                <c:formatCode>0.0</c:formatCode>
                <c:ptCount val="20"/>
                <c:pt idx="0">
                  <c:v>4.7190007168599575</c:v>
                </c:pt>
                <c:pt idx="1">
                  <c:v>4.2800467431971949</c:v>
                </c:pt>
                <c:pt idx="2">
                  <c:v>4.5211277287323357</c:v>
                </c:pt>
                <c:pt idx="3">
                  <c:v>4.7307847161529173</c:v>
                </c:pt>
                <c:pt idx="4">
                  <c:v>4.368917737864936</c:v>
                </c:pt>
                <c:pt idx="5">
                  <c:v>3.800830771950154</c:v>
                </c:pt>
                <c:pt idx="6">
                  <c:v>3.7266897763986133</c:v>
                </c:pt>
                <c:pt idx="7">
                  <c:v>3.3731697976098123</c:v>
                </c:pt>
                <c:pt idx="8">
                  <c:v>2.8875708267457503</c:v>
                </c:pt>
                <c:pt idx="9">
                  <c:v>2.6931348384119098</c:v>
                </c:pt>
                <c:pt idx="10">
                  <c:v>2.5099918494004889</c:v>
                </c:pt>
                <c:pt idx="11">
                  <c:v>2.4604008523759489</c:v>
                </c:pt>
                <c:pt idx="12">
                  <c:v>2.1058988736460673</c:v>
                </c:pt>
                <c:pt idx="13">
                  <c:v>1.643867901367926</c:v>
                </c:pt>
                <c:pt idx="14">
                  <c:v>1.2638339241699645</c:v>
                </c:pt>
                <c:pt idx="15">
                  <c:v>0.99329294040242355</c:v>
                </c:pt>
                <c:pt idx="16">
                  <c:v>0.69230995846140253</c:v>
                </c:pt>
                <c:pt idx="17">
                  <c:v>0.33977197961368122</c:v>
                </c:pt>
                <c:pt idx="18">
                  <c:v>0.10998399340096041</c:v>
                </c:pt>
                <c:pt idx="19">
                  <c:v>2.0621998762680074E-2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2-498B-B3B6-692419EB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004319"/>
        <c:axId val="1"/>
      </c:barChart>
      <c:catAx>
        <c:axId val="138600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600431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22" r="0.75000000000000122" t="1" header="0" footer="0"/>
    <c:pageSetup paperSize="9"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La Paz
Estructura por edad y sexo de la población 
Censo 2010</a:t>
            </a:r>
          </a:p>
        </c:rich>
      </c:tx>
      <c:layout>
        <c:manualLayout>
          <c:xMode val="edge"/>
          <c:yMode val="edge"/>
          <c:x val="0.30371577859606735"/>
          <c:y val="3.0368847206201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12"/>
          <c:w val="0.88529956748817507"/>
          <c:h val="0.722342733188721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lapaz!$G$9:$G$28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lapaz!$H$9:$H$28</c:f>
              <c:numCache>
                <c:formatCode>0.0;0.0</c:formatCode>
                <c:ptCount val="20"/>
                <c:pt idx="0">
                  <c:v>-4.2449061126648022</c:v>
                </c:pt>
                <c:pt idx="1">
                  <c:v>-4.095085896923691</c:v>
                </c:pt>
                <c:pt idx="2">
                  <c:v>-5.7131442269276871</c:v>
                </c:pt>
                <c:pt idx="3">
                  <c:v>-5.7930483419896124</c:v>
                </c:pt>
                <c:pt idx="4">
                  <c:v>-3.7155413503795449</c:v>
                </c:pt>
                <c:pt idx="5">
                  <c:v>-3.2760687175389531</c:v>
                </c:pt>
                <c:pt idx="6">
                  <c:v>-3.8353975229724329</c:v>
                </c:pt>
                <c:pt idx="7">
                  <c:v>-2.7566919696364365</c:v>
                </c:pt>
                <c:pt idx="8">
                  <c:v>-2.8066320415501398</c:v>
                </c:pt>
                <c:pt idx="9">
                  <c:v>-2.4370755093887335</c:v>
                </c:pt>
                <c:pt idx="10">
                  <c:v>-2.6168597682780663</c:v>
                </c:pt>
                <c:pt idx="11">
                  <c:v>-2.1074710347582899</c:v>
                </c:pt>
                <c:pt idx="12">
                  <c:v>-1.9976028765481422</c:v>
                </c:pt>
                <c:pt idx="13">
                  <c:v>-1.8178186176588094</c:v>
                </c:pt>
                <c:pt idx="14">
                  <c:v>-1.008789452656812</c:v>
                </c:pt>
                <c:pt idx="15">
                  <c:v>-0.86895725129844181</c:v>
                </c:pt>
                <c:pt idx="16">
                  <c:v>-0.44946064722333201</c:v>
                </c:pt>
                <c:pt idx="17">
                  <c:v>-0.15980823012385137</c:v>
                </c:pt>
                <c:pt idx="18">
                  <c:v>-5.9928086296444263E-2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2-464F-A531-591C5F37556E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lapaz!$G$9:$G$28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lapaz!$I$9:$I$28</c:f>
              <c:numCache>
                <c:formatCode>0.0</c:formatCode>
                <c:ptCount val="20"/>
                <c:pt idx="0">
                  <c:v>4.0251697962445068</c:v>
                </c:pt>
                <c:pt idx="1">
                  <c:v>3.7854574510587295</c:v>
                </c:pt>
                <c:pt idx="2">
                  <c:v>5.4534558529764281</c:v>
                </c:pt>
                <c:pt idx="3">
                  <c:v>5.4534558529764281</c:v>
                </c:pt>
                <c:pt idx="4">
                  <c:v>3.9252896524170993</c:v>
                </c:pt>
                <c:pt idx="5">
                  <c:v>3.6356372353176187</c:v>
                </c:pt>
                <c:pt idx="6">
                  <c:v>3.7155413503795449</c:v>
                </c:pt>
                <c:pt idx="7">
                  <c:v>3.2660807031562129</c:v>
                </c:pt>
                <c:pt idx="8">
                  <c:v>2.4970035956851775</c:v>
                </c:pt>
                <c:pt idx="9">
                  <c:v>2.7766679984019178</c:v>
                </c:pt>
                <c:pt idx="10">
                  <c:v>2.5769077107471032</c:v>
                </c:pt>
                <c:pt idx="11">
                  <c:v>2.2872552936476227</c:v>
                </c:pt>
                <c:pt idx="12">
                  <c:v>2.117459049141031</c:v>
                </c:pt>
                <c:pt idx="13">
                  <c:v>1.4382740711146624</c:v>
                </c:pt>
                <c:pt idx="14">
                  <c:v>1.3084298841390332</c:v>
                </c:pt>
                <c:pt idx="15">
                  <c:v>0.85896923691570115</c:v>
                </c:pt>
                <c:pt idx="16">
                  <c:v>0.61925689172992404</c:v>
                </c:pt>
                <c:pt idx="17">
                  <c:v>0.39952057530962842</c:v>
                </c:pt>
                <c:pt idx="18">
                  <c:v>6.9916100679184981E-2</c:v>
                </c:pt>
                <c:pt idx="19">
                  <c:v>2.9964043148222132E-2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2-464F-A531-591C5F375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5999327"/>
        <c:axId val="1"/>
      </c:barChart>
      <c:catAx>
        <c:axId val="1385999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599932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22" r="0.75000000000000122" t="1" header="0" footer="0"/>
    <c:pageSetup paperSize="9"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Lavalle
Estructura por edad y sexo de la población 
Censo 2010</a:t>
            </a:r>
          </a:p>
        </c:rich>
      </c:tx>
      <c:layout>
        <c:manualLayout>
          <c:xMode val="edge"/>
          <c:yMode val="edge"/>
          <c:x val="0.30371586947153995"/>
          <c:y val="3.036883547451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444876631977E-2"/>
          <c:y val="0.18872017353579223"/>
          <c:w val="0.88529956748817551"/>
          <c:h val="0.72234273318872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lavalle!$G$9:$G$28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lavalle!$H$9:$H$28</c:f>
              <c:numCache>
                <c:formatCode>0.0;0.0</c:formatCode>
                <c:ptCount val="20"/>
                <c:pt idx="0">
                  <c:v>-5.5609995100440965</c:v>
                </c:pt>
                <c:pt idx="1">
                  <c:v>-4.7416843595187546</c:v>
                </c:pt>
                <c:pt idx="2">
                  <c:v>-5.4929500789373398</c:v>
                </c:pt>
                <c:pt idx="3">
                  <c:v>-5.6862104632805268</c:v>
                </c:pt>
                <c:pt idx="4">
                  <c:v>-4.5756437476182699</c:v>
                </c:pt>
                <c:pt idx="5">
                  <c:v>-3.9577549131689258</c:v>
                </c:pt>
                <c:pt idx="6">
                  <c:v>-3.5685121672382816</c:v>
                </c:pt>
                <c:pt idx="7">
                  <c:v>-3.0132288094071531</c:v>
                </c:pt>
                <c:pt idx="8">
                  <c:v>-2.5641025641025639</c:v>
                </c:pt>
                <c:pt idx="9">
                  <c:v>-2.4089498611791607</c:v>
                </c:pt>
                <c:pt idx="10">
                  <c:v>-2.1258642277750557</c:v>
                </c:pt>
                <c:pt idx="11">
                  <c:v>-1.9679895476073819</c:v>
                </c:pt>
                <c:pt idx="12">
                  <c:v>-1.6495182100277641</c:v>
                </c:pt>
                <c:pt idx="13">
                  <c:v>-1.2194458054330666</c:v>
                </c:pt>
                <c:pt idx="14">
                  <c:v>-0.91186237683052973</c:v>
                </c:pt>
                <c:pt idx="15">
                  <c:v>-0.60155697098372252</c:v>
                </c:pt>
                <c:pt idx="16">
                  <c:v>-0.37835483695356309</c:v>
                </c:pt>
                <c:pt idx="17">
                  <c:v>-0.17420654363329524</c:v>
                </c:pt>
                <c:pt idx="18">
                  <c:v>-4.627361315259404E-2</c:v>
                </c:pt>
                <c:pt idx="19">
                  <c:v>-1.0887908977080953E-2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5-4163-817C-3101DA7890CE}"/>
            </c:ext>
          </c:extLst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lavalle!$G$9:$G$28</c:f>
              <c:strCache>
                <c:ptCount val="20"/>
                <c:pt idx="0">
                  <c:v> 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85-90</c:v>
                </c:pt>
                <c:pt idx="18">
                  <c:v>90-94</c:v>
                </c:pt>
                <c:pt idx="19">
                  <c:v>95 y +</c:v>
                </c:pt>
              </c:strCache>
            </c:strRef>
          </c:cat>
          <c:val>
            <c:numRef>
              <c:f>lavalle!$I$9:$I$28</c:f>
              <c:numCache>
                <c:formatCode>0.0</c:formatCode>
                <c:ptCount val="20"/>
                <c:pt idx="0">
                  <c:v>5.1363710599379386</c:v>
                </c:pt>
                <c:pt idx="1">
                  <c:v>4.7171865643203219</c:v>
                </c:pt>
                <c:pt idx="2">
                  <c:v>5.5582775327998251</c:v>
                </c:pt>
                <c:pt idx="3">
                  <c:v>5.5092819424029615</c:v>
                </c:pt>
                <c:pt idx="4">
                  <c:v>4.5212042027328652</c:v>
                </c:pt>
                <c:pt idx="5">
                  <c:v>3.8080461647340629</c:v>
                </c:pt>
                <c:pt idx="6">
                  <c:v>3.6392835755893085</c:v>
                </c:pt>
                <c:pt idx="7">
                  <c:v>3.0649463770482877</c:v>
                </c:pt>
                <c:pt idx="8">
                  <c:v>2.4824432467744568</c:v>
                </c:pt>
                <c:pt idx="9">
                  <c:v>2.2728509989656485</c:v>
                </c:pt>
                <c:pt idx="10">
                  <c:v>2.0523708421797595</c:v>
                </c:pt>
                <c:pt idx="11">
                  <c:v>1.7774511405084654</c:v>
                </c:pt>
                <c:pt idx="12">
                  <c:v>1.4998094615929012</c:v>
                </c:pt>
                <c:pt idx="13">
                  <c:v>1.121454624639338</c:v>
                </c:pt>
                <c:pt idx="14">
                  <c:v>0.85470085470085477</c:v>
                </c:pt>
                <c:pt idx="15">
                  <c:v>0.62333278893788457</c:v>
                </c:pt>
                <c:pt idx="16">
                  <c:v>0.41646251837334641</c:v>
                </c:pt>
                <c:pt idx="17">
                  <c:v>0.19870433883172736</c:v>
                </c:pt>
                <c:pt idx="18">
                  <c:v>6.8049431106755945E-2</c:v>
                </c:pt>
                <c:pt idx="19">
                  <c:v>2.1775817954161905E-2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5-4163-817C-3101DA78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9364303"/>
        <c:axId val="1"/>
      </c:barChart>
      <c:catAx>
        <c:axId val="138936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;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893643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44" r="0.75000000000000144" t="1" header="0" footer="0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</xdr:row>
      <xdr:rowOff>19050</xdr:rowOff>
    </xdr:from>
    <xdr:to>
      <xdr:col>8</xdr:col>
      <xdr:colOff>647700</xdr:colOff>
      <xdr:row>61</xdr:row>
      <xdr:rowOff>152400</xdr:rowOff>
    </xdr:to>
    <xdr:graphicFrame macro="">
      <xdr:nvGraphicFramePr>
        <xdr:cNvPr id="142377" name="Chart 1">
          <a:extLst>
            <a:ext uri="{FF2B5EF4-FFF2-40B4-BE49-F238E27FC236}">
              <a16:creationId xmlns:a16="http://schemas.microsoft.com/office/drawing/2014/main" id="{971E2378-6C60-47C2-8234-B395417F5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9525</xdr:rowOff>
    </xdr:from>
    <xdr:to>
      <xdr:col>8</xdr:col>
      <xdr:colOff>695325</xdr:colOff>
      <xdr:row>62</xdr:row>
      <xdr:rowOff>142875</xdr:rowOff>
    </xdr:to>
    <xdr:graphicFrame macro="">
      <xdr:nvGraphicFramePr>
        <xdr:cNvPr id="17466" name="Chart 1">
          <a:extLst>
            <a:ext uri="{FF2B5EF4-FFF2-40B4-BE49-F238E27FC236}">
              <a16:creationId xmlns:a16="http://schemas.microsoft.com/office/drawing/2014/main" id="{82C1A3F6-59A0-4108-8728-90FF77B4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9525</xdr:rowOff>
    </xdr:from>
    <xdr:to>
      <xdr:col>9</xdr:col>
      <xdr:colOff>19050</xdr:colOff>
      <xdr:row>62</xdr:row>
      <xdr:rowOff>28575</xdr:rowOff>
    </xdr:to>
    <xdr:graphicFrame macro="">
      <xdr:nvGraphicFramePr>
        <xdr:cNvPr id="153641" name="Chart 1">
          <a:extLst>
            <a:ext uri="{FF2B5EF4-FFF2-40B4-BE49-F238E27FC236}">
              <a16:creationId xmlns:a16="http://schemas.microsoft.com/office/drawing/2014/main" id="{F1B1AA73-ECF8-461A-9FCE-114A1CDA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28575</xdr:rowOff>
    </xdr:from>
    <xdr:to>
      <xdr:col>9</xdr:col>
      <xdr:colOff>9525</xdr:colOff>
      <xdr:row>62</xdr:row>
      <xdr:rowOff>142875</xdr:rowOff>
    </xdr:to>
    <xdr:graphicFrame macro="">
      <xdr:nvGraphicFramePr>
        <xdr:cNvPr id="161833" name="Chart 1">
          <a:extLst>
            <a:ext uri="{FF2B5EF4-FFF2-40B4-BE49-F238E27FC236}">
              <a16:creationId xmlns:a16="http://schemas.microsoft.com/office/drawing/2014/main" id="{527EA461-402D-4323-82D0-90211E72A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9525</xdr:rowOff>
    </xdr:from>
    <xdr:to>
      <xdr:col>8</xdr:col>
      <xdr:colOff>685800</xdr:colOff>
      <xdr:row>63</xdr:row>
      <xdr:rowOff>0</xdr:rowOff>
    </xdr:to>
    <xdr:graphicFrame macro="">
      <xdr:nvGraphicFramePr>
        <xdr:cNvPr id="163881" name="Chart 1">
          <a:extLst>
            <a:ext uri="{FF2B5EF4-FFF2-40B4-BE49-F238E27FC236}">
              <a16:creationId xmlns:a16="http://schemas.microsoft.com/office/drawing/2014/main" id="{964475E5-D7E8-483F-96A4-4E358CD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28575</xdr:rowOff>
    </xdr:from>
    <xdr:to>
      <xdr:col>9</xdr:col>
      <xdr:colOff>19050</xdr:colOff>
      <xdr:row>62</xdr:row>
      <xdr:rowOff>142875</xdr:rowOff>
    </xdr:to>
    <xdr:graphicFrame macro="">
      <xdr:nvGraphicFramePr>
        <xdr:cNvPr id="150569" name="Chart 1">
          <a:extLst>
            <a:ext uri="{FF2B5EF4-FFF2-40B4-BE49-F238E27FC236}">
              <a16:creationId xmlns:a16="http://schemas.microsoft.com/office/drawing/2014/main" id="{34D563EC-718F-40AF-B05F-AF60D7CB8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9525</xdr:rowOff>
    </xdr:from>
    <xdr:to>
      <xdr:col>8</xdr:col>
      <xdr:colOff>695325</xdr:colOff>
      <xdr:row>62</xdr:row>
      <xdr:rowOff>152400</xdr:rowOff>
    </xdr:to>
    <xdr:graphicFrame macro="">
      <xdr:nvGraphicFramePr>
        <xdr:cNvPr id="25655" name="Chart 1">
          <a:extLst>
            <a:ext uri="{FF2B5EF4-FFF2-40B4-BE49-F238E27FC236}">
              <a16:creationId xmlns:a16="http://schemas.microsoft.com/office/drawing/2014/main" id="{D6EDBC50-0660-455E-8B4E-7FBAEC97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19050</xdr:rowOff>
    </xdr:from>
    <xdr:to>
      <xdr:col>9</xdr:col>
      <xdr:colOff>0</xdr:colOff>
      <xdr:row>62</xdr:row>
      <xdr:rowOff>152400</xdr:rowOff>
    </xdr:to>
    <xdr:graphicFrame macro="">
      <xdr:nvGraphicFramePr>
        <xdr:cNvPr id="141353" name="Chart 1">
          <a:extLst>
            <a:ext uri="{FF2B5EF4-FFF2-40B4-BE49-F238E27FC236}">
              <a16:creationId xmlns:a16="http://schemas.microsoft.com/office/drawing/2014/main" id="{E5719B2A-1743-4570-AA70-4E2EA388E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0</xdr:rowOff>
    </xdr:from>
    <xdr:to>
      <xdr:col>8</xdr:col>
      <xdr:colOff>628650</xdr:colOff>
      <xdr:row>62</xdr:row>
      <xdr:rowOff>152400</xdr:rowOff>
    </xdr:to>
    <xdr:graphicFrame macro="">
      <xdr:nvGraphicFramePr>
        <xdr:cNvPr id="52275" name="Chart 1">
          <a:extLst>
            <a:ext uri="{FF2B5EF4-FFF2-40B4-BE49-F238E27FC236}">
              <a16:creationId xmlns:a16="http://schemas.microsoft.com/office/drawing/2014/main" id="{79CB3198-849F-480B-82FD-8DAE29F7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19050</xdr:rowOff>
    </xdr:from>
    <xdr:to>
      <xdr:col>8</xdr:col>
      <xdr:colOff>685800</xdr:colOff>
      <xdr:row>63</xdr:row>
      <xdr:rowOff>0</xdr:rowOff>
    </xdr:to>
    <xdr:graphicFrame macro="">
      <xdr:nvGraphicFramePr>
        <xdr:cNvPr id="65586" name="Chart 1">
          <a:extLst>
            <a:ext uri="{FF2B5EF4-FFF2-40B4-BE49-F238E27FC236}">
              <a16:creationId xmlns:a16="http://schemas.microsoft.com/office/drawing/2014/main" id="{54C98B05-7CE7-4723-AA96-F86BDA199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35</xdr:row>
      <xdr:rowOff>0</xdr:rowOff>
    </xdr:from>
    <xdr:to>
      <xdr:col>8</xdr:col>
      <xdr:colOff>685800</xdr:colOff>
      <xdr:row>63</xdr:row>
      <xdr:rowOff>0</xdr:rowOff>
    </xdr:to>
    <xdr:graphicFrame macro="">
      <xdr:nvGraphicFramePr>
        <xdr:cNvPr id="30775" name="Chart 1">
          <a:extLst>
            <a:ext uri="{FF2B5EF4-FFF2-40B4-BE49-F238E27FC236}">
              <a16:creationId xmlns:a16="http://schemas.microsoft.com/office/drawing/2014/main" id="{C32065E0-34E6-437D-93E1-EB591A133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19050</xdr:rowOff>
    </xdr:from>
    <xdr:to>
      <xdr:col>9</xdr:col>
      <xdr:colOff>0</xdr:colOff>
      <xdr:row>60</xdr:row>
      <xdr:rowOff>133350</xdr:rowOff>
    </xdr:to>
    <xdr:graphicFrame macro="">
      <xdr:nvGraphicFramePr>
        <xdr:cNvPr id="144425" name="Chart 1">
          <a:extLst>
            <a:ext uri="{FF2B5EF4-FFF2-40B4-BE49-F238E27FC236}">
              <a16:creationId xmlns:a16="http://schemas.microsoft.com/office/drawing/2014/main" id="{7D317CC0-35CC-412D-9E2E-CF4ED8B07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28575</xdr:rowOff>
    </xdr:from>
    <xdr:to>
      <xdr:col>9</xdr:col>
      <xdr:colOff>0</xdr:colOff>
      <xdr:row>63</xdr:row>
      <xdr:rowOff>19050</xdr:rowOff>
    </xdr:to>
    <xdr:graphicFrame macro="">
      <xdr:nvGraphicFramePr>
        <xdr:cNvPr id="1093" name="Chart 1">
          <a:extLst>
            <a:ext uri="{FF2B5EF4-FFF2-40B4-BE49-F238E27FC236}">
              <a16:creationId xmlns:a16="http://schemas.microsoft.com/office/drawing/2014/main" id="{0F411DCF-CBD5-4539-B132-F51A3942B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0</xdr:rowOff>
    </xdr:from>
    <xdr:to>
      <xdr:col>8</xdr:col>
      <xdr:colOff>695325</xdr:colOff>
      <xdr:row>62</xdr:row>
      <xdr:rowOff>152400</xdr:rowOff>
    </xdr:to>
    <xdr:graphicFrame macro="">
      <xdr:nvGraphicFramePr>
        <xdr:cNvPr id="165929" name="Chart 1">
          <a:extLst>
            <a:ext uri="{FF2B5EF4-FFF2-40B4-BE49-F238E27FC236}">
              <a16:creationId xmlns:a16="http://schemas.microsoft.com/office/drawing/2014/main" id="{B90B4B6D-C4AA-4F5E-9A11-CDDB9F7C9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152400</xdr:rowOff>
    </xdr:from>
    <xdr:to>
      <xdr:col>8</xdr:col>
      <xdr:colOff>666750</xdr:colOff>
      <xdr:row>63</xdr:row>
      <xdr:rowOff>9525</xdr:rowOff>
    </xdr:to>
    <xdr:graphicFrame macro="">
      <xdr:nvGraphicFramePr>
        <xdr:cNvPr id="55346" name="Chart 1">
          <a:extLst>
            <a:ext uri="{FF2B5EF4-FFF2-40B4-BE49-F238E27FC236}">
              <a16:creationId xmlns:a16="http://schemas.microsoft.com/office/drawing/2014/main" id="{679DB539-D696-47E7-9B7F-3CF468773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35</xdr:row>
      <xdr:rowOff>19050</xdr:rowOff>
    </xdr:from>
    <xdr:to>
      <xdr:col>8</xdr:col>
      <xdr:colOff>676275</xdr:colOff>
      <xdr:row>63</xdr:row>
      <xdr:rowOff>0</xdr:rowOff>
    </xdr:to>
    <xdr:graphicFrame macro="">
      <xdr:nvGraphicFramePr>
        <xdr:cNvPr id="63538" name="Chart 1">
          <a:extLst>
            <a:ext uri="{FF2B5EF4-FFF2-40B4-BE49-F238E27FC236}">
              <a16:creationId xmlns:a16="http://schemas.microsoft.com/office/drawing/2014/main" id="{C6F41684-AA56-415A-98FF-C8C9FBB10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34</xdr:row>
      <xdr:rowOff>38100</xdr:rowOff>
    </xdr:from>
    <xdr:to>
      <xdr:col>8</xdr:col>
      <xdr:colOff>657225</xdr:colOff>
      <xdr:row>61</xdr:row>
      <xdr:rowOff>123825</xdr:rowOff>
    </xdr:to>
    <xdr:graphicFrame macro="">
      <xdr:nvGraphicFramePr>
        <xdr:cNvPr id="146473" name="Chart 1">
          <a:extLst>
            <a:ext uri="{FF2B5EF4-FFF2-40B4-BE49-F238E27FC236}">
              <a16:creationId xmlns:a16="http://schemas.microsoft.com/office/drawing/2014/main" id="{907A199E-6026-4869-99AB-6F2C2065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34</xdr:row>
      <xdr:rowOff>19050</xdr:rowOff>
    </xdr:from>
    <xdr:to>
      <xdr:col>8</xdr:col>
      <xdr:colOff>695325</xdr:colOff>
      <xdr:row>61</xdr:row>
      <xdr:rowOff>38100</xdr:rowOff>
    </xdr:to>
    <xdr:graphicFrame macro="">
      <xdr:nvGraphicFramePr>
        <xdr:cNvPr id="14394" name="Chart 1">
          <a:extLst>
            <a:ext uri="{FF2B5EF4-FFF2-40B4-BE49-F238E27FC236}">
              <a16:creationId xmlns:a16="http://schemas.microsoft.com/office/drawing/2014/main" id="{F7AD41C1-E391-406D-AC60-93B8C7DA5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0.81976</cdr:x>
      <cdr:y>0.18742</cdr:y>
    </cdr:from>
    <cdr:to>
      <cdr:x>0.93758</cdr:x>
      <cdr:y>0.22851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44256" y="827907"/>
          <a:ext cx="695778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MUJERES</a:t>
          </a:r>
        </a:p>
      </cdr:txBody>
    </cdr:sp>
  </cdr:relSizeAnchor>
  <cdr:relSizeAnchor xmlns:cdr="http://schemas.openxmlformats.org/drawingml/2006/chartDrawing">
    <cdr:from>
      <cdr:x>0.11629</cdr:x>
      <cdr:y>0.18742</cdr:y>
    </cdr:from>
    <cdr:to>
      <cdr:x>0.25649</cdr:x>
      <cdr:y>0.22851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928" y="827907"/>
          <a:ext cx="827960" cy="18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VARONES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19050</xdr:rowOff>
    </xdr:from>
    <xdr:to>
      <xdr:col>9</xdr:col>
      <xdr:colOff>9525</xdr:colOff>
      <xdr:row>62</xdr:row>
      <xdr:rowOff>133350</xdr:rowOff>
    </xdr:to>
    <xdr:graphicFrame macro="">
      <xdr:nvGraphicFramePr>
        <xdr:cNvPr id="148521" name="Chart 1">
          <a:extLst>
            <a:ext uri="{FF2B5EF4-FFF2-40B4-BE49-F238E27FC236}">
              <a16:creationId xmlns:a16="http://schemas.microsoft.com/office/drawing/2014/main" id="{841208E0-2507-402A-A036-6BA8972DA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labay/Mis%20documentos/pagina%20web/censos/censo%202010/Pir&#225;mides_mi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ncia"/>
      <sheetName val="capital"/>
      <sheetName val="godoycruz"/>
      <sheetName val="guaymallen"/>
      <sheetName val="lujan"/>
      <sheetName val="lapaz"/>
      <sheetName val="lavalle"/>
      <sheetName val="santarosa"/>
      <sheetName val="Hoja2"/>
    </sheetNames>
    <sheetDataSet>
      <sheetData sheetId="0"/>
      <sheetData sheetId="1">
        <row r="7">
          <cell r="F7" t="str">
            <v xml:space="preserve"> 0-4</v>
          </cell>
          <cell r="G7">
            <v>-3.3709720882120284</v>
          </cell>
          <cell r="H7">
            <v>3.315339748437514</v>
          </cell>
        </row>
        <row r="8">
          <cell r="F8" t="str">
            <v xml:space="preserve"> 5-9</v>
          </cell>
          <cell r="G8">
            <v>-2.7868325205796194</v>
          </cell>
          <cell r="H8">
            <v>2.7720551803270137</v>
          </cell>
        </row>
        <row r="9">
          <cell r="F9" t="str">
            <v xml:space="preserve"> 10-14</v>
          </cell>
          <cell r="G9">
            <v>-2.9511217739762343</v>
          </cell>
          <cell r="H9">
            <v>2.9372136890326055</v>
          </cell>
        </row>
        <row r="10">
          <cell r="F10" t="str">
            <v>15-19</v>
          </cell>
          <cell r="G10">
            <v>-3.504837405794456</v>
          </cell>
          <cell r="H10">
            <v>3.6039325110178115</v>
          </cell>
        </row>
        <row r="11">
          <cell r="F11" t="str">
            <v>20-24</v>
          </cell>
          <cell r="G11">
            <v>-4.9060769638650568</v>
          </cell>
          <cell r="H11">
            <v>4.7435262210863947</v>
          </cell>
        </row>
        <row r="12">
          <cell r="F12" t="str">
            <v>25-29</v>
          </cell>
          <cell r="G12">
            <v>-4.6644239879695064</v>
          </cell>
          <cell r="H12">
            <v>4.4271172886188408</v>
          </cell>
        </row>
        <row r="13">
          <cell r="F13" t="str">
            <v>30-34</v>
          </cell>
          <cell r="G13">
            <v>-4.0715918672473288</v>
          </cell>
          <cell r="H13">
            <v>4.1524326109821716</v>
          </cell>
        </row>
        <row r="14">
          <cell r="F14" t="str">
            <v>35-39</v>
          </cell>
          <cell r="G14">
            <v>-3.2640536852078821</v>
          </cell>
          <cell r="H14">
            <v>3.3014316634938847</v>
          </cell>
        </row>
        <row r="15">
          <cell r="F15" t="str">
            <v>40-44</v>
          </cell>
          <cell r="G15">
            <v>-2.5078015663980668</v>
          </cell>
          <cell r="H15">
            <v>2.7746629462539443</v>
          </cell>
        </row>
        <row r="16">
          <cell r="F16" t="str">
            <v>45-49</v>
          </cell>
          <cell r="G16">
            <v>-2.3513356107822427</v>
          </cell>
          <cell r="H16">
            <v>2.8337723072643666</v>
          </cell>
        </row>
        <row r="17">
          <cell r="F17" t="str">
            <v>50-54</v>
          </cell>
          <cell r="G17">
            <v>-2.5330099703583939</v>
          </cell>
          <cell r="H17">
            <v>2.9545987952121417</v>
          </cell>
        </row>
        <row r="18">
          <cell r="F18" t="str">
            <v>55-59</v>
          </cell>
          <cell r="G18">
            <v>-2.4217452908093637</v>
          </cell>
          <cell r="H18">
            <v>3.0041463478238195</v>
          </cell>
        </row>
        <row r="19">
          <cell r="F19" t="str">
            <v>60-64</v>
          </cell>
          <cell r="G19">
            <v>-2.1444528472457645</v>
          </cell>
          <cell r="H19">
            <v>2.8668040090054849</v>
          </cell>
        </row>
        <row r="20">
          <cell r="F20" t="str">
            <v>65-69</v>
          </cell>
          <cell r="G20">
            <v>-1.7298180648638313</v>
          </cell>
          <cell r="H20">
            <v>2.4373918863709458</v>
          </cell>
        </row>
        <row r="21">
          <cell r="F21" t="str">
            <v>70-74</v>
          </cell>
          <cell r="G21">
            <v>-1.296928920993385</v>
          </cell>
          <cell r="H21">
            <v>1.9514781686529152</v>
          </cell>
        </row>
        <row r="22">
          <cell r="F22" t="str">
            <v>75-79</v>
          </cell>
          <cell r="G22">
            <v>-1.0822228596761154</v>
          </cell>
          <cell r="H22">
            <v>1.8941073182604462</v>
          </cell>
        </row>
        <row r="23">
          <cell r="F23" t="str">
            <v>80-84</v>
          </cell>
          <cell r="G23">
            <v>-0.81536147982023788</v>
          </cell>
          <cell r="H23">
            <v>1.6255074277866151</v>
          </cell>
        </row>
        <row r="24">
          <cell r="F24" t="str">
            <v>85-90</v>
          </cell>
          <cell r="G24">
            <v>-0.43288914387044619</v>
          </cell>
          <cell r="H24">
            <v>0.95009605271164188</v>
          </cell>
        </row>
        <row r="25">
          <cell r="F25" t="str">
            <v>90-94</v>
          </cell>
          <cell r="G25">
            <v>-0.13125755165549674</v>
          </cell>
          <cell r="H25">
            <v>0.37291052755104703</v>
          </cell>
        </row>
        <row r="26">
          <cell r="F26" t="str">
            <v>95 y +</v>
          </cell>
          <cell r="G26">
            <v>-2.346989334237359E-2</v>
          </cell>
          <cell r="H26">
            <v>9.1271807442563954E-2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showGridLines="0" workbookViewId="0"/>
  </sheetViews>
  <sheetFormatPr defaultColWidth="11.42578125" defaultRowHeight="12.75"/>
  <cols>
    <col min="1" max="1" width="0.85546875" customWidth="1"/>
  </cols>
  <sheetData>
    <row r="1" spans="2:7" ht="15" customHeight="1"/>
    <row r="2" spans="2:7" ht="15">
      <c r="B2" s="23" t="s">
        <v>48</v>
      </c>
      <c r="C2" s="19"/>
      <c r="D2" s="19"/>
      <c r="E2" s="19"/>
    </row>
    <row r="3" spans="2:7" ht="15">
      <c r="B3" s="23" t="s">
        <v>81</v>
      </c>
      <c r="C3" s="19"/>
      <c r="D3" s="19"/>
      <c r="E3" s="19"/>
    </row>
    <row r="4" spans="2:7" ht="15">
      <c r="B4" s="22"/>
    </row>
    <row r="5" spans="2:7" ht="15">
      <c r="B5" s="23" t="s">
        <v>49</v>
      </c>
    </row>
    <row r="6" spans="2:7">
      <c r="D6" s="55" t="s">
        <v>47</v>
      </c>
      <c r="E6" s="55"/>
      <c r="F6" s="55"/>
      <c r="G6" s="55"/>
    </row>
    <row r="7" spans="2:7">
      <c r="D7" s="55"/>
      <c r="E7" s="55"/>
      <c r="F7" s="55"/>
      <c r="G7" s="55"/>
    </row>
    <row r="8" spans="2:7">
      <c r="D8" s="55" t="s">
        <v>50</v>
      </c>
      <c r="E8" s="55"/>
      <c r="F8" s="55"/>
      <c r="G8" s="55"/>
    </row>
    <row r="9" spans="2:7">
      <c r="D9" s="55"/>
      <c r="E9" s="55"/>
      <c r="F9" s="55"/>
      <c r="G9" s="55"/>
    </row>
    <row r="10" spans="2:7">
      <c r="D10" s="55" t="s">
        <v>51</v>
      </c>
      <c r="E10" s="55"/>
      <c r="F10" s="55"/>
      <c r="G10" s="55"/>
    </row>
    <row r="12" spans="2:7" ht="14.25">
      <c r="C12" s="24" t="s">
        <v>82</v>
      </c>
    </row>
    <row r="13" spans="2:7">
      <c r="D13" s="56" t="s">
        <v>84</v>
      </c>
    </row>
    <row r="14" spans="2:7" ht="14.25">
      <c r="C14" s="24"/>
    </row>
    <row r="15" spans="2:7" ht="14.25">
      <c r="B15" s="24"/>
      <c r="D15" s="53" t="s">
        <v>70</v>
      </c>
    </row>
    <row r="16" spans="2:7" ht="14.25">
      <c r="B16" s="24"/>
    </row>
    <row r="17" spans="4:6">
      <c r="D17" s="53" t="s">
        <v>52</v>
      </c>
      <c r="F17" s="53" t="s">
        <v>62</v>
      </c>
    </row>
    <row r="19" spans="4:6">
      <c r="D19" s="53" t="s">
        <v>53</v>
      </c>
      <c r="F19" s="53" t="s">
        <v>56</v>
      </c>
    </row>
    <row r="20" spans="4:6">
      <c r="D20" s="19"/>
    </row>
    <row r="21" spans="4:6">
      <c r="D21" s="53" t="s">
        <v>58</v>
      </c>
      <c r="F21" s="53" t="s">
        <v>63</v>
      </c>
    </row>
    <row r="22" spans="4:6">
      <c r="D22" s="19"/>
    </row>
    <row r="23" spans="4:6">
      <c r="D23" s="53" t="s">
        <v>54</v>
      </c>
      <c r="F23" s="53" t="s">
        <v>64</v>
      </c>
    </row>
    <row r="24" spans="4:6">
      <c r="D24" s="19"/>
    </row>
    <row r="25" spans="4:6">
      <c r="D25" s="53" t="s">
        <v>59</v>
      </c>
      <c r="F25" s="53" t="s">
        <v>65</v>
      </c>
    </row>
    <row r="26" spans="4:6">
      <c r="D26" s="19"/>
    </row>
    <row r="27" spans="4:6">
      <c r="D27" s="53" t="s">
        <v>57</v>
      </c>
      <c r="F27" s="53" t="s">
        <v>66</v>
      </c>
    </row>
    <row r="28" spans="4:6">
      <c r="D28" s="19"/>
    </row>
    <row r="29" spans="4:6">
      <c r="D29" s="53" t="s">
        <v>60</v>
      </c>
      <c r="F29" s="53" t="s">
        <v>67</v>
      </c>
    </row>
    <row r="30" spans="4:6">
      <c r="D30" s="19"/>
    </row>
    <row r="31" spans="4:6">
      <c r="D31" s="53" t="s">
        <v>61</v>
      </c>
      <c r="F31" s="53" t="s">
        <v>68</v>
      </c>
    </row>
    <row r="32" spans="4:6">
      <c r="D32" s="19"/>
    </row>
    <row r="33" spans="4:6">
      <c r="D33" s="53" t="s">
        <v>55</v>
      </c>
      <c r="F33" s="53" t="s">
        <v>69</v>
      </c>
    </row>
    <row r="34" spans="4:6">
      <c r="D34" s="19"/>
    </row>
    <row r="37" spans="4:6">
      <c r="E37" s="19"/>
    </row>
  </sheetData>
  <hyperlinks>
    <hyperlink ref="D15" location="provincia!A1" display="Provincia"/>
    <hyperlink ref="D17" location="capital!A1" display="Capital"/>
    <hyperlink ref="D19" location="godoycruz!A1" display="Godoy Cruz"/>
    <hyperlink ref="D21" location="G.Alvear!A1" display="General Alvear"/>
    <hyperlink ref="D23" location="guaymallen!A1" display="Guaymallén"/>
    <hyperlink ref="D25" location="Junin!A1" display="Junin"/>
    <hyperlink ref="D27" location="lasheras!A1" display="Las Heras"/>
    <hyperlink ref="D29" location="lapaz!A1" display="La Paz"/>
    <hyperlink ref="D31" location="lavalle!A1" display="Lavalle"/>
    <hyperlink ref="D33" location="lujan!A1" display="Luján"/>
    <hyperlink ref="F17" location="Malargûe!A1" display="Malargüe"/>
    <hyperlink ref="F19" location="Maipú!A1" display="Maipú"/>
    <hyperlink ref="F21" location="Rivadavia!A1" display="Rivadavia"/>
    <hyperlink ref="F23" location="'San Carlos'!A1" display="San Carlos"/>
    <hyperlink ref="F25" location="'San Martin'!A1" display="San Martín"/>
    <hyperlink ref="F27" location="'San Rafael'!A1" display="San Rafael"/>
    <hyperlink ref="F29" location="santarosa!A1" display="Santa Rosa"/>
    <hyperlink ref="F31" location="Tunuyàn!A1" display="Tunuyán "/>
    <hyperlink ref="F33" location="Tupungato!A1" display="Tupungat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43</v>
      </c>
      <c r="G4" t="str">
        <f>+B4</f>
        <v>Mendoza. Lavalle.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36738</v>
      </c>
      <c r="D9" s="31">
        <f>SUM(D10:D29)</f>
        <v>18610</v>
      </c>
      <c r="E9" s="31">
        <f>SUM(E10:E29)</f>
        <v>18128</v>
      </c>
      <c r="F9" s="10"/>
      <c r="G9" s="2" t="s">
        <v>5</v>
      </c>
      <c r="H9" s="6">
        <f>-(D10/$C$9*100)</f>
        <v>-5.5609995100440965</v>
      </c>
      <c r="I9" s="7">
        <f>+E10/$C$9*100</f>
        <v>5.1363710599379386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3930</v>
      </c>
      <c r="D10" s="14">
        <v>2043</v>
      </c>
      <c r="E10" s="14">
        <v>1887</v>
      </c>
      <c r="F10" s="10"/>
      <c r="G10" s="11" t="s">
        <v>6</v>
      </c>
      <c r="H10" s="6">
        <f t="shared" ref="H10:H27" si="1">-(D11/$C$9*100)</f>
        <v>-4.7416843595187546</v>
      </c>
      <c r="I10" s="7">
        <f t="shared" ref="I10:I28" si="2">+E11/$C$9*100</f>
        <v>4.7171865643203219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3475</v>
      </c>
      <c r="D11" s="14">
        <v>1742</v>
      </c>
      <c r="E11" s="14">
        <v>1733</v>
      </c>
      <c r="F11" s="10"/>
      <c r="G11" s="12" t="s">
        <v>7</v>
      </c>
      <c r="H11" s="6">
        <f t="shared" si="1"/>
        <v>-5.4929500789373398</v>
      </c>
      <c r="I11" s="7">
        <f t="shared" si="2"/>
        <v>5.5582775327998251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4060</v>
      </c>
      <c r="D12" s="14">
        <v>2018</v>
      </c>
      <c r="E12" s="14">
        <v>2042</v>
      </c>
      <c r="F12" s="10"/>
      <c r="G12" s="2" t="s">
        <v>8</v>
      </c>
      <c r="H12" s="6">
        <f t="shared" si="1"/>
        <v>-5.6862104632805268</v>
      </c>
      <c r="I12" s="7">
        <f t="shared" si="2"/>
        <v>5.5092819424029615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4113</v>
      </c>
      <c r="D13" s="14">
        <v>2089</v>
      </c>
      <c r="E13" s="14">
        <v>2024</v>
      </c>
      <c r="F13" s="10"/>
      <c r="G13" s="2" t="s">
        <v>9</v>
      </c>
      <c r="H13" s="6">
        <f t="shared" si="1"/>
        <v>-4.5756437476182699</v>
      </c>
      <c r="I13" s="7">
        <f t="shared" si="2"/>
        <v>4.5212042027328652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3342</v>
      </c>
      <c r="D14" s="14">
        <v>1681</v>
      </c>
      <c r="E14" s="14">
        <v>1661</v>
      </c>
      <c r="F14" s="10"/>
      <c r="G14" s="2" t="s">
        <v>10</v>
      </c>
      <c r="H14" s="6">
        <f t="shared" si="1"/>
        <v>-3.9577549131689258</v>
      </c>
      <c r="I14" s="7">
        <f t="shared" si="2"/>
        <v>3.8080461647340629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2853</v>
      </c>
      <c r="D15" s="14">
        <v>1454</v>
      </c>
      <c r="E15" s="14">
        <v>1399</v>
      </c>
      <c r="F15" s="10"/>
      <c r="G15" s="2" t="s">
        <v>11</v>
      </c>
      <c r="H15" s="6">
        <f t="shared" si="1"/>
        <v>-3.5685121672382816</v>
      </c>
      <c r="I15" s="7">
        <f t="shared" si="2"/>
        <v>3.6392835755893085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2648</v>
      </c>
      <c r="D16" s="14">
        <v>1311</v>
      </c>
      <c r="E16" s="14">
        <v>1337</v>
      </c>
      <c r="F16" s="10"/>
      <c r="G16" s="2" t="s">
        <v>12</v>
      </c>
      <c r="H16" s="6">
        <f t="shared" si="1"/>
        <v>-3.0132288094071531</v>
      </c>
      <c r="I16" s="7">
        <f t="shared" si="2"/>
        <v>3.0649463770482877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2233</v>
      </c>
      <c r="D17" s="14">
        <v>1107</v>
      </c>
      <c r="E17" s="14">
        <v>1126</v>
      </c>
      <c r="F17" s="10"/>
      <c r="G17" s="2" t="s">
        <v>13</v>
      </c>
      <c r="H17" s="6">
        <f t="shared" si="1"/>
        <v>-2.5641025641025639</v>
      </c>
      <c r="I17" s="7">
        <f t="shared" si="2"/>
        <v>2.4824432467744568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1854</v>
      </c>
      <c r="D18" s="14">
        <v>942</v>
      </c>
      <c r="E18" s="14">
        <v>912</v>
      </c>
      <c r="F18" s="10"/>
      <c r="G18" s="2" t="s">
        <v>14</v>
      </c>
      <c r="H18" s="6">
        <f t="shared" si="1"/>
        <v>-2.4089498611791607</v>
      </c>
      <c r="I18" s="7">
        <f t="shared" si="2"/>
        <v>2.2728509989656485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1720</v>
      </c>
      <c r="D19" s="14">
        <v>885</v>
      </c>
      <c r="E19" s="14">
        <v>835</v>
      </c>
      <c r="F19" s="10"/>
      <c r="G19" s="2" t="s">
        <v>15</v>
      </c>
      <c r="H19" s="6">
        <f t="shared" si="1"/>
        <v>-2.1258642277750557</v>
      </c>
      <c r="I19" s="7">
        <f t="shared" si="2"/>
        <v>2.0523708421797595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1535</v>
      </c>
      <c r="D20" s="14">
        <v>781</v>
      </c>
      <c r="E20" s="14">
        <v>754</v>
      </c>
      <c r="F20" s="10"/>
      <c r="G20" s="2" t="s">
        <v>16</v>
      </c>
      <c r="H20" s="6">
        <f t="shared" si="1"/>
        <v>-1.9679895476073819</v>
      </c>
      <c r="I20" s="7">
        <f t="shared" si="2"/>
        <v>1.7774511405084654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1376</v>
      </c>
      <c r="D21" s="14">
        <v>723</v>
      </c>
      <c r="E21" s="14">
        <v>653</v>
      </c>
      <c r="F21" s="10"/>
      <c r="G21" s="2" t="s">
        <v>17</v>
      </c>
      <c r="H21" s="6">
        <f t="shared" si="1"/>
        <v>-1.6495182100277641</v>
      </c>
      <c r="I21" s="7">
        <f t="shared" si="2"/>
        <v>1.4998094615929012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1157</v>
      </c>
      <c r="D22" s="14">
        <v>606</v>
      </c>
      <c r="E22" s="14">
        <v>551</v>
      </c>
      <c r="F22" s="10"/>
      <c r="G22" s="2" t="s">
        <v>18</v>
      </c>
      <c r="H22" s="6">
        <f t="shared" si="1"/>
        <v>-1.2194458054330666</v>
      </c>
      <c r="I22" s="7">
        <f t="shared" si="2"/>
        <v>1.121454624639338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860</v>
      </c>
      <c r="D23" s="14">
        <v>448</v>
      </c>
      <c r="E23" s="14">
        <v>412</v>
      </c>
      <c r="F23" s="10"/>
      <c r="G23" s="2" t="s">
        <v>19</v>
      </c>
      <c r="H23" s="6">
        <f t="shared" si="1"/>
        <v>-0.91186237683052973</v>
      </c>
      <c r="I23" s="7">
        <f t="shared" si="2"/>
        <v>0.85470085470085477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649</v>
      </c>
      <c r="D24" s="14">
        <v>335</v>
      </c>
      <c r="E24" s="14">
        <v>314</v>
      </c>
      <c r="F24" s="10"/>
      <c r="G24" s="2" t="s">
        <v>20</v>
      </c>
      <c r="H24" s="6">
        <f t="shared" si="1"/>
        <v>-0.60155697098372252</v>
      </c>
      <c r="I24" s="7">
        <f t="shared" si="2"/>
        <v>0.62333278893788457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450</v>
      </c>
      <c r="D25" s="14">
        <v>221</v>
      </c>
      <c r="E25" s="14">
        <v>229</v>
      </c>
      <c r="F25" s="10"/>
      <c r="G25" s="2" t="s">
        <v>21</v>
      </c>
      <c r="H25" s="6">
        <f t="shared" si="1"/>
        <v>-0.37835483695356309</v>
      </c>
      <c r="I25" s="7">
        <f t="shared" si="2"/>
        <v>0.41646251837334641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292</v>
      </c>
      <c r="D26" s="14">
        <v>139</v>
      </c>
      <c r="E26" s="14">
        <v>153</v>
      </c>
      <c r="F26" s="10"/>
      <c r="G26" s="2" t="s">
        <v>22</v>
      </c>
      <c r="H26" s="6">
        <f t="shared" si="1"/>
        <v>-0.17420654363329524</v>
      </c>
      <c r="I26" s="7">
        <f t="shared" si="2"/>
        <v>0.19870433883172736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137</v>
      </c>
      <c r="D27" s="14">
        <v>64</v>
      </c>
      <c r="E27" s="14">
        <v>73</v>
      </c>
      <c r="F27" s="10"/>
      <c r="G27" s="2" t="s">
        <v>23</v>
      </c>
      <c r="H27" s="6">
        <f t="shared" si="1"/>
        <v>-4.627361315259404E-2</v>
      </c>
      <c r="I27" s="7">
        <f t="shared" si="2"/>
        <v>6.8049431106755945E-2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42</v>
      </c>
      <c r="D28" s="14">
        <v>17</v>
      </c>
      <c r="E28" s="14">
        <v>25</v>
      </c>
      <c r="F28" s="10"/>
      <c r="G28" s="26" t="s">
        <v>24</v>
      </c>
      <c r="H28" s="34">
        <f>-(D29/$C$9*100)</f>
        <v>-1.0887908977080953E-2</v>
      </c>
      <c r="I28" s="35">
        <f t="shared" si="2"/>
        <v>2.1775817954161905E-2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12</v>
      </c>
      <c r="D29" s="28">
        <v>4</v>
      </c>
      <c r="E29" s="28">
        <v>8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31" display="Volver al Indice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45</v>
      </c>
      <c r="G4" t="str">
        <f>+B4</f>
        <v>Mendoza. Luján.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119888</v>
      </c>
      <c r="D9" s="31">
        <f>SUM(D10:D29)</f>
        <v>59055</v>
      </c>
      <c r="E9" s="31">
        <f>SUM(E10:E29)</f>
        <v>60833</v>
      </c>
      <c r="F9" s="10"/>
      <c r="G9" s="2" t="s">
        <v>5</v>
      </c>
      <c r="H9" s="6">
        <f>-(D10/$C$9*100)</f>
        <v>-4.6176431335913515</v>
      </c>
      <c r="I9" s="7">
        <f>+E10/$C$9*100</f>
        <v>4.4908581342586418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10920</v>
      </c>
      <c r="D10" s="14">
        <v>5536</v>
      </c>
      <c r="E10" s="14">
        <v>5384</v>
      </c>
      <c r="F10" s="10"/>
      <c r="G10" s="11" t="s">
        <v>6</v>
      </c>
      <c r="H10" s="6">
        <f t="shared" ref="H10:H28" si="1">-(D11/$C$9*100)</f>
        <v>-4.5317296143066867</v>
      </c>
      <c r="I10" s="7">
        <f t="shared" ref="I10:I28" si="2">+E11/$C$9*100</f>
        <v>4.4708394501534761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10793</v>
      </c>
      <c r="D11" s="14">
        <v>5433</v>
      </c>
      <c r="E11" s="14">
        <v>5360</v>
      </c>
      <c r="F11" s="10"/>
      <c r="G11" s="12" t="s">
        <v>7</v>
      </c>
      <c r="H11" s="6">
        <f t="shared" si="1"/>
        <v>-4.6793674095822766</v>
      </c>
      <c r="I11" s="7">
        <f t="shared" si="2"/>
        <v>4.5650940878152939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11083</v>
      </c>
      <c r="D12" s="14">
        <v>5610</v>
      </c>
      <c r="E12" s="14">
        <v>5473</v>
      </c>
      <c r="F12" s="10"/>
      <c r="G12" s="2" t="s">
        <v>8</v>
      </c>
      <c r="H12" s="6">
        <f t="shared" si="1"/>
        <v>-4.6960496463365811</v>
      </c>
      <c r="I12" s="7">
        <f t="shared" si="2"/>
        <v>4.6501734952622451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11205</v>
      </c>
      <c r="D13" s="14">
        <v>5630</v>
      </c>
      <c r="E13" s="14">
        <v>5575</v>
      </c>
      <c r="F13" s="10"/>
      <c r="G13" s="2" t="s">
        <v>9</v>
      </c>
      <c r="H13" s="6">
        <f t="shared" si="1"/>
        <v>-4.3657413586013609</v>
      </c>
      <c r="I13" s="7">
        <f t="shared" si="2"/>
        <v>4.1680568530628586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10231</v>
      </c>
      <c r="D14" s="14">
        <v>5234</v>
      </c>
      <c r="E14" s="14">
        <v>4997</v>
      </c>
      <c r="F14" s="10"/>
      <c r="G14" s="2" t="s">
        <v>10</v>
      </c>
      <c r="H14" s="6">
        <f t="shared" si="1"/>
        <v>-3.7910383024155876</v>
      </c>
      <c r="I14" s="7">
        <f t="shared" si="2"/>
        <v>3.6517416255171491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8923</v>
      </c>
      <c r="D15" s="14">
        <v>4545</v>
      </c>
      <c r="E15" s="14">
        <v>4378</v>
      </c>
      <c r="F15" s="10"/>
      <c r="G15" s="2" t="s">
        <v>11</v>
      </c>
      <c r="H15" s="6">
        <f t="shared" si="1"/>
        <v>-3.5783397837982114</v>
      </c>
      <c r="I15" s="7">
        <f t="shared" si="2"/>
        <v>3.6667556385960234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8686</v>
      </c>
      <c r="D16" s="14">
        <v>4290</v>
      </c>
      <c r="E16" s="14">
        <v>4396</v>
      </c>
      <c r="F16" s="10"/>
      <c r="G16" s="2" t="s">
        <v>12</v>
      </c>
      <c r="H16" s="6">
        <f t="shared" si="1"/>
        <v>-3.2196716935806751</v>
      </c>
      <c r="I16" s="7">
        <f t="shared" si="2"/>
        <v>3.6250500467102631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8206</v>
      </c>
      <c r="D17" s="14">
        <v>3860</v>
      </c>
      <c r="E17" s="14">
        <v>4346</v>
      </c>
      <c r="F17" s="10"/>
      <c r="G17" s="2" t="s">
        <v>13</v>
      </c>
      <c r="H17" s="6">
        <f t="shared" si="1"/>
        <v>-2.9585946883758174</v>
      </c>
      <c r="I17" s="7">
        <f t="shared" si="2"/>
        <v>3.222174029093821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7410</v>
      </c>
      <c r="D18" s="14">
        <v>3547</v>
      </c>
      <c r="E18" s="14">
        <v>3863</v>
      </c>
      <c r="F18" s="10"/>
      <c r="G18" s="2" t="s">
        <v>14</v>
      </c>
      <c r="H18" s="6">
        <f t="shared" si="1"/>
        <v>-2.7700854130521821</v>
      </c>
      <c r="I18" s="7">
        <f t="shared" si="2"/>
        <v>2.8468237021219802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6734</v>
      </c>
      <c r="D19" s="14">
        <v>3321</v>
      </c>
      <c r="E19" s="14">
        <v>3413</v>
      </c>
      <c r="F19" s="10"/>
      <c r="G19" s="2" t="s">
        <v>15</v>
      </c>
      <c r="H19" s="6">
        <f t="shared" si="1"/>
        <v>-2.3538636060322968</v>
      </c>
      <c r="I19" s="7">
        <f t="shared" si="2"/>
        <v>2.413085546510076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5715</v>
      </c>
      <c r="D20" s="14">
        <v>2822</v>
      </c>
      <c r="E20" s="14">
        <v>2893</v>
      </c>
      <c r="F20" s="10"/>
      <c r="G20" s="2" t="s">
        <v>16</v>
      </c>
      <c r="H20" s="6">
        <f t="shared" si="1"/>
        <v>-2.1186440677966099</v>
      </c>
      <c r="I20" s="7">
        <f t="shared" si="2"/>
        <v>2.3063192312825302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5305</v>
      </c>
      <c r="D21" s="14">
        <v>2540</v>
      </c>
      <c r="E21" s="14">
        <v>2765</v>
      </c>
      <c r="F21" s="10"/>
      <c r="G21" s="2" t="s">
        <v>17</v>
      </c>
      <c r="H21" s="6">
        <f t="shared" si="1"/>
        <v>-1.869244628319765</v>
      </c>
      <c r="I21" s="7">
        <f t="shared" si="2"/>
        <v>2.0560856799679699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4706</v>
      </c>
      <c r="D22" s="14">
        <v>2241</v>
      </c>
      <c r="E22" s="14">
        <v>2465</v>
      </c>
      <c r="F22" s="10"/>
      <c r="G22" s="2" t="s">
        <v>18</v>
      </c>
      <c r="H22" s="6">
        <f t="shared" si="1"/>
        <v>-1.420492459628987</v>
      </c>
      <c r="I22" s="7">
        <f t="shared" si="2"/>
        <v>1.4747097290804752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3471</v>
      </c>
      <c r="D23" s="14">
        <v>1703</v>
      </c>
      <c r="E23" s="14">
        <v>1768</v>
      </c>
      <c r="F23" s="10"/>
      <c r="G23" s="2" t="s">
        <v>19</v>
      </c>
      <c r="H23" s="6">
        <f t="shared" si="1"/>
        <v>-0.97174029093820902</v>
      </c>
      <c r="I23" s="7">
        <f t="shared" si="2"/>
        <v>1.1569131189109836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2552</v>
      </c>
      <c r="D24" s="14">
        <v>1165</v>
      </c>
      <c r="E24" s="14">
        <v>1387</v>
      </c>
      <c r="F24" s="10"/>
      <c r="G24" s="2" t="s">
        <v>20</v>
      </c>
      <c r="H24" s="6">
        <f t="shared" si="1"/>
        <v>-0.69147871346590151</v>
      </c>
      <c r="I24" s="7">
        <f t="shared" si="2"/>
        <v>0.87915387695182168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1883</v>
      </c>
      <c r="D25" s="14">
        <v>829</v>
      </c>
      <c r="E25" s="14">
        <v>1054</v>
      </c>
      <c r="F25" s="10"/>
      <c r="G25" s="2" t="s">
        <v>21</v>
      </c>
      <c r="H25" s="6">
        <f t="shared" si="1"/>
        <v>-0.40788068864273325</v>
      </c>
      <c r="I25" s="7">
        <f t="shared" si="2"/>
        <v>0.65477779260643265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1274</v>
      </c>
      <c r="D26" s="14">
        <v>489</v>
      </c>
      <c r="E26" s="14">
        <v>785</v>
      </c>
      <c r="F26" s="10"/>
      <c r="G26" s="2" t="s">
        <v>22</v>
      </c>
      <c r="H26" s="6">
        <f t="shared" si="1"/>
        <v>-0.16682236754304017</v>
      </c>
      <c r="I26" s="7">
        <f t="shared" si="2"/>
        <v>0.3086213799546243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570</v>
      </c>
      <c r="D27" s="14">
        <v>200</v>
      </c>
      <c r="E27" s="14">
        <v>370</v>
      </c>
      <c r="F27" s="10"/>
      <c r="G27" s="2" t="s">
        <v>23</v>
      </c>
      <c r="H27" s="6">
        <f t="shared" si="1"/>
        <v>-4.2539703723475243E-2</v>
      </c>
      <c r="I27" s="7">
        <f t="shared" si="2"/>
        <v>0.10426397971440012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176</v>
      </c>
      <c r="D28" s="14">
        <v>51</v>
      </c>
      <c r="E28" s="14">
        <v>125</v>
      </c>
      <c r="F28" s="10"/>
      <c r="G28" s="26" t="s">
        <v>24</v>
      </c>
      <c r="H28" s="34">
        <f t="shared" si="1"/>
        <v>-7.507006539436807E-3</v>
      </c>
      <c r="I28" s="35">
        <f t="shared" si="2"/>
        <v>3.0028026157747228E-2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45</v>
      </c>
      <c r="D29" s="28">
        <v>9</v>
      </c>
      <c r="E29" s="28">
        <v>36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33" display="Volver al Indice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30</v>
      </c>
      <c r="G4" t="str">
        <f>+B4</f>
        <v>Mendoza. Malargüe.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27660</v>
      </c>
      <c r="D9" s="31">
        <f>SUM(D10:D29)</f>
        <v>14109</v>
      </c>
      <c r="E9" s="31">
        <f>SUM(E10:E29)</f>
        <v>13551</v>
      </c>
      <c r="F9" s="10"/>
      <c r="G9" s="2" t="s">
        <v>5</v>
      </c>
      <c r="H9" s="6">
        <f>-(D10/$C$9*100)</f>
        <v>-5.1590744757772953</v>
      </c>
      <c r="I9" s="7">
        <f>+E10/$C$9*100</f>
        <v>4.9132321041214757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2786</v>
      </c>
      <c r="D10" s="14">
        <v>1427</v>
      </c>
      <c r="E10" s="14">
        <v>1359</v>
      </c>
      <c r="F10" s="10"/>
      <c r="G10" s="11" t="s">
        <v>6</v>
      </c>
      <c r="H10" s="6">
        <f t="shared" ref="H10:H28" si="1">-(D11/$C$9*100)</f>
        <v>-4.584237165582068</v>
      </c>
      <c r="I10" s="7">
        <f t="shared" ref="I10:I28" si="2">+E11/$C$9*100</f>
        <v>4.4323933477946493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2494</v>
      </c>
      <c r="D11" s="14">
        <v>1268</v>
      </c>
      <c r="E11" s="14">
        <v>1226</v>
      </c>
      <c r="F11" s="10"/>
      <c r="G11" s="12" t="s">
        <v>7</v>
      </c>
      <c r="H11" s="6">
        <f t="shared" si="1"/>
        <v>-4.9096167751265369</v>
      </c>
      <c r="I11" s="7">
        <f t="shared" si="2"/>
        <v>4.7180043383947945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2663</v>
      </c>
      <c r="D12" s="14">
        <v>1358</v>
      </c>
      <c r="E12" s="14">
        <v>1305</v>
      </c>
      <c r="F12" s="10"/>
      <c r="G12" s="2" t="s">
        <v>8</v>
      </c>
      <c r="H12" s="6">
        <f t="shared" si="1"/>
        <v>-4.9674620390455528</v>
      </c>
      <c r="I12" s="7">
        <f t="shared" si="2"/>
        <v>4.6529284164859002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2661</v>
      </c>
      <c r="D13" s="14">
        <v>1374</v>
      </c>
      <c r="E13" s="14">
        <v>1287</v>
      </c>
      <c r="F13" s="10"/>
      <c r="G13" s="2" t="s">
        <v>9</v>
      </c>
      <c r="H13" s="6">
        <f t="shared" si="1"/>
        <v>-4.3637020968908171</v>
      </c>
      <c r="I13" s="7">
        <f t="shared" si="2"/>
        <v>4.005784526391901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2315</v>
      </c>
      <c r="D14" s="14">
        <v>1207</v>
      </c>
      <c r="E14" s="14">
        <v>1108</v>
      </c>
      <c r="F14" s="10"/>
      <c r="G14" s="2" t="s">
        <v>10</v>
      </c>
      <c r="H14" s="6">
        <f t="shared" si="1"/>
        <v>-4.1757049891540134</v>
      </c>
      <c r="I14" s="7">
        <f t="shared" si="2"/>
        <v>3.8467100506146061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2219</v>
      </c>
      <c r="D15" s="14">
        <v>1155</v>
      </c>
      <c r="E15" s="14">
        <v>1064</v>
      </c>
      <c r="F15" s="10"/>
      <c r="G15" s="2" t="s">
        <v>11</v>
      </c>
      <c r="H15" s="6">
        <f t="shared" si="1"/>
        <v>-3.676789587852495</v>
      </c>
      <c r="I15" s="7">
        <f t="shared" si="2"/>
        <v>4.0166305133767173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2128</v>
      </c>
      <c r="D16" s="14">
        <v>1017</v>
      </c>
      <c r="E16" s="14">
        <v>1111</v>
      </c>
      <c r="F16" s="10"/>
      <c r="G16" s="2" t="s">
        <v>12</v>
      </c>
      <c r="H16" s="6">
        <f t="shared" si="1"/>
        <v>-3.3658712942877802</v>
      </c>
      <c r="I16" s="7">
        <f t="shared" si="2"/>
        <v>3.3586406362979027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1860</v>
      </c>
      <c r="D17" s="14">
        <v>931</v>
      </c>
      <c r="E17" s="14">
        <v>929</v>
      </c>
      <c r="F17" s="10"/>
      <c r="G17" s="2" t="s">
        <v>13</v>
      </c>
      <c r="H17" s="6">
        <f t="shared" si="1"/>
        <v>-3.0296456977584962</v>
      </c>
      <c r="I17" s="7">
        <f t="shared" si="2"/>
        <v>2.8163412870571221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1617</v>
      </c>
      <c r="D18" s="14">
        <v>838</v>
      </c>
      <c r="E18" s="14">
        <v>779</v>
      </c>
      <c r="F18" s="10"/>
      <c r="G18" s="2" t="s">
        <v>14</v>
      </c>
      <c r="H18" s="6">
        <f t="shared" si="1"/>
        <v>-2.8922631959508314</v>
      </c>
      <c r="I18" s="7">
        <f t="shared" si="2"/>
        <v>2.8091106290672454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1577</v>
      </c>
      <c r="D19" s="14">
        <v>800</v>
      </c>
      <c r="E19" s="14">
        <v>777</v>
      </c>
      <c r="F19" s="10"/>
      <c r="G19" s="2" t="s">
        <v>15</v>
      </c>
      <c r="H19" s="6">
        <f t="shared" si="1"/>
        <v>-2.6283441793203179</v>
      </c>
      <c r="I19" s="7">
        <f t="shared" si="2"/>
        <v>2.4403470715835143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1402</v>
      </c>
      <c r="D20" s="14">
        <v>727</v>
      </c>
      <c r="E20" s="14">
        <v>675</v>
      </c>
      <c r="F20" s="10"/>
      <c r="G20" s="2" t="s">
        <v>16</v>
      </c>
      <c r="H20" s="6">
        <f t="shared" si="1"/>
        <v>-2.3427331887201737</v>
      </c>
      <c r="I20" s="7">
        <f t="shared" si="2"/>
        <v>1.9920462762111353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1199</v>
      </c>
      <c r="D21" s="14">
        <v>648</v>
      </c>
      <c r="E21" s="14">
        <v>551</v>
      </c>
      <c r="F21" s="10"/>
      <c r="G21" s="2" t="s">
        <v>17</v>
      </c>
      <c r="H21" s="6">
        <f t="shared" si="1"/>
        <v>-1.7281272595806216</v>
      </c>
      <c r="I21" s="7">
        <f t="shared" si="2"/>
        <v>1.4280549530007232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873</v>
      </c>
      <c r="D22" s="14">
        <v>478</v>
      </c>
      <c r="E22" s="14">
        <v>395</v>
      </c>
      <c r="F22" s="10"/>
      <c r="G22" s="2" t="s">
        <v>18</v>
      </c>
      <c r="H22" s="6">
        <f t="shared" si="1"/>
        <v>-1.2725958062183658</v>
      </c>
      <c r="I22" s="7">
        <f t="shared" si="2"/>
        <v>1.1713665943600868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676</v>
      </c>
      <c r="D23" s="14">
        <v>352</v>
      </c>
      <c r="E23" s="14">
        <v>324</v>
      </c>
      <c r="F23" s="10"/>
      <c r="G23" s="2" t="s">
        <v>19</v>
      </c>
      <c r="H23" s="6">
        <f t="shared" si="1"/>
        <v>-0.84960231381055673</v>
      </c>
      <c r="I23" s="7">
        <f t="shared" si="2"/>
        <v>0.86406362979031082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474</v>
      </c>
      <c r="D24" s="14">
        <v>235</v>
      </c>
      <c r="E24" s="14">
        <v>239</v>
      </c>
      <c r="F24" s="10"/>
      <c r="G24" s="2" t="s">
        <v>20</v>
      </c>
      <c r="H24" s="6">
        <f t="shared" si="1"/>
        <v>-0.53506869125090384</v>
      </c>
      <c r="I24" s="7">
        <f t="shared" si="2"/>
        <v>0.71221981200289219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345</v>
      </c>
      <c r="D25" s="14">
        <v>148</v>
      </c>
      <c r="E25" s="14">
        <v>197</v>
      </c>
      <c r="F25" s="10"/>
      <c r="G25" s="2" t="s">
        <v>21</v>
      </c>
      <c r="H25" s="6">
        <f t="shared" si="1"/>
        <v>-0.3109182935647144</v>
      </c>
      <c r="I25" s="7">
        <f t="shared" si="2"/>
        <v>0.48806941431670281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221</v>
      </c>
      <c r="D26" s="14">
        <v>86</v>
      </c>
      <c r="E26" s="14">
        <v>135</v>
      </c>
      <c r="F26" s="10"/>
      <c r="G26" s="2" t="s">
        <v>22</v>
      </c>
      <c r="H26" s="6">
        <f t="shared" si="1"/>
        <v>-0.16630513376717282</v>
      </c>
      <c r="I26" s="7">
        <f t="shared" si="2"/>
        <v>0.19522776572668113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100</v>
      </c>
      <c r="D27" s="14">
        <v>46</v>
      </c>
      <c r="E27" s="14">
        <v>54</v>
      </c>
      <c r="F27" s="10"/>
      <c r="G27" s="2" t="s">
        <v>23</v>
      </c>
      <c r="H27" s="6">
        <f t="shared" si="1"/>
        <v>-4.6999276934201008E-2</v>
      </c>
      <c r="I27" s="7">
        <f t="shared" si="2"/>
        <v>0.10484454085321765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42</v>
      </c>
      <c r="D28" s="14">
        <v>13</v>
      </c>
      <c r="E28" s="14">
        <v>29</v>
      </c>
      <c r="F28" s="10"/>
      <c r="G28" s="26" t="s">
        <v>24</v>
      </c>
      <c r="H28" s="34">
        <f t="shared" si="1"/>
        <v>-3.6153289949385397E-3</v>
      </c>
      <c r="I28" s="35">
        <f t="shared" si="2"/>
        <v>2.5307302964569778E-2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8</v>
      </c>
      <c r="D29" s="28">
        <v>1</v>
      </c>
      <c r="E29" s="28">
        <v>7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78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17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46</v>
      </c>
      <c r="G4" t="str">
        <f>+B4</f>
        <v>Mendoza. Maipú.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172332</v>
      </c>
      <c r="D9" s="31">
        <f>SUM(D10:D29)</f>
        <v>84907</v>
      </c>
      <c r="E9" s="31">
        <f>SUM(E10:E29)</f>
        <v>87425</v>
      </c>
      <c r="F9" s="10"/>
      <c r="G9" s="2" t="s">
        <v>5</v>
      </c>
      <c r="H9" s="6">
        <f t="shared" ref="H9:H28" si="0">-(D10/$C$9*100)</f>
        <v>-4.7814683285750759</v>
      </c>
      <c r="I9" s="7">
        <f t="shared" ref="I9:I28" si="1">+E10/$C$9*100</f>
        <v>4.5615439964719267</v>
      </c>
      <c r="K9" s="5"/>
      <c r="L9" s="3"/>
      <c r="M9" s="3"/>
      <c r="N9" s="3"/>
    </row>
    <row r="10" spans="2:14">
      <c r="B10" s="2" t="s">
        <v>5</v>
      </c>
      <c r="C10" s="8">
        <f t="shared" ref="C10:C29" si="2">+D10+E10</f>
        <v>16101</v>
      </c>
      <c r="D10" s="14">
        <v>8240</v>
      </c>
      <c r="E10" s="14">
        <v>7861</v>
      </c>
      <c r="F10" s="10"/>
      <c r="G10" s="11" t="s">
        <v>6</v>
      </c>
      <c r="H10" s="6">
        <f t="shared" si="0"/>
        <v>-4.4373650859967961</v>
      </c>
      <c r="I10" s="7">
        <f t="shared" si="1"/>
        <v>4.2458742427407561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2"/>
        <v>14964</v>
      </c>
      <c r="D11" s="14">
        <v>7647</v>
      </c>
      <c r="E11" s="14">
        <v>7317</v>
      </c>
      <c r="F11" s="10"/>
      <c r="G11" s="12" t="s">
        <v>7</v>
      </c>
      <c r="H11" s="6">
        <f t="shared" si="0"/>
        <v>-4.6184109741661441</v>
      </c>
      <c r="I11" s="7">
        <f t="shared" si="1"/>
        <v>4.3973260914978063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2"/>
        <v>15537</v>
      </c>
      <c r="D12" s="14">
        <v>7959</v>
      </c>
      <c r="E12" s="14">
        <v>7578</v>
      </c>
      <c r="F12" s="10"/>
      <c r="G12" s="2" t="s">
        <v>8</v>
      </c>
      <c r="H12" s="6">
        <f t="shared" si="0"/>
        <v>-4.7547756655757496</v>
      </c>
      <c r="I12" s="7">
        <f t="shared" si="1"/>
        <v>4.6334981315135897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2"/>
        <v>16179</v>
      </c>
      <c r="D13" s="14">
        <v>8194</v>
      </c>
      <c r="E13" s="14">
        <v>7985</v>
      </c>
      <c r="F13" s="10"/>
      <c r="G13" s="2" t="s">
        <v>9</v>
      </c>
      <c r="H13" s="6">
        <f t="shared" si="0"/>
        <v>-4.4344637095838264</v>
      </c>
      <c r="I13" s="7">
        <f t="shared" si="1"/>
        <v>4.372374254346262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2"/>
        <v>15177</v>
      </c>
      <c r="D14" s="14">
        <v>7642</v>
      </c>
      <c r="E14" s="14">
        <v>7535</v>
      </c>
      <c r="F14" s="10"/>
      <c r="G14" s="2" t="s">
        <v>10</v>
      </c>
      <c r="H14" s="6">
        <f t="shared" si="0"/>
        <v>-3.9040921012928531</v>
      </c>
      <c r="I14" s="7">
        <f t="shared" si="1"/>
        <v>3.8762388877283387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2"/>
        <v>13408</v>
      </c>
      <c r="D15" s="14">
        <v>6728</v>
      </c>
      <c r="E15" s="14">
        <v>6680</v>
      </c>
      <c r="F15" s="10"/>
      <c r="G15" s="2" t="s">
        <v>11</v>
      </c>
      <c r="H15" s="6">
        <f t="shared" si="0"/>
        <v>-3.7654063087528722</v>
      </c>
      <c r="I15" s="7">
        <f t="shared" si="1"/>
        <v>3.8965485226191303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2"/>
        <v>13204</v>
      </c>
      <c r="D16" s="14">
        <v>6489</v>
      </c>
      <c r="E16" s="14">
        <v>6715</v>
      </c>
      <c r="F16" s="10"/>
      <c r="G16" s="2" t="s">
        <v>12</v>
      </c>
      <c r="H16" s="6">
        <f t="shared" si="0"/>
        <v>-3.3452870041547711</v>
      </c>
      <c r="I16" s="7">
        <f t="shared" si="1"/>
        <v>3.5617296845623563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2"/>
        <v>11903</v>
      </c>
      <c r="D17" s="14">
        <v>5765</v>
      </c>
      <c r="E17" s="14">
        <v>6138</v>
      </c>
      <c r="F17" s="10"/>
      <c r="G17" s="2" t="s">
        <v>13</v>
      </c>
      <c r="H17" s="6">
        <f t="shared" si="0"/>
        <v>-2.7586286934521738</v>
      </c>
      <c r="I17" s="7">
        <f t="shared" si="1"/>
        <v>2.8630782443191052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2"/>
        <v>9688</v>
      </c>
      <c r="D18" s="14">
        <v>4754</v>
      </c>
      <c r="E18" s="14">
        <v>4934</v>
      </c>
      <c r="F18" s="10"/>
      <c r="G18" s="2" t="s">
        <v>14</v>
      </c>
      <c r="H18" s="6">
        <f t="shared" si="0"/>
        <v>-2.5230369287189842</v>
      </c>
      <c r="I18" s="7">
        <f t="shared" si="1"/>
        <v>2.6965392382146089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2"/>
        <v>8995</v>
      </c>
      <c r="D19" s="14">
        <v>4348</v>
      </c>
      <c r="E19" s="14">
        <v>4647</v>
      </c>
      <c r="F19" s="10"/>
      <c r="G19" s="2" t="s">
        <v>15</v>
      </c>
      <c r="H19" s="6">
        <f t="shared" si="0"/>
        <v>-2.2706171807905671</v>
      </c>
      <c r="I19" s="7">
        <f t="shared" si="1"/>
        <v>2.4168465520042708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2"/>
        <v>8078</v>
      </c>
      <c r="D20" s="14">
        <v>3913</v>
      </c>
      <c r="E20" s="14">
        <v>4165</v>
      </c>
      <c r="F20" s="10"/>
      <c r="G20" s="2" t="s">
        <v>16</v>
      </c>
      <c r="H20" s="6">
        <f t="shared" si="0"/>
        <v>-2.1446974444676554</v>
      </c>
      <c r="I20" s="7">
        <f t="shared" si="1"/>
        <v>2.3176194786806859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2"/>
        <v>7690</v>
      </c>
      <c r="D21" s="14">
        <v>3696</v>
      </c>
      <c r="E21" s="14">
        <v>3994</v>
      </c>
      <c r="F21" s="10"/>
      <c r="G21" s="2" t="s">
        <v>17</v>
      </c>
      <c r="H21" s="6">
        <f t="shared" si="0"/>
        <v>-1.8121997075412577</v>
      </c>
      <c r="I21" s="7">
        <f t="shared" si="1"/>
        <v>2.0060116519276745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2"/>
        <v>6580</v>
      </c>
      <c r="D22" s="14">
        <v>3123</v>
      </c>
      <c r="E22" s="14">
        <v>3457</v>
      </c>
      <c r="F22" s="10"/>
      <c r="G22" s="2" t="s">
        <v>18</v>
      </c>
      <c r="H22" s="6">
        <f t="shared" si="0"/>
        <v>-1.3810551725738691</v>
      </c>
      <c r="I22" s="7">
        <f t="shared" si="1"/>
        <v>1.5632616113084048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2"/>
        <v>5074</v>
      </c>
      <c r="D23" s="14">
        <v>2380</v>
      </c>
      <c r="E23" s="14">
        <v>2694</v>
      </c>
      <c r="F23" s="10"/>
      <c r="G23" s="2" t="s">
        <v>19</v>
      </c>
      <c r="H23" s="6">
        <f t="shared" si="0"/>
        <v>-0.98936935682287686</v>
      </c>
      <c r="I23" s="7">
        <f t="shared" si="1"/>
        <v>1.1965276327089571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2"/>
        <v>3767</v>
      </c>
      <c r="D24" s="14">
        <v>1705</v>
      </c>
      <c r="E24" s="14">
        <v>2062</v>
      </c>
      <c r="F24" s="10"/>
      <c r="G24" s="2" t="s">
        <v>20</v>
      </c>
      <c r="H24" s="6">
        <f t="shared" si="0"/>
        <v>-0.68646565930877601</v>
      </c>
      <c r="I24" s="7">
        <f t="shared" si="1"/>
        <v>0.95165146345426266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2"/>
        <v>2823</v>
      </c>
      <c r="D25" s="14">
        <v>1183</v>
      </c>
      <c r="E25" s="14">
        <v>1640</v>
      </c>
      <c r="F25" s="10"/>
      <c r="G25" s="2" t="s">
        <v>21</v>
      </c>
      <c r="H25" s="6">
        <f t="shared" si="0"/>
        <v>-0.44333031590186378</v>
      </c>
      <c r="I25" s="7">
        <f t="shared" si="1"/>
        <v>0.68414455817839981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2"/>
        <v>1943</v>
      </c>
      <c r="D26" s="14">
        <v>764</v>
      </c>
      <c r="E26" s="14">
        <v>1179</v>
      </c>
      <c r="F26" s="10"/>
      <c r="G26" s="2" t="s">
        <v>22</v>
      </c>
      <c r="H26" s="6">
        <f t="shared" si="0"/>
        <v>-0.17002065780006034</v>
      </c>
      <c r="I26" s="7">
        <f t="shared" si="1"/>
        <v>0.35512847294756633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2"/>
        <v>905</v>
      </c>
      <c r="D27" s="14">
        <v>293</v>
      </c>
      <c r="E27" s="14">
        <v>612</v>
      </c>
      <c r="F27" s="10"/>
      <c r="G27" s="2" t="s">
        <v>23</v>
      </c>
      <c r="H27" s="6">
        <f t="shared" si="0"/>
        <v>-4.4681196759742824E-2</v>
      </c>
      <c r="I27" s="7">
        <f t="shared" si="1"/>
        <v>0.10735092727990159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2"/>
        <v>262</v>
      </c>
      <c r="D28" s="14">
        <v>77</v>
      </c>
      <c r="E28" s="14">
        <v>185</v>
      </c>
      <c r="F28" s="10"/>
      <c r="G28" s="26" t="s">
        <v>24</v>
      </c>
      <c r="H28" s="34">
        <f t="shared" si="0"/>
        <v>-4.0619269781584384E-3</v>
      </c>
      <c r="I28" s="35">
        <f t="shared" si="1"/>
        <v>2.7272938281920941E-2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2"/>
        <v>54</v>
      </c>
      <c r="D29" s="28">
        <v>7</v>
      </c>
      <c r="E29" s="28">
        <v>47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2"/>
      <c r="C30" s="8"/>
      <c r="D30" s="14"/>
      <c r="E30" s="14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19" display="Volver al Indice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32</v>
      </c>
      <c r="G4" t="str">
        <f>+B4</f>
        <v>Mendoza. Rivadavia.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30" t="s">
        <v>3</v>
      </c>
      <c r="C9" s="31">
        <f>SUM(C10:C29)</f>
        <v>56373</v>
      </c>
      <c r="D9" s="31">
        <f>SUM(D10:D29)</f>
        <v>27738</v>
      </c>
      <c r="E9" s="31">
        <f>SUM(E10:E29)</f>
        <v>28635</v>
      </c>
      <c r="F9" s="10"/>
      <c r="G9" s="2" t="s">
        <v>5</v>
      </c>
      <c r="H9" s="6">
        <f>-(D10/$C$9*100)</f>
        <v>-4.5997197239813392</v>
      </c>
      <c r="I9" s="7">
        <f>+E10/$C$9*100</f>
        <v>4.2626789420467244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4996</v>
      </c>
      <c r="D10" s="14">
        <v>2593</v>
      </c>
      <c r="E10" s="14">
        <v>2403</v>
      </c>
      <c r="F10" s="10"/>
      <c r="G10" s="11" t="s">
        <v>6</v>
      </c>
      <c r="H10" s="6">
        <f t="shared" ref="H10:H28" si="1">-(D11/$C$9*100)</f>
        <v>-4.1083497418977171</v>
      </c>
      <c r="I10" s="7">
        <f t="shared" ref="I10:I28" si="2">+E11/$C$9*100</f>
        <v>4.007237507317333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4575</v>
      </c>
      <c r="D11" s="14">
        <v>2316</v>
      </c>
      <c r="E11" s="14">
        <v>2259</v>
      </c>
      <c r="F11" s="10"/>
      <c r="G11" s="12" t="s">
        <v>7</v>
      </c>
      <c r="H11" s="6">
        <f t="shared" si="1"/>
        <v>-4.5394071630035659</v>
      </c>
      <c r="I11" s="7">
        <f t="shared" si="2"/>
        <v>4.4099125467865825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5045</v>
      </c>
      <c r="D12" s="14">
        <v>2559</v>
      </c>
      <c r="E12" s="14">
        <v>2486</v>
      </c>
      <c r="F12" s="10"/>
      <c r="G12" s="2" t="s">
        <v>8</v>
      </c>
      <c r="H12" s="6">
        <f t="shared" si="1"/>
        <v>-4.9420822024728155</v>
      </c>
      <c r="I12" s="7">
        <f t="shared" si="2"/>
        <v>4.8108136874035443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5498</v>
      </c>
      <c r="D13" s="14">
        <v>2786</v>
      </c>
      <c r="E13" s="14">
        <v>2712</v>
      </c>
      <c r="F13" s="10"/>
      <c r="G13" s="2" t="s">
        <v>9</v>
      </c>
      <c r="H13" s="6">
        <f t="shared" si="1"/>
        <v>-4.0764195625565431</v>
      </c>
      <c r="I13" s="7">
        <f t="shared" si="2"/>
        <v>4.014333102726483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4561</v>
      </c>
      <c r="D14" s="14">
        <v>2298</v>
      </c>
      <c r="E14" s="14">
        <v>2263</v>
      </c>
      <c r="F14" s="10"/>
      <c r="G14" s="2" t="s">
        <v>10</v>
      </c>
      <c r="H14" s="6">
        <f t="shared" si="1"/>
        <v>-3.6240753552232454</v>
      </c>
      <c r="I14" s="7">
        <f t="shared" si="2"/>
        <v>3.6293970517801073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4089</v>
      </c>
      <c r="D15" s="14">
        <v>2043</v>
      </c>
      <c r="E15" s="14">
        <v>2046</v>
      </c>
      <c r="F15" s="10"/>
      <c r="G15" s="2" t="s">
        <v>11</v>
      </c>
      <c r="H15" s="6">
        <f t="shared" si="1"/>
        <v>-3.5619888953931844</v>
      </c>
      <c r="I15" s="7">
        <f t="shared" si="2"/>
        <v>3.7464743760310788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4120</v>
      </c>
      <c r="D16" s="14">
        <v>2008</v>
      </c>
      <c r="E16" s="14">
        <v>2112</v>
      </c>
      <c r="F16" s="10"/>
      <c r="G16" s="2" t="s">
        <v>12</v>
      </c>
      <c r="H16" s="6">
        <f t="shared" si="1"/>
        <v>-3.1947918329696838</v>
      </c>
      <c r="I16" s="7">
        <f t="shared" si="2"/>
        <v>3.2125308214925581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3612</v>
      </c>
      <c r="D17" s="14">
        <v>1801</v>
      </c>
      <c r="E17" s="14">
        <v>1811</v>
      </c>
      <c r="F17" s="10"/>
      <c r="G17" s="2" t="s">
        <v>13</v>
      </c>
      <c r="H17" s="6">
        <f t="shared" si="1"/>
        <v>-2.5615099427030672</v>
      </c>
      <c r="I17" s="7">
        <f t="shared" si="2"/>
        <v>2.7655083107161227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3003</v>
      </c>
      <c r="D18" s="14">
        <v>1444</v>
      </c>
      <c r="E18" s="14">
        <v>1559</v>
      </c>
      <c r="F18" s="10"/>
      <c r="G18" s="2" t="s">
        <v>14</v>
      </c>
      <c r="H18" s="6">
        <f t="shared" si="1"/>
        <v>-2.3291291930534119</v>
      </c>
      <c r="I18" s="7">
        <f t="shared" si="2"/>
        <v>2.5171624713958809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2732</v>
      </c>
      <c r="D19" s="14">
        <v>1313</v>
      </c>
      <c r="E19" s="14">
        <v>1419</v>
      </c>
      <c r="F19" s="10"/>
      <c r="G19" s="2" t="s">
        <v>15</v>
      </c>
      <c r="H19" s="6">
        <f t="shared" si="1"/>
        <v>-2.2989729125645253</v>
      </c>
      <c r="I19" s="7">
        <f t="shared" si="2"/>
        <v>2.4568499104181081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2681</v>
      </c>
      <c r="D20" s="14">
        <v>1296</v>
      </c>
      <c r="E20" s="14">
        <v>1385</v>
      </c>
      <c r="F20" s="10"/>
      <c r="G20" s="2" t="s">
        <v>16</v>
      </c>
      <c r="H20" s="6">
        <f t="shared" si="1"/>
        <v>-2.2138257676547286</v>
      </c>
      <c r="I20" s="7">
        <f t="shared" si="2"/>
        <v>2.5650577404076418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2694</v>
      </c>
      <c r="D21" s="14">
        <v>1248</v>
      </c>
      <c r="E21" s="14">
        <v>1446</v>
      </c>
      <c r="F21" s="10"/>
      <c r="G21" s="2" t="s">
        <v>17</v>
      </c>
      <c r="H21" s="6">
        <f t="shared" si="1"/>
        <v>-2.1038440388129067</v>
      </c>
      <c r="I21" s="7">
        <f t="shared" si="2"/>
        <v>2.2493037447004771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2454</v>
      </c>
      <c r="D22" s="14">
        <v>1186</v>
      </c>
      <c r="E22" s="14">
        <v>1268</v>
      </c>
      <c r="F22" s="10"/>
      <c r="G22" s="2" t="s">
        <v>18</v>
      </c>
      <c r="H22" s="6">
        <f t="shared" si="1"/>
        <v>-1.671012718854771</v>
      </c>
      <c r="I22" s="7">
        <f t="shared" si="2"/>
        <v>1.9122629627658632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2020</v>
      </c>
      <c r="D23" s="14">
        <v>942</v>
      </c>
      <c r="E23" s="14">
        <v>1078</v>
      </c>
      <c r="F23" s="10"/>
      <c r="G23" s="2" t="s">
        <v>19</v>
      </c>
      <c r="H23" s="6">
        <f t="shared" si="1"/>
        <v>-1.4616926542848527</v>
      </c>
      <c r="I23" s="7">
        <f t="shared" si="2"/>
        <v>1.5858655739449736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1718</v>
      </c>
      <c r="D24" s="14">
        <v>824</v>
      </c>
      <c r="E24" s="14">
        <v>894</v>
      </c>
      <c r="F24" s="10"/>
      <c r="G24" s="2" t="s">
        <v>20</v>
      </c>
      <c r="H24" s="6">
        <f t="shared" si="1"/>
        <v>-0.95258368367835666</v>
      </c>
      <c r="I24" s="7">
        <f t="shared" si="2"/>
        <v>1.218668511521473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1224</v>
      </c>
      <c r="D25" s="14">
        <v>537</v>
      </c>
      <c r="E25" s="14">
        <v>687</v>
      </c>
      <c r="F25" s="10"/>
      <c r="G25" s="2" t="s">
        <v>21</v>
      </c>
      <c r="H25" s="6">
        <f t="shared" si="1"/>
        <v>-0.62086459830060481</v>
      </c>
      <c r="I25" s="7">
        <f t="shared" si="2"/>
        <v>0.80002838238163665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801</v>
      </c>
      <c r="D26" s="14">
        <v>350</v>
      </c>
      <c r="E26" s="14">
        <v>451</v>
      </c>
      <c r="F26" s="10"/>
      <c r="G26" s="2" t="s">
        <v>22</v>
      </c>
      <c r="H26" s="6">
        <f t="shared" si="1"/>
        <v>-0.23770244620651731</v>
      </c>
      <c r="I26" s="7">
        <f t="shared" si="2"/>
        <v>0.43815301651499827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381</v>
      </c>
      <c r="D27" s="14">
        <v>134</v>
      </c>
      <c r="E27" s="14">
        <v>247</v>
      </c>
      <c r="F27" s="10"/>
      <c r="G27" s="2" t="s">
        <v>23</v>
      </c>
      <c r="H27" s="6">
        <f t="shared" si="1"/>
        <v>-9.4016639171234456E-2</v>
      </c>
      <c r="I27" s="7">
        <f t="shared" si="2"/>
        <v>0.15787699785358239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142</v>
      </c>
      <c r="D28" s="14">
        <v>53</v>
      </c>
      <c r="E28" s="14">
        <v>89</v>
      </c>
      <c r="F28" s="10"/>
      <c r="G28" s="26" t="s">
        <v>24</v>
      </c>
      <c r="H28" s="34">
        <f t="shared" si="1"/>
        <v>-1.2417291966012099E-2</v>
      </c>
      <c r="I28" s="35">
        <f t="shared" si="2"/>
        <v>3.547797704574885E-2</v>
      </c>
      <c r="J28" s="4"/>
      <c r="K28" s="1"/>
      <c r="L28" s="3"/>
      <c r="M28" s="1"/>
      <c r="N28" s="1"/>
    </row>
    <row r="29" spans="2:14">
      <c r="B29" s="50" t="s">
        <v>24</v>
      </c>
      <c r="C29" s="51">
        <f t="shared" si="0"/>
        <v>27</v>
      </c>
      <c r="D29" s="52">
        <v>7</v>
      </c>
      <c r="E29" s="52">
        <v>20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79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1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36</v>
      </c>
      <c r="G4" t="str">
        <f>+B4</f>
        <v>Mendoza. San Carlos.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32631</v>
      </c>
      <c r="D9" s="31">
        <f>SUM(D10:D29)</f>
        <v>16313</v>
      </c>
      <c r="E9" s="31">
        <f>SUM(E10:E29)</f>
        <v>16318</v>
      </c>
      <c r="F9" s="10"/>
      <c r="G9" s="2" t="s">
        <v>5</v>
      </c>
      <c r="H9" s="6">
        <f>-(D10/$C$9*100)</f>
        <v>-4.8450859612025372</v>
      </c>
      <c r="I9" s="7">
        <f>+E10/$C$9*100</f>
        <v>4.8236339676994273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3155</v>
      </c>
      <c r="D10" s="14">
        <v>1581</v>
      </c>
      <c r="E10" s="14">
        <v>1574</v>
      </c>
      <c r="F10" s="10"/>
      <c r="G10" s="11" t="s">
        <v>6</v>
      </c>
      <c r="H10" s="6">
        <f t="shared" ref="H10:H28" si="1">-(D11/$C$9*100)</f>
        <v>-4.3149152646256628</v>
      </c>
      <c r="I10" s="7">
        <f t="shared" ref="I10:I28" si="2">+E11/$C$9*100</f>
        <v>4.0758787655910025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2738</v>
      </c>
      <c r="D11" s="14">
        <v>1408</v>
      </c>
      <c r="E11" s="14">
        <v>1330</v>
      </c>
      <c r="F11" s="10"/>
      <c r="G11" s="12" t="s">
        <v>7</v>
      </c>
      <c r="H11" s="6">
        <f t="shared" si="1"/>
        <v>-4.7010511476816523</v>
      </c>
      <c r="I11" s="7">
        <f t="shared" si="2"/>
        <v>4.6336305966718765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3046</v>
      </c>
      <c r="D12" s="14">
        <v>1534</v>
      </c>
      <c r="E12" s="14">
        <v>1512</v>
      </c>
      <c r="F12" s="10"/>
      <c r="G12" s="2" t="s">
        <v>8</v>
      </c>
      <c r="H12" s="6">
        <f t="shared" si="1"/>
        <v>-4.9646042107198678</v>
      </c>
      <c r="I12" s="7">
        <f t="shared" si="2"/>
        <v>4.8941190892096476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3217</v>
      </c>
      <c r="D13" s="14">
        <v>1620</v>
      </c>
      <c r="E13" s="14">
        <v>1597</v>
      </c>
      <c r="F13" s="10"/>
      <c r="G13" s="2" t="s">
        <v>9</v>
      </c>
      <c r="H13" s="6">
        <f t="shared" si="1"/>
        <v>-4.5662100456620998</v>
      </c>
      <c r="I13" s="7">
        <f t="shared" si="2"/>
        <v>4.3118506941252184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2897</v>
      </c>
      <c r="D14" s="14">
        <v>1490</v>
      </c>
      <c r="E14" s="14">
        <v>1407</v>
      </c>
      <c r="F14" s="10"/>
      <c r="G14" s="2" t="s">
        <v>10</v>
      </c>
      <c r="H14" s="6">
        <f t="shared" si="1"/>
        <v>-3.8552296895590081</v>
      </c>
      <c r="I14" s="7">
        <f t="shared" si="2"/>
        <v>3.9778125095767827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2556</v>
      </c>
      <c r="D15" s="14">
        <v>1258</v>
      </c>
      <c r="E15" s="14">
        <v>1298</v>
      </c>
      <c r="F15" s="10"/>
      <c r="G15" s="2" t="s">
        <v>11</v>
      </c>
      <c r="H15" s="6">
        <f t="shared" si="1"/>
        <v>-3.6437743250283474</v>
      </c>
      <c r="I15" s="7">
        <f t="shared" si="2"/>
        <v>3.7755508565474551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2421</v>
      </c>
      <c r="D16" s="14">
        <v>1189</v>
      </c>
      <c r="E16" s="14">
        <v>1232</v>
      </c>
      <c r="F16" s="10"/>
      <c r="G16" s="2" t="s">
        <v>12</v>
      </c>
      <c r="H16" s="6">
        <f t="shared" si="1"/>
        <v>-3.2790904354754682</v>
      </c>
      <c r="I16" s="7">
        <f t="shared" si="2"/>
        <v>3.1840887499616928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2109</v>
      </c>
      <c r="D17" s="14">
        <v>1070</v>
      </c>
      <c r="E17" s="14">
        <v>1039</v>
      </c>
      <c r="F17" s="10"/>
      <c r="G17" s="2" t="s">
        <v>13</v>
      </c>
      <c r="H17" s="6">
        <f t="shared" si="1"/>
        <v>-2.7029511813919278</v>
      </c>
      <c r="I17" s="7">
        <f t="shared" si="2"/>
        <v>2.6723054763874843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1754</v>
      </c>
      <c r="D18" s="14">
        <v>882</v>
      </c>
      <c r="E18" s="14">
        <v>872</v>
      </c>
      <c r="F18" s="10"/>
      <c r="G18" s="2" t="s">
        <v>14</v>
      </c>
      <c r="H18" s="6">
        <f t="shared" si="1"/>
        <v>-2.5006895283625998</v>
      </c>
      <c r="I18" s="7">
        <f t="shared" si="2"/>
        <v>2.4700438233581563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1622</v>
      </c>
      <c r="D19" s="14">
        <v>816</v>
      </c>
      <c r="E19" s="14">
        <v>806</v>
      </c>
      <c r="F19" s="10"/>
      <c r="G19" s="2" t="s">
        <v>15</v>
      </c>
      <c r="H19" s="6">
        <f t="shared" si="1"/>
        <v>-2.2555238883270512</v>
      </c>
      <c r="I19" s="7">
        <f t="shared" si="2"/>
        <v>2.5589163678710429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1571</v>
      </c>
      <c r="D20" s="14">
        <v>736</v>
      </c>
      <c r="E20" s="14">
        <v>835</v>
      </c>
      <c r="F20" s="10"/>
      <c r="G20" s="2" t="s">
        <v>16</v>
      </c>
      <c r="H20" s="6">
        <f t="shared" si="1"/>
        <v>-2.2064907603199413</v>
      </c>
      <c r="I20" s="7">
        <f t="shared" si="2"/>
        <v>2.1390702093101654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1418</v>
      </c>
      <c r="D21" s="14">
        <v>720</v>
      </c>
      <c r="E21" s="14">
        <v>698</v>
      </c>
      <c r="F21" s="10"/>
      <c r="G21" s="2" t="s">
        <v>17</v>
      </c>
      <c r="H21" s="6">
        <f t="shared" si="1"/>
        <v>-1.9214857037786155</v>
      </c>
      <c r="I21" s="7">
        <f t="shared" si="2"/>
        <v>1.9061628512763935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1249</v>
      </c>
      <c r="D22" s="14">
        <v>627</v>
      </c>
      <c r="E22" s="14">
        <v>622</v>
      </c>
      <c r="F22" s="10"/>
      <c r="G22" s="2" t="s">
        <v>18</v>
      </c>
      <c r="H22" s="6">
        <f t="shared" si="1"/>
        <v>-1.5813183782292912</v>
      </c>
      <c r="I22" s="7">
        <f t="shared" si="2"/>
        <v>1.5905120897306242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1035</v>
      </c>
      <c r="D23" s="14">
        <v>516</v>
      </c>
      <c r="E23" s="14">
        <v>519</v>
      </c>
      <c r="F23" s="10"/>
      <c r="G23" s="2" t="s">
        <v>19</v>
      </c>
      <c r="H23" s="6">
        <f t="shared" si="1"/>
        <v>-1.1461493671661918</v>
      </c>
      <c r="I23" s="7">
        <f t="shared" si="2"/>
        <v>1.1951824951733014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764</v>
      </c>
      <c r="D24" s="14">
        <v>374</v>
      </c>
      <c r="E24" s="14">
        <v>390</v>
      </c>
      <c r="F24" s="10"/>
      <c r="G24" s="2" t="s">
        <v>20</v>
      </c>
      <c r="H24" s="6">
        <f t="shared" si="1"/>
        <v>-0.78453004811375682</v>
      </c>
      <c r="I24" s="7">
        <f t="shared" si="2"/>
        <v>0.82743403511997793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526</v>
      </c>
      <c r="D25" s="14">
        <v>256</v>
      </c>
      <c r="E25" s="14">
        <v>270</v>
      </c>
      <c r="F25" s="10"/>
      <c r="G25" s="2" t="s">
        <v>21</v>
      </c>
      <c r="H25" s="6">
        <f t="shared" si="1"/>
        <v>-0.45049186356532134</v>
      </c>
      <c r="I25" s="7">
        <f t="shared" si="2"/>
        <v>0.61291410008887248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347</v>
      </c>
      <c r="D26" s="14">
        <v>147</v>
      </c>
      <c r="E26" s="14">
        <v>200</v>
      </c>
      <c r="F26" s="10"/>
      <c r="G26" s="2" t="s">
        <v>22</v>
      </c>
      <c r="H26" s="6">
        <f t="shared" si="1"/>
        <v>-0.20839079403021668</v>
      </c>
      <c r="I26" s="7">
        <f t="shared" si="2"/>
        <v>0.24210106953510466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147</v>
      </c>
      <c r="D27" s="14">
        <v>68</v>
      </c>
      <c r="E27" s="14">
        <v>79</v>
      </c>
      <c r="F27" s="10"/>
      <c r="G27" s="2" t="s">
        <v>23</v>
      </c>
      <c r="H27" s="6">
        <f>-(D28/$C$9*100)</f>
        <v>-6.129141000888725E-2</v>
      </c>
      <c r="I27" s="7">
        <f>+E28/$C$9*100</f>
        <v>8.8872544512886523E-2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49</v>
      </c>
      <c r="D28" s="14">
        <v>20</v>
      </c>
      <c r="E28" s="14">
        <v>29</v>
      </c>
      <c r="F28" s="10"/>
      <c r="G28" s="26" t="s">
        <v>24</v>
      </c>
      <c r="H28" s="34">
        <f t="shared" si="1"/>
        <v>-3.0645705004443626E-3</v>
      </c>
      <c r="I28" s="35">
        <f t="shared" si="2"/>
        <v>2.7581134503999266E-2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10</v>
      </c>
      <c r="D29" s="28">
        <v>1</v>
      </c>
      <c r="E29" s="28">
        <v>9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80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3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33</v>
      </c>
      <c r="G4" t="str">
        <f>+B4</f>
        <v>Mendoza. San Martín.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118220</v>
      </c>
      <c r="D9" s="31">
        <f>SUM(D10:D29)</f>
        <v>57882</v>
      </c>
      <c r="E9" s="31">
        <f>SUM(E10:E29)</f>
        <v>60338</v>
      </c>
      <c r="F9" s="10"/>
      <c r="G9" s="2" t="s">
        <v>5</v>
      </c>
      <c r="H9" s="6">
        <f>-(D10/$C$9*100)</f>
        <v>-4.6252749111825411</v>
      </c>
      <c r="I9" s="7">
        <f>+E10/$C$9*100</f>
        <v>4.4958551852478426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10783</v>
      </c>
      <c r="D10" s="14">
        <v>5468</v>
      </c>
      <c r="E10" s="14">
        <v>5315</v>
      </c>
      <c r="F10" s="10"/>
      <c r="G10" s="11" t="s">
        <v>6</v>
      </c>
      <c r="H10" s="6">
        <f t="shared" ref="H10:H28" si="1">-(D11/$C$9*100)</f>
        <v>-4.0898325156487907</v>
      </c>
      <c r="I10" s="7">
        <f t="shared" ref="I10:I28" si="2">+E11/$C$9*100</f>
        <v>4.0965995601421081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9678</v>
      </c>
      <c r="D11" s="14">
        <v>4835</v>
      </c>
      <c r="E11" s="14">
        <v>4843</v>
      </c>
      <c r="F11" s="10"/>
      <c r="G11" s="12" t="s">
        <v>7</v>
      </c>
      <c r="H11" s="6">
        <f t="shared" si="1"/>
        <v>-4.5279986465911009</v>
      </c>
      <c r="I11" s="7">
        <f t="shared" si="2"/>
        <v>4.3139908644899343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10453</v>
      </c>
      <c r="D12" s="14">
        <v>5353</v>
      </c>
      <c r="E12" s="14">
        <v>5100</v>
      </c>
      <c r="F12" s="10"/>
      <c r="G12" s="2" t="s">
        <v>8</v>
      </c>
      <c r="H12" s="6">
        <f t="shared" si="1"/>
        <v>-4.6667230587041111</v>
      </c>
      <c r="I12" s="7">
        <f t="shared" si="2"/>
        <v>4.5584503468110302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10906</v>
      </c>
      <c r="D13" s="14">
        <v>5517</v>
      </c>
      <c r="E13" s="14">
        <v>5389</v>
      </c>
      <c r="F13" s="10"/>
      <c r="G13" s="2" t="s">
        <v>9</v>
      </c>
      <c r="H13" s="6">
        <f t="shared" si="1"/>
        <v>-4.2031805109118592</v>
      </c>
      <c r="I13" s="7">
        <f t="shared" si="2"/>
        <v>4.14566063271866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9870</v>
      </c>
      <c r="D14" s="14">
        <v>4969</v>
      </c>
      <c r="E14" s="14">
        <v>4901</v>
      </c>
      <c r="F14" s="10"/>
      <c r="G14" s="2" t="s">
        <v>10</v>
      </c>
      <c r="H14" s="6">
        <f t="shared" si="1"/>
        <v>-3.6956521739130435</v>
      </c>
      <c r="I14" s="7">
        <f t="shared" si="2"/>
        <v>3.6626628320081207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8699</v>
      </c>
      <c r="D15" s="14">
        <v>4369</v>
      </c>
      <c r="E15" s="14">
        <v>4330</v>
      </c>
      <c r="F15" s="10"/>
      <c r="G15" s="2" t="s">
        <v>11</v>
      </c>
      <c r="H15" s="6">
        <f t="shared" si="1"/>
        <v>-3.5983759093216037</v>
      </c>
      <c r="I15" s="7">
        <f t="shared" si="2"/>
        <v>3.8276095415327358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8779</v>
      </c>
      <c r="D16" s="14">
        <v>4254</v>
      </c>
      <c r="E16" s="14">
        <v>4525</v>
      </c>
      <c r="F16" s="10"/>
      <c r="G16" s="2" t="s">
        <v>12</v>
      </c>
      <c r="H16" s="6">
        <f t="shared" si="1"/>
        <v>-3.1568262561326339</v>
      </c>
      <c r="I16" s="7">
        <f t="shared" si="2"/>
        <v>3.2363390289291152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7558</v>
      </c>
      <c r="D17" s="14">
        <v>3732</v>
      </c>
      <c r="E17" s="14">
        <v>3826</v>
      </c>
      <c r="F17" s="10"/>
      <c r="G17" s="2" t="s">
        <v>13</v>
      </c>
      <c r="H17" s="6">
        <f t="shared" si="1"/>
        <v>-2.4403654204026388</v>
      </c>
      <c r="I17" s="7">
        <f t="shared" si="2"/>
        <v>2.7533412282185754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6140</v>
      </c>
      <c r="D18" s="14">
        <v>2885</v>
      </c>
      <c r="E18" s="14">
        <v>3255</v>
      </c>
      <c r="F18" s="10"/>
      <c r="G18" s="2" t="s">
        <v>14</v>
      </c>
      <c r="H18" s="6">
        <f t="shared" si="1"/>
        <v>-2.5215699543224499</v>
      </c>
      <c r="I18" s="7">
        <f t="shared" si="2"/>
        <v>2.586702757570631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6039</v>
      </c>
      <c r="D19" s="14">
        <v>2981</v>
      </c>
      <c r="E19" s="14">
        <v>3058</v>
      </c>
      <c r="F19" s="10"/>
      <c r="G19" s="2" t="s">
        <v>15</v>
      </c>
      <c r="H19" s="6">
        <f t="shared" si="1"/>
        <v>-2.3650820504144816</v>
      </c>
      <c r="I19" s="7">
        <f t="shared" si="2"/>
        <v>2.5004229402808322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5752</v>
      </c>
      <c r="D20" s="14">
        <v>2796</v>
      </c>
      <c r="E20" s="14">
        <v>2956</v>
      </c>
      <c r="F20" s="10"/>
      <c r="G20" s="2" t="s">
        <v>16</v>
      </c>
      <c r="H20" s="6">
        <f t="shared" si="1"/>
        <v>-2.3346303501945527</v>
      </c>
      <c r="I20" s="7">
        <f t="shared" si="2"/>
        <v>2.5410252072407378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5764</v>
      </c>
      <c r="D21" s="14">
        <v>2760</v>
      </c>
      <c r="E21" s="14">
        <v>3004</v>
      </c>
      <c r="F21" s="10"/>
      <c r="G21" s="2" t="s">
        <v>17</v>
      </c>
      <c r="H21" s="6">
        <f t="shared" si="1"/>
        <v>-2.0690238538318391</v>
      </c>
      <c r="I21" s="7">
        <f t="shared" si="2"/>
        <v>2.2085941465065133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5057</v>
      </c>
      <c r="D22" s="14">
        <v>2446</v>
      </c>
      <c r="E22" s="14">
        <v>2611</v>
      </c>
      <c r="F22" s="10"/>
      <c r="G22" s="2" t="s">
        <v>18</v>
      </c>
      <c r="H22" s="6">
        <f t="shared" si="1"/>
        <v>-1.5978683809846048</v>
      </c>
      <c r="I22" s="7">
        <f t="shared" si="2"/>
        <v>1.931145322280494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4172</v>
      </c>
      <c r="D23" s="14">
        <v>1889</v>
      </c>
      <c r="E23" s="14">
        <v>2283</v>
      </c>
      <c r="F23" s="10"/>
      <c r="G23" s="2" t="s">
        <v>19</v>
      </c>
      <c r="H23" s="6">
        <f t="shared" si="1"/>
        <v>-1.2671290813737099</v>
      </c>
      <c r="I23" s="7">
        <f t="shared" si="2"/>
        <v>1.5200473693114531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3295</v>
      </c>
      <c r="D24" s="14">
        <v>1498</v>
      </c>
      <c r="E24" s="14">
        <v>1797</v>
      </c>
      <c r="F24" s="10"/>
      <c r="G24" s="2" t="s">
        <v>20</v>
      </c>
      <c r="H24" s="6">
        <f t="shared" si="1"/>
        <v>-0.92031805109118592</v>
      </c>
      <c r="I24" s="7">
        <f t="shared" si="2"/>
        <v>1.1842327863305702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2488</v>
      </c>
      <c r="D25" s="14">
        <v>1088</v>
      </c>
      <c r="E25" s="14">
        <v>1400</v>
      </c>
      <c r="F25" s="10"/>
      <c r="G25" s="2" t="s">
        <v>21</v>
      </c>
      <c r="H25" s="6">
        <f t="shared" si="1"/>
        <v>-0.57604466249365593</v>
      </c>
      <c r="I25" s="7">
        <f t="shared" si="2"/>
        <v>0.8475723227880223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1683</v>
      </c>
      <c r="D26" s="14">
        <v>681</v>
      </c>
      <c r="E26" s="14">
        <v>1002</v>
      </c>
      <c r="F26" s="10"/>
      <c r="G26" s="2" t="s">
        <v>22</v>
      </c>
      <c r="H26" s="6">
        <f t="shared" si="1"/>
        <v>-0.23430891558111994</v>
      </c>
      <c r="I26" s="7">
        <f t="shared" si="2"/>
        <v>0.45762138386059886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818</v>
      </c>
      <c r="D27" s="14">
        <v>277</v>
      </c>
      <c r="E27" s="14">
        <v>541</v>
      </c>
      <c r="F27" s="10"/>
      <c r="G27" s="2" t="s">
        <v>23</v>
      </c>
      <c r="H27" s="6">
        <f t="shared" si="1"/>
        <v>-6.1749281001522591E-2</v>
      </c>
      <c r="I27" s="7">
        <f t="shared" si="2"/>
        <v>0.13957029267467433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238</v>
      </c>
      <c r="D28" s="14">
        <v>73</v>
      </c>
      <c r="E28" s="14">
        <v>165</v>
      </c>
      <c r="F28" s="10"/>
      <c r="G28" s="26" t="s">
        <v>24</v>
      </c>
      <c r="H28" s="34">
        <f t="shared" si="1"/>
        <v>-9.3046861783116219E-3</v>
      </c>
      <c r="I28" s="35">
        <f t="shared" si="2"/>
        <v>3.1297580781593635E-2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48</v>
      </c>
      <c r="D29" s="28">
        <v>11</v>
      </c>
      <c r="E29" s="28">
        <v>37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2"/>
      <c r="C30" s="8"/>
      <c r="D30" s="14"/>
      <c r="E30" s="14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5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29</v>
      </c>
      <c r="G4" t="str">
        <f>+B4</f>
        <v>Mendoza. San Rafael.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188018</v>
      </c>
      <c r="D9" s="31">
        <f>SUM(D10:D29)</f>
        <v>91051</v>
      </c>
      <c r="E9" s="31">
        <f>SUM(E10:E29)</f>
        <v>96967</v>
      </c>
      <c r="F9" s="10"/>
      <c r="G9" s="2" t="s">
        <v>5</v>
      </c>
      <c r="H9" s="6">
        <f>-(D10/$C$9*100)</f>
        <v>-4.291078513759321</v>
      </c>
      <c r="I9" s="7">
        <f>+E10/$C$9*100</f>
        <v>4.1985341828973821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15962</v>
      </c>
      <c r="D10" s="14">
        <v>8068</v>
      </c>
      <c r="E10" s="14">
        <v>7894</v>
      </c>
      <c r="F10" s="10"/>
      <c r="G10" s="11" t="s">
        <v>6</v>
      </c>
      <c r="H10" s="6">
        <f t="shared" ref="H10:H28" si="1">-(D11/$C$9*100)</f>
        <v>-3.8927123998766078</v>
      </c>
      <c r="I10" s="7">
        <f t="shared" ref="I10:I28" si="2">+E11/$C$9*100</f>
        <v>3.8139965322469127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14490</v>
      </c>
      <c r="D11" s="14">
        <v>7319</v>
      </c>
      <c r="E11" s="14">
        <v>7171</v>
      </c>
      <c r="F11" s="10"/>
      <c r="G11" s="12" t="s">
        <v>7</v>
      </c>
      <c r="H11" s="6">
        <f t="shared" si="1"/>
        <v>-4.4272356901998746</v>
      </c>
      <c r="I11" s="7">
        <f t="shared" si="2"/>
        <v>4.4485102490187112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16688</v>
      </c>
      <c r="D12" s="14">
        <v>8324</v>
      </c>
      <c r="E12" s="14">
        <v>8364</v>
      </c>
      <c r="F12" s="10"/>
      <c r="G12" s="2" t="s">
        <v>8</v>
      </c>
      <c r="H12" s="6">
        <f t="shared" si="1"/>
        <v>-4.6405131423587109</v>
      </c>
      <c r="I12" s="7">
        <f t="shared" si="2"/>
        <v>4.5208437490027551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17225</v>
      </c>
      <c r="D13" s="14">
        <v>8725</v>
      </c>
      <c r="E13" s="14">
        <v>8500</v>
      </c>
      <c r="F13" s="10"/>
      <c r="G13" s="2" t="s">
        <v>9</v>
      </c>
      <c r="H13" s="6">
        <f t="shared" si="1"/>
        <v>-4.0730142858662468</v>
      </c>
      <c r="I13" s="7">
        <f t="shared" si="2"/>
        <v>4.1325830505589893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15428</v>
      </c>
      <c r="D14" s="14">
        <v>7658</v>
      </c>
      <c r="E14" s="14">
        <v>7770</v>
      </c>
      <c r="F14" s="10"/>
      <c r="G14" s="2" t="s">
        <v>10</v>
      </c>
      <c r="H14" s="6">
        <f t="shared" si="1"/>
        <v>-3.6464593815485751</v>
      </c>
      <c r="I14" s="7">
        <f t="shared" si="2"/>
        <v>3.7538959035836998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13914</v>
      </c>
      <c r="D15" s="14">
        <v>6856</v>
      </c>
      <c r="E15" s="14">
        <v>7058</v>
      </c>
      <c r="F15" s="10"/>
      <c r="G15" s="2" t="s">
        <v>11</v>
      </c>
      <c r="H15" s="6">
        <f t="shared" si="1"/>
        <v>-3.4289270176259721</v>
      </c>
      <c r="I15" s="7">
        <f t="shared" si="2"/>
        <v>3.6730525800721203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13353</v>
      </c>
      <c r="D16" s="14">
        <v>6447</v>
      </c>
      <c r="E16" s="14">
        <v>6906</v>
      </c>
      <c r="F16" s="10"/>
      <c r="G16" s="2" t="s">
        <v>12</v>
      </c>
      <c r="H16" s="6">
        <f t="shared" si="1"/>
        <v>-3.0188598963928985</v>
      </c>
      <c r="I16" s="7">
        <f t="shared" si="2"/>
        <v>3.2550074992819837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11796</v>
      </c>
      <c r="D17" s="14">
        <v>5676</v>
      </c>
      <c r="E17" s="14">
        <v>6120</v>
      </c>
      <c r="F17" s="10"/>
      <c r="G17" s="2" t="s">
        <v>13</v>
      </c>
      <c r="H17" s="6">
        <f t="shared" si="1"/>
        <v>-2.5513514663489669</v>
      </c>
      <c r="I17" s="7">
        <f t="shared" si="2"/>
        <v>2.712506249401653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9897</v>
      </c>
      <c r="D18" s="14">
        <v>4797</v>
      </c>
      <c r="E18" s="14">
        <v>5100</v>
      </c>
      <c r="F18" s="10"/>
      <c r="G18" s="2" t="s">
        <v>14</v>
      </c>
      <c r="H18" s="6">
        <f t="shared" si="1"/>
        <v>-2.4923145656266956</v>
      </c>
      <c r="I18" s="7">
        <f t="shared" si="2"/>
        <v>2.7385675839547279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9835</v>
      </c>
      <c r="D19" s="14">
        <v>4686</v>
      </c>
      <c r="E19" s="14">
        <v>5149</v>
      </c>
      <c r="F19" s="10"/>
      <c r="G19" s="2" t="s">
        <v>15</v>
      </c>
      <c r="H19" s="6">
        <f t="shared" si="1"/>
        <v>-2.4343413928453659</v>
      </c>
      <c r="I19" s="7">
        <f t="shared" si="2"/>
        <v>2.6210256464806561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9505</v>
      </c>
      <c r="D20" s="14">
        <v>4577</v>
      </c>
      <c r="E20" s="14">
        <v>4928</v>
      </c>
      <c r="F20" s="10"/>
      <c r="G20" s="2" t="s">
        <v>16</v>
      </c>
      <c r="H20" s="6">
        <f t="shared" si="1"/>
        <v>-2.3923241391781636</v>
      </c>
      <c r="I20" s="7">
        <f t="shared" si="2"/>
        <v>2.6657022200002127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9510</v>
      </c>
      <c r="D21" s="14">
        <v>4498</v>
      </c>
      <c r="E21" s="14">
        <v>5012</v>
      </c>
      <c r="F21" s="10"/>
      <c r="G21" s="2" t="s">
        <v>17</v>
      </c>
      <c r="H21" s="6">
        <f t="shared" si="1"/>
        <v>-2.1614951759937875</v>
      </c>
      <c r="I21" s="7">
        <f t="shared" si="2"/>
        <v>2.3992383707942855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8575</v>
      </c>
      <c r="D22" s="14">
        <v>4064</v>
      </c>
      <c r="E22" s="14">
        <v>4511</v>
      </c>
      <c r="F22" s="10"/>
      <c r="G22" s="2" t="s">
        <v>18</v>
      </c>
      <c r="H22" s="6">
        <f t="shared" si="1"/>
        <v>-1.6610111797806593</v>
      </c>
      <c r="I22" s="7">
        <f t="shared" si="2"/>
        <v>1.9705560105947304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6828</v>
      </c>
      <c r="D23" s="14">
        <v>3123</v>
      </c>
      <c r="E23" s="14">
        <v>3705</v>
      </c>
      <c r="F23" s="10"/>
      <c r="G23" s="2" t="s">
        <v>19</v>
      </c>
      <c r="H23" s="6">
        <f t="shared" si="1"/>
        <v>-1.3232775585316299</v>
      </c>
      <c r="I23" s="7">
        <f t="shared" si="2"/>
        <v>1.6088885106745099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5513</v>
      </c>
      <c r="D24" s="14">
        <v>2488</v>
      </c>
      <c r="E24" s="14">
        <v>3025</v>
      </c>
      <c r="F24" s="10"/>
      <c r="G24" s="2" t="s">
        <v>20</v>
      </c>
      <c r="H24" s="6">
        <f t="shared" si="1"/>
        <v>-0.94618600346775306</v>
      </c>
      <c r="I24" s="7">
        <f t="shared" si="2"/>
        <v>1.2982799519194972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4220</v>
      </c>
      <c r="D25" s="14">
        <v>1779</v>
      </c>
      <c r="E25" s="14">
        <v>2441</v>
      </c>
      <c r="F25" s="10"/>
      <c r="G25" s="2" t="s">
        <v>21</v>
      </c>
      <c r="H25" s="6">
        <f t="shared" si="1"/>
        <v>-0.65312895573828045</v>
      </c>
      <c r="I25" s="7">
        <f t="shared" si="2"/>
        <v>0.99937240051484433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3107</v>
      </c>
      <c r="D26" s="14">
        <v>1228</v>
      </c>
      <c r="E26" s="14">
        <v>1879</v>
      </c>
      <c r="F26" s="10"/>
      <c r="G26" s="2" t="s">
        <v>22</v>
      </c>
      <c r="H26" s="6">
        <f t="shared" si="1"/>
        <v>-0.30209873522747827</v>
      </c>
      <c r="I26" s="7">
        <f t="shared" si="2"/>
        <v>0.51271686753395951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1532</v>
      </c>
      <c r="D27" s="14">
        <v>568</v>
      </c>
      <c r="E27" s="14">
        <v>964</v>
      </c>
      <c r="F27" s="10"/>
      <c r="G27" s="2" t="s">
        <v>23</v>
      </c>
      <c r="H27" s="6">
        <f t="shared" si="1"/>
        <v>-7.6588411747811377E-2</v>
      </c>
      <c r="I27" s="7">
        <f t="shared" si="2"/>
        <v>0.1935984852514121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508</v>
      </c>
      <c r="D28" s="14">
        <v>144</v>
      </c>
      <c r="E28" s="14">
        <v>364</v>
      </c>
      <c r="F28" s="10"/>
      <c r="G28" s="26" t="s">
        <v>24</v>
      </c>
      <c r="H28" s="34">
        <f t="shared" si="1"/>
        <v>-1.3828463232243722E-2</v>
      </c>
      <c r="I28" s="35">
        <f t="shared" si="2"/>
        <v>5.6377580869916705E-2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132</v>
      </c>
      <c r="D29" s="28">
        <v>26</v>
      </c>
      <c r="E29" s="28">
        <v>106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G6:G7"/>
    <mergeCell ref="H6:I6"/>
    <mergeCell ref="C6:E6"/>
    <mergeCell ref="B6:B7"/>
  </mergeCells>
  <phoneticPr fontId="0" type="noConversion"/>
  <hyperlinks>
    <hyperlink ref="I1" location="Contenido!F27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44</v>
      </c>
      <c r="G4" t="str">
        <f>+B4</f>
        <v>Mendoza. Santa Rosa.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16374</v>
      </c>
      <c r="D9" s="31">
        <f>SUM(D10:D29)</f>
        <v>8312</v>
      </c>
      <c r="E9" s="31">
        <f>SUM(E10:E29)</f>
        <v>8062</v>
      </c>
      <c r="F9" s="10"/>
      <c r="G9" s="2" t="s">
        <v>5</v>
      </c>
      <c r="H9" s="6">
        <f>-(D10/$C$9*100)</f>
        <v>-4.6903627702455113</v>
      </c>
      <c r="I9" s="7">
        <f>+E10/$C$9*100</f>
        <v>4.7453279589593258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1545</v>
      </c>
      <c r="D10" s="14">
        <v>768</v>
      </c>
      <c r="E10" s="14">
        <v>777</v>
      </c>
      <c r="F10" s="10"/>
      <c r="G10" s="11" t="s">
        <v>6</v>
      </c>
      <c r="H10" s="6">
        <f t="shared" ref="H10:H27" si="1">-(D11/$C$9*100)</f>
        <v>-4.2750702332966899</v>
      </c>
      <c r="I10" s="7">
        <f t="shared" ref="I10:I28" si="2">+E11/$C$9*100</f>
        <v>4.2811774764871133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1401</v>
      </c>
      <c r="D11" s="14">
        <v>700</v>
      </c>
      <c r="E11" s="14">
        <v>701</v>
      </c>
      <c r="F11" s="10"/>
      <c r="G11" s="12" t="s">
        <v>7</v>
      </c>
      <c r="H11" s="6">
        <f t="shared" si="1"/>
        <v>-5.2094784414315383</v>
      </c>
      <c r="I11" s="7">
        <f t="shared" si="2"/>
        <v>4.9468669842433126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1663</v>
      </c>
      <c r="D12" s="14">
        <v>853</v>
      </c>
      <c r="E12" s="14">
        <v>810</v>
      </c>
      <c r="F12" s="10"/>
      <c r="G12" s="2" t="s">
        <v>8</v>
      </c>
      <c r="H12" s="6">
        <f t="shared" si="1"/>
        <v>-5.3804812507634052</v>
      </c>
      <c r="I12" s="7">
        <f t="shared" si="2"/>
        <v>4.9407597410528883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1690</v>
      </c>
      <c r="D13" s="14">
        <v>881</v>
      </c>
      <c r="E13" s="14">
        <v>809</v>
      </c>
      <c r="F13" s="10"/>
      <c r="G13" s="2" t="s">
        <v>9</v>
      </c>
      <c r="H13" s="6">
        <f t="shared" si="1"/>
        <v>-4.5865396360083057</v>
      </c>
      <c r="I13" s="7">
        <f t="shared" si="2"/>
        <v>3.9025283986808357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1390</v>
      </c>
      <c r="D14" s="14">
        <v>751</v>
      </c>
      <c r="E14" s="14">
        <v>639</v>
      </c>
      <c r="F14" s="10"/>
      <c r="G14" s="2" t="s">
        <v>10</v>
      </c>
      <c r="H14" s="6">
        <f t="shared" si="1"/>
        <v>-3.5788445095883721</v>
      </c>
      <c r="I14" s="7">
        <f t="shared" si="2"/>
        <v>3.7376328325393922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1198</v>
      </c>
      <c r="D15" s="14">
        <v>586</v>
      </c>
      <c r="E15" s="14">
        <v>612</v>
      </c>
      <c r="F15" s="10"/>
      <c r="G15" s="2" t="s">
        <v>11</v>
      </c>
      <c r="H15" s="6">
        <f t="shared" si="1"/>
        <v>-3.5544155368266765</v>
      </c>
      <c r="I15" s="7">
        <f t="shared" si="2"/>
        <v>3.6032734823500676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1172</v>
      </c>
      <c r="D16" s="14">
        <v>582</v>
      </c>
      <c r="E16" s="14">
        <v>590</v>
      </c>
      <c r="F16" s="10"/>
      <c r="G16" s="2" t="s">
        <v>12</v>
      </c>
      <c r="H16" s="6">
        <f t="shared" si="1"/>
        <v>-2.9986564064981067</v>
      </c>
      <c r="I16" s="7">
        <f t="shared" si="2"/>
        <v>2.9681201905459873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977</v>
      </c>
      <c r="D17" s="14">
        <v>491</v>
      </c>
      <c r="E17" s="14">
        <v>486</v>
      </c>
      <c r="F17" s="10"/>
      <c r="G17" s="2" t="s">
        <v>13</v>
      </c>
      <c r="H17" s="6">
        <f t="shared" si="1"/>
        <v>-2.5894711127397092</v>
      </c>
      <c r="I17" s="7">
        <f t="shared" si="2"/>
        <v>2.6688652742152192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861</v>
      </c>
      <c r="D18" s="14">
        <v>424</v>
      </c>
      <c r="E18" s="14">
        <v>437</v>
      </c>
      <c r="F18" s="10"/>
      <c r="G18" s="2" t="s">
        <v>14</v>
      </c>
      <c r="H18" s="6">
        <f t="shared" si="1"/>
        <v>-2.5650421399780141</v>
      </c>
      <c r="I18" s="7">
        <f t="shared" si="2"/>
        <v>2.4306827897886891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818</v>
      </c>
      <c r="D19" s="14">
        <v>420</v>
      </c>
      <c r="E19" s="14">
        <v>398</v>
      </c>
      <c r="F19" s="10"/>
      <c r="G19" s="2" t="s">
        <v>15</v>
      </c>
      <c r="H19" s="6">
        <f t="shared" si="1"/>
        <v>-2.4428972761695369</v>
      </c>
      <c r="I19" s="7">
        <f t="shared" si="2"/>
        <v>2.2780017100280934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773</v>
      </c>
      <c r="D20" s="14">
        <v>400</v>
      </c>
      <c r="E20" s="14">
        <v>373</v>
      </c>
      <c r="F20" s="10"/>
      <c r="G20" s="2" t="s">
        <v>16</v>
      </c>
      <c r="H20" s="6">
        <f t="shared" si="1"/>
        <v>-2.3024306827897889</v>
      </c>
      <c r="I20" s="7">
        <f t="shared" si="2"/>
        <v>2.2657872236472456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748</v>
      </c>
      <c r="D21" s="14">
        <v>377</v>
      </c>
      <c r="E21" s="14">
        <v>371</v>
      </c>
      <c r="F21" s="10"/>
      <c r="G21" s="2" t="s">
        <v>17</v>
      </c>
      <c r="H21" s="6">
        <f t="shared" si="1"/>
        <v>-2.1253206302674972</v>
      </c>
      <c r="I21" s="7">
        <f t="shared" si="2"/>
        <v>1.9604250641260534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669</v>
      </c>
      <c r="D22" s="14">
        <v>348</v>
      </c>
      <c r="E22" s="14">
        <v>321</v>
      </c>
      <c r="F22" s="10"/>
      <c r="G22" s="2" t="s">
        <v>18</v>
      </c>
      <c r="H22" s="6">
        <f t="shared" si="1"/>
        <v>-1.8443874435080005</v>
      </c>
      <c r="I22" s="7">
        <f t="shared" si="2"/>
        <v>1.4107731769879077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533</v>
      </c>
      <c r="D23" s="14">
        <v>302</v>
      </c>
      <c r="E23" s="14">
        <v>231</v>
      </c>
      <c r="F23" s="10"/>
      <c r="G23" s="2" t="s">
        <v>19</v>
      </c>
      <c r="H23" s="6">
        <f t="shared" si="1"/>
        <v>-1.0870892878954441</v>
      </c>
      <c r="I23" s="7">
        <f t="shared" si="2"/>
        <v>1.1542689629901062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367</v>
      </c>
      <c r="D24" s="14">
        <v>178</v>
      </c>
      <c r="E24" s="14">
        <v>189</v>
      </c>
      <c r="F24" s="10"/>
      <c r="G24" s="2" t="s">
        <v>20</v>
      </c>
      <c r="H24" s="6">
        <f t="shared" si="1"/>
        <v>-0.84279956027849023</v>
      </c>
      <c r="I24" s="7">
        <f t="shared" si="2"/>
        <v>0.96494442408696712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296</v>
      </c>
      <c r="D25" s="14">
        <v>138</v>
      </c>
      <c r="E25" s="14">
        <v>158</v>
      </c>
      <c r="F25" s="10"/>
      <c r="G25" s="2" t="s">
        <v>21</v>
      </c>
      <c r="H25" s="6">
        <f t="shared" si="1"/>
        <v>-0.43972150971051671</v>
      </c>
      <c r="I25" s="7">
        <f t="shared" si="2"/>
        <v>0.62293880542323199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174</v>
      </c>
      <c r="D26" s="14">
        <v>72</v>
      </c>
      <c r="E26" s="14">
        <v>102</v>
      </c>
      <c r="F26" s="10"/>
      <c r="G26" s="2" t="s">
        <v>22</v>
      </c>
      <c r="H26" s="6">
        <f t="shared" si="1"/>
        <v>-0.19543178209356296</v>
      </c>
      <c r="I26" s="7">
        <f t="shared" si="2"/>
        <v>0.26871870037864909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76</v>
      </c>
      <c r="D27" s="14">
        <v>32</v>
      </c>
      <c r="E27" s="14">
        <v>44</v>
      </c>
      <c r="F27" s="10"/>
      <c r="G27" s="2" t="s">
        <v>23</v>
      </c>
      <c r="H27" s="6">
        <f t="shared" si="1"/>
        <v>-5.4965188713814589E-2</v>
      </c>
      <c r="I27" s="7">
        <f t="shared" si="2"/>
        <v>6.7179675094662272E-2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20</v>
      </c>
      <c r="D28" s="14">
        <v>9</v>
      </c>
      <c r="E28" s="14">
        <v>11</v>
      </c>
      <c r="F28" s="10"/>
      <c r="G28" s="26" t="s">
        <v>24</v>
      </c>
      <c r="H28" s="34">
        <f>-(D29/$C$9*100)</f>
        <v>0</v>
      </c>
      <c r="I28" s="35">
        <f t="shared" si="2"/>
        <v>1.8321729571271528E-2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3</v>
      </c>
      <c r="D29" s="28">
        <v>0</v>
      </c>
      <c r="E29" s="28">
        <v>3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73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29" display="Volver al Indice"/>
  </hyperlinks>
  <pageMargins left="0.7" right="0.7" top="0.75" bottom="0.75" header="0.3" footer="0.3"/>
  <ignoredErrors>
    <ignoredError sqref="G11 B12" twoDigitTextYear="1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34</v>
      </c>
      <c r="G4" t="str">
        <f>+B4</f>
        <v>Mendoza. Tunuyán.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49458</v>
      </c>
      <c r="D9" s="31">
        <f>SUM(D10:D29)</f>
        <v>24424</v>
      </c>
      <c r="E9" s="31">
        <f>SUM(E10:E29)</f>
        <v>25034</v>
      </c>
      <c r="F9" s="10"/>
      <c r="G9" s="2" t="s">
        <v>5</v>
      </c>
      <c r="H9" s="6">
        <f>-(D10/$C$9*100)</f>
        <v>-5.2792268187148688</v>
      </c>
      <c r="I9" s="7">
        <f>+E10/$C$9*100</f>
        <v>5.174087104209633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5170</v>
      </c>
      <c r="D10" s="14">
        <v>2611</v>
      </c>
      <c r="E10" s="14">
        <v>2559</v>
      </c>
      <c r="F10" s="10"/>
      <c r="G10" s="11" t="s">
        <v>6</v>
      </c>
      <c r="H10" s="6">
        <f t="shared" ref="H10:H28" si="1">-(D11/$C$9*100)</f>
        <v>-4.6665857899632011</v>
      </c>
      <c r="I10" s="7">
        <f t="shared" ref="I10:I28" si="2">+E11/$C$9*100</f>
        <v>4.5937967568441911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4580</v>
      </c>
      <c r="D11" s="14">
        <v>2308</v>
      </c>
      <c r="E11" s="14">
        <v>2272</v>
      </c>
      <c r="F11" s="10"/>
      <c r="G11" s="12" t="s">
        <v>7</v>
      </c>
      <c r="H11" s="6">
        <f t="shared" si="1"/>
        <v>-4.6140159327105827</v>
      </c>
      <c r="I11" s="7">
        <f t="shared" si="2"/>
        <v>4.4684378664725628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4492</v>
      </c>
      <c r="D12" s="14">
        <v>2282</v>
      </c>
      <c r="E12" s="14">
        <v>2210</v>
      </c>
      <c r="F12" s="10"/>
      <c r="G12" s="2" t="s">
        <v>8</v>
      </c>
      <c r="H12" s="6">
        <f t="shared" si="1"/>
        <v>-4.8162076913744993</v>
      </c>
      <c r="I12" s="7">
        <f t="shared" si="2"/>
        <v>4.9516761696793239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4831</v>
      </c>
      <c r="D13" s="14">
        <v>2382</v>
      </c>
      <c r="E13" s="14">
        <v>2449</v>
      </c>
      <c r="F13" s="10"/>
      <c r="G13" s="2" t="s">
        <v>9</v>
      </c>
      <c r="H13" s="6">
        <f t="shared" si="1"/>
        <v>-4.0842735250111204</v>
      </c>
      <c r="I13" s="7">
        <f t="shared" si="2"/>
        <v>4.2278296736625016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4111</v>
      </c>
      <c r="D14" s="14">
        <v>2020</v>
      </c>
      <c r="E14" s="14">
        <v>2091</v>
      </c>
      <c r="F14" s="10"/>
      <c r="G14" s="2" t="s">
        <v>10</v>
      </c>
      <c r="H14" s="6">
        <f t="shared" si="1"/>
        <v>-3.9386954587731005</v>
      </c>
      <c r="I14" s="7">
        <f t="shared" si="2"/>
        <v>3.9407173763597396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3897</v>
      </c>
      <c r="D15" s="14">
        <v>1948</v>
      </c>
      <c r="E15" s="14">
        <v>1949</v>
      </c>
      <c r="F15" s="10"/>
      <c r="G15" s="2" t="s">
        <v>11</v>
      </c>
      <c r="H15" s="6">
        <f t="shared" si="1"/>
        <v>-3.7789639694286059</v>
      </c>
      <c r="I15" s="7">
        <f t="shared" si="2"/>
        <v>3.8436653322010592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3770</v>
      </c>
      <c r="D16" s="14">
        <v>1869</v>
      </c>
      <c r="E16" s="14">
        <v>1901</v>
      </c>
      <c r="F16" s="10"/>
      <c r="G16" s="2" t="s">
        <v>12</v>
      </c>
      <c r="H16" s="6">
        <f t="shared" si="1"/>
        <v>-3.1339722592907111</v>
      </c>
      <c r="I16" s="7">
        <f t="shared" si="2"/>
        <v>3.2027174572364432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3134</v>
      </c>
      <c r="D17" s="14">
        <v>1550</v>
      </c>
      <c r="E17" s="14">
        <v>1584</v>
      </c>
      <c r="F17" s="10"/>
      <c r="G17" s="2" t="s">
        <v>13</v>
      </c>
      <c r="H17" s="6">
        <f t="shared" si="1"/>
        <v>-2.7700270936956608</v>
      </c>
      <c r="I17" s="7">
        <f t="shared" si="2"/>
        <v>2.949977758906547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2829</v>
      </c>
      <c r="D18" s="14">
        <v>1370</v>
      </c>
      <c r="E18" s="14">
        <v>1459</v>
      </c>
      <c r="F18" s="10"/>
      <c r="G18" s="2" t="s">
        <v>14</v>
      </c>
      <c r="H18" s="6">
        <f t="shared" si="1"/>
        <v>-2.3110518015285697</v>
      </c>
      <c r="I18" s="7">
        <f t="shared" si="2"/>
        <v>2.4222572687937238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2341</v>
      </c>
      <c r="D19" s="14">
        <v>1143</v>
      </c>
      <c r="E19" s="14">
        <v>1198</v>
      </c>
      <c r="F19" s="10"/>
      <c r="G19" s="2" t="s">
        <v>15</v>
      </c>
      <c r="H19" s="6">
        <f t="shared" si="1"/>
        <v>-2.3110518015285697</v>
      </c>
      <c r="I19" s="7">
        <f t="shared" si="2"/>
        <v>2.3454244005014355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2303</v>
      </c>
      <c r="D20" s="14">
        <v>1143</v>
      </c>
      <c r="E20" s="14">
        <v>1160</v>
      </c>
      <c r="F20" s="10"/>
      <c r="G20" s="2" t="s">
        <v>16</v>
      </c>
      <c r="H20" s="6">
        <f t="shared" si="1"/>
        <v>-2.1129038780379314</v>
      </c>
      <c r="I20" s="7">
        <f t="shared" si="2"/>
        <v>2.2423066035828381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2154</v>
      </c>
      <c r="D21" s="14">
        <v>1045</v>
      </c>
      <c r="E21" s="14">
        <v>1109</v>
      </c>
      <c r="F21" s="10"/>
      <c r="G21" s="2" t="s">
        <v>17</v>
      </c>
      <c r="H21" s="6">
        <f t="shared" si="1"/>
        <v>-1.8480326741882003</v>
      </c>
      <c r="I21" s="7">
        <f t="shared" si="2"/>
        <v>1.8824052731610659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1845</v>
      </c>
      <c r="D22" s="14">
        <v>914</v>
      </c>
      <c r="E22" s="14">
        <v>931</v>
      </c>
      <c r="F22" s="10"/>
      <c r="G22" s="2" t="s">
        <v>18</v>
      </c>
      <c r="H22" s="6">
        <f t="shared" si="1"/>
        <v>-1.3607505358081604</v>
      </c>
      <c r="I22" s="7">
        <f t="shared" si="2"/>
        <v>1.4436491568603664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1387</v>
      </c>
      <c r="D23" s="14">
        <v>673</v>
      </c>
      <c r="E23" s="14">
        <v>714</v>
      </c>
      <c r="F23" s="10"/>
      <c r="G23" s="2" t="s">
        <v>19</v>
      </c>
      <c r="H23" s="6">
        <f t="shared" si="1"/>
        <v>-1.0170245460795018</v>
      </c>
      <c r="I23" s="7">
        <f t="shared" si="2"/>
        <v>1.0797039912653161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1037</v>
      </c>
      <c r="D24" s="14">
        <v>503</v>
      </c>
      <c r="E24" s="14">
        <v>534</v>
      </c>
      <c r="F24" s="10"/>
      <c r="G24" s="2" t="s">
        <v>20</v>
      </c>
      <c r="H24" s="6">
        <f t="shared" si="1"/>
        <v>-0.73597800153665738</v>
      </c>
      <c r="I24" s="7">
        <f t="shared" si="2"/>
        <v>0.85122730397508994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785</v>
      </c>
      <c r="D25" s="14">
        <v>364</v>
      </c>
      <c r="E25" s="14">
        <v>421</v>
      </c>
      <c r="F25" s="10"/>
      <c r="G25" s="2" t="s">
        <v>21</v>
      </c>
      <c r="H25" s="6">
        <f t="shared" si="1"/>
        <v>-0.37203283594160702</v>
      </c>
      <c r="I25" s="7">
        <f t="shared" si="2"/>
        <v>0.59848760564519388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480</v>
      </c>
      <c r="D26" s="14">
        <v>184</v>
      </c>
      <c r="E26" s="14">
        <v>296</v>
      </c>
      <c r="F26" s="10"/>
      <c r="G26" s="2" t="s">
        <v>22</v>
      </c>
      <c r="H26" s="6">
        <f t="shared" si="1"/>
        <v>-0.16781915969105099</v>
      </c>
      <c r="I26" s="7">
        <f t="shared" si="2"/>
        <v>0.26689312143637023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215</v>
      </c>
      <c r="D27" s="14">
        <v>83</v>
      </c>
      <c r="E27" s="14">
        <v>132</v>
      </c>
      <c r="F27" s="10"/>
      <c r="G27" s="2" t="s">
        <v>23</v>
      </c>
      <c r="H27" s="6">
        <f t="shared" si="1"/>
        <v>-5.2569857252618382E-2</v>
      </c>
      <c r="I27" s="7">
        <f t="shared" si="2"/>
        <v>0.10109587933195842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76</v>
      </c>
      <c r="D28" s="14">
        <v>26</v>
      </c>
      <c r="E28" s="14">
        <v>50</v>
      </c>
      <c r="F28" s="10"/>
      <c r="G28" s="26" t="s">
        <v>24</v>
      </c>
      <c r="H28" s="34">
        <f t="shared" si="1"/>
        <v>-1.2131505519835011E-2</v>
      </c>
      <c r="I28" s="35">
        <f t="shared" si="2"/>
        <v>3.0328763799587526E-2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21</v>
      </c>
      <c r="D29" s="28">
        <v>6</v>
      </c>
      <c r="E29" s="28">
        <v>15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31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2" spans="2:14" ht="15" customHeight="1"/>
    <row r="3" spans="2:14">
      <c r="B3" s="19" t="s">
        <v>47</v>
      </c>
      <c r="G3" s="19" t="s">
        <v>28</v>
      </c>
    </row>
    <row r="4" spans="2:14">
      <c r="B4" t="s">
        <v>37</v>
      </c>
      <c r="G4" t="str">
        <f>+B4</f>
        <v>Mendoza. Censo 2010</v>
      </c>
    </row>
    <row r="6" spans="2:14">
      <c r="B6" s="57" t="s">
        <v>0</v>
      </c>
      <c r="C6" s="59" t="s">
        <v>4</v>
      </c>
      <c r="D6" s="59"/>
      <c r="E6" s="59"/>
      <c r="G6" s="57" t="s">
        <v>0</v>
      </c>
      <c r="H6" s="61" t="s">
        <v>25</v>
      </c>
      <c r="I6" s="61"/>
    </row>
    <row r="7" spans="2:14">
      <c r="B7" s="58"/>
      <c r="C7" s="25" t="s">
        <v>3</v>
      </c>
      <c r="D7" s="25" t="s">
        <v>1</v>
      </c>
      <c r="E7" s="25" t="s">
        <v>2</v>
      </c>
      <c r="F7" s="9"/>
      <c r="G7" s="60"/>
      <c r="H7" s="15" t="s">
        <v>1</v>
      </c>
      <c r="I7" s="15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1738929</v>
      </c>
      <c r="D9" s="31">
        <f>SUM(D10:D29)</f>
        <v>846831</v>
      </c>
      <c r="E9" s="31">
        <f>SUM(E10:E29)</f>
        <v>892098</v>
      </c>
      <c r="F9" s="10"/>
      <c r="G9" s="16" t="s">
        <v>5</v>
      </c>
      <c r="H9" s="20">
        <f t="shared" ref="H9:H28" si="0">-(D10/$C$9*100)</f>
        <v>-4.5150779589045902</v>
      </c>
      <c r="I9" s="21">
        <f t="shared" ref="I9:I28" si="1">+E10/$C$9*100</f>
        <v>4.3556119887585982</v>
      </c>
      <c r="K9" s="5"/>
      <c r="L9" s="3"/>
      <c r="M9" s="3"/>
      <c r="N9" s="3"/>
    </row>
    <row r="10" spans="2:14">
      <c r="B10" s="2" t="s">
        <v>5</v>
      </c>
      <c r="C10" s="8">
        <f t="shared" ref="C10:C29" si="2">+D10+E10</f>
        <v>154255</v>
      </c>
      <c r="D10" s="14">
        <v>78514</v>
      </c>
      <c r="E10" s="14">
        <v>75741</v>
      </c>
      <c r="F10" s="10"/>
      <c r="G10" s="32" t="s">
        <v>6</v>
      </c>
      <c r="H10" s="20">
        <f t="shared" si="0"/>
        <v>-4.1253553192798549</v>
      </c>
      <c r="I10" s="21">
        <f t="shared" si="1"/>
        <v>3.9936650662562996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2"/>
        <v>141184</v>
      </c>
      <c r="D11" s="14">
        <v>71737</v>
      </c>
      <c r="E11" s="14">
        <v>69447</v>
      </c>
      <c r="F11" s="10"/>
      <c r="G11" s="33" t="s">
        <v>7</v>
      </c>
      <c r="H11" s="20">
        <f t="shared" si="0"/>
        <v>-4.3981094110225323</v>
      </c>
      <c r="I11" s="21">
        <f t="shared" si="1"/>
        <v>4.2607835052494956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2"/>
        <v>150572</v>
      </c>
      <c r="D12" s="14">
        <v>76480</v>
      </c>
      <c r="E12" s="14">
        <v>74092</v>
      </c>
      <c r="F12" s="10"/>
      <c r="G12" s="16" t="s">
        <v>8</v>
      </c>
      <c r="H12" s="20">
        <f t="shared" si="0"/>
        <v>-4.6096189091101474</v>
      </c>
      <c r="I12" s="21">
        <f t="shared" si="1"/>
        <v>4.5029440534949963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2"/>
        <v>158461</v>
      </c>
      <c r="D13" s="14">
        <v>80158</v>
      </c>
      <c r="E13" s="14">
        <v>78303</v>
      </c>
      <c r="F13" s="10"/>
      <c r="G13" s="16" t="s">
        <v>9</v>
      </c>
      <c r="H13" s="20">
        <f t="shared" si="0"/>
        <v>-4.3082840069951107</v>
      </c>
      <c r="I13" s="21">
        <f t="shared" si="1"/>
        <v>4.2636588382849441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2"/>
        <v>149060</v>
      </c>
      <c r="D14" s="14">
        <v>74918</v>
      </c>
      <c r="E14" s="14">
        <v>74142</v>
      </c>
      <c r="F14" s="10"/>
      <c r="G14" s="16" t="s">
        <v>10</v>
      </c>
      <c r="H14" s="20">
        <f t="shared" si="0"/>
        <v>-3.8643900929825197</v>
      </c>
      <c r="I14" s="21">
        <f t="shared" si="1"/>
        <v>3.8642175730003925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2"/>
        <v>134395</v>
      </c>
      <c r="D15" s="14">
        <v>67199</v>
      </c>
      <c r="E15" s="14">
        <v>67196</v>
      </c>
      <c r="F15" s="10"/>
      <c r="G15" s="16" t="s">
        <v>11</v>
      </c>
      <c r="H15" s="20">
        <f t="shared" si="0"/>
        <v>-3.6887647511773052</v>
      </c>
      <c r="I15" s="21">
        <f t="shared" si="1"/>
        <v>3.8305761764856414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2"/>
        <v>130756</v>
      </c>
      <c r="D16" s="14">
        <v>64145</v>
      </c>
      <c r="E16" s="14">
        <v>66611</v>
      </c>
      <c r="F16" s="10"/>
      <c r="G16" s="16" t="s">
        <v>12</v>
      </c>
      <c r="H16" s="20">
        <f t="shared" si="0"/>
        <v>-3.1728724979570759</v>
      </c>
      <c r="I16" s="21">
        <f t="shared" si="1"/>
        <v>3.3579289321185626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2"/>
        <v>113566</v>
      </c>
      <c r="D17" s="14">
        <v>55174</v>
      </c>
      <c r="E17" s="14">
        <v>58392</v>
      </c>
      <c r="F17" s="10"/>
      <c r="G17" s="16" t="s">
        <v>13</v>
      </c>
      <c r="H17" s="20">
        <f t="shared" si="0"/>
        <v>-2.6527247518443824</v>
      </c>
      <c r="I17" s="21">
        <f t="shared" si="1"/>
        <v>2.8563558374148688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2"/>
        <v>95799</v>
      </c>
      <c r="D18" s="14">
        <v>46129</v>
      </c>
      <c r="E18" s="14">
        <v>49670</v>
      </c>
      <c r="F18" s="10"/>
      <c r="G18" s="16" t="s">
        <v>14</v>
      </c>
      <c r="H18" s="20">
        <f t="shared" si="0"/>
        <v>-2.4911310352521578</v>
      </c>
      <c r="I18" s="21">
        <f t="shared" si="1"/>
        <v>2.7160970919456746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2"/>
        <v>90550</v>
      </c>
      <c r="D19" s="14">
        <v>43319</v>
      </c>
      <c r="E19" s="14">
        <v>47231</v>
      </c>
      <c r="F19" s="10"/>
      <c r="G19" s="16" t="s">
        <v>15</v>
      </c>
      <c r="H19" s="20">
        <f t="shared" si="0"/>
        <v>-2.3544952094076295</v>
      </c>
      <c r="I19" s="21">
        <f t="shared" si="1"/>
        <v>2.584406838922118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2"/>
        <v>85884</v>
      </c>
      <c r="D20" s="14">
        <v>40943</v>
      </c>
      <c r="E20" s="14">
        <v>44941</v>
      </c>
      <c r="F20" s="10"/>
      <c r="G20" s="16" t="s">
        <v>16</v>
      </c>
      <c r="H20" s="20">
        <f t="shared" si="0"/>
        <v>-2.2448875140963205</v>
      </c>
      <c r="I20" s="21">
        <f t="shared" si="1"/>
        <v>2.5198843656066465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2"/>
        <v>82856</v>
      </c>
      <c r="D21" s="14">
        <v>39037</v>
      </c>
      <c r="E21" s="14">
        <v>43819</v>
      </c>
      <c r="F21" s="10"/>
      <c r="G21" s="16" t="s">
        <v>17</v>
      </c>
      <c r="H21" s="20">
        <f t="shared" si="0"/>
        <v>-1.9633924099258797</v>
      </c>
      <c r="I21" s="21">
        <f t="shared" si="1"/>
        <v>2.2468427405604254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2"/>
        <v>73213</v>
      </c>
      <c r="D22" s="14">
        <v>34142</v>
      </c>
      <c r="E22" s="14">
        <v>39071</v>
      </c>
      <c r="F22" s="10"/>
      <c r="G22" s="16" t="s">
        <v>18</v>
      </c>
      <c r="H22" s="20">
        <f t="shared" si="0"/>
        <v>-1.5288145749481432</v>
      </c>
      <c r="I22" s="21">
        <f t="shared" si="1"/>
        <v>1.8284242772419115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2"/>
        <v>58380</v>
      </c>
      <c r="D23" s="14">
        <v>26585</v>
      </c>
      <c r="E23" s="14">
        <v>31795</v>
      </c>
      <c r="F23" s="10"/>
      <c r="G23" s="16" t="s">
        <v>19</v>
      </c>
      <c r="H23" s="20">
        <f t="shared" si="0"/>
        <v>-1.1208048172179543</v>
      </c>
      <c r="I23" s="21">
        <f t="shared" si="1"/>
        <v>1.4339285847783318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2"/>
        <v>44425</v>
      </c>
      <c r="D24" s="14">
        <v>19490</v>
      </c>
      <c r="E24" s="14">
        <v>24935</v>
      </c>
      <c r="F24" s="10"/>
      <c r="G24" s="16" t="s">
        <v>20</v>
      </c>
      <c r="H24" s="20">
        <f t="shared" si="0"/>
        <v>-0.82936106074486071</v>
      </c>
      <c r="I24" s="21">
        <f t="shared" si="1"/>
        <v>1.1676152390350611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2"/>
        <v>34726</v>
      </c>
      <c r="D25" s="14">
        <v>14422</v>
      </c>
      <c r="E25" s="14">
        <v>20304</v>
      </c>
      <c r="F25" s="10"/>
      <c r="G25" s="16" t="s">
        <v>21</v>
      </c>
      <c r="H25" s="20">
        <f t="shared" si="0"/>
        <v>-0.52509331893366551</v>
      </c>
      <c r="I25" s="21">
        <f t="shared" si="1"/>
        <v>0.86783301675916613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2"/>
        <v>24222</v>
      </c>
      <c r="D26" s="14">
        <v>9131</v>
      </c>
      <c r="E26" s="14">
        <v>15091</v>
      </c>
      <c r="F26" s="10"/>
      <c r="G26" s="16" t="s">
        <v>22</v>
      </c>
      <c r="H26" s="20">
        <f t="shared" si="0"/>
        <v>-0.23192436263930269</v>
      </c>
      <c r="I26" s="21">
        <f t="shared" si="1"/>
        <v>0.45390007297595242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2"/>
        <v>11926</v>
      </c>
      <c r="D27" s="14">
        <v>4033</v>
      </c>
      <c r="E27" s="14">
        <v>7893</v>
      </c>
      <c r="F27" s="10"/>
      <c r="G27" s="16" t="s">
        <v>23</v>
      </c>
      <c r="H27" s="20">
        <f t="shared" si="0"/>
        <v>-6.2509740190657581E-2</v>
      </c>
      <c r="I27" s="21">
        <f t="shared" si="1"/>
        <v>0.15848835691393956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2"/>
        <v>3843</v>
      </c>
      <c r="D28" s="14">
        <v>1087</v>
      </c>
      <c r="E28" s="14">
        <v>2756</v>
      </c>
      <c r="F28" s="10"/>
      <c r="G28" s="26" t="s">
        <v>24</v>
      </c>
      <c r="H28" s="34">
        <f t="shared" si="0"/>
        <v>-1.0811252213287603E-2</v>
      </c>
      <c r="I28" s="35">
        <f t="shared" si="1"/>
        <v>3.8414449353596378E-2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2"/>
        <v>856</v>
      </c>
      <c r="D29" s="28">
        <v>188</v>
      </c>
      <c r="E29" s="28">
        <v>668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13"/>
      <c r="C32" s="8"/>
      <c r="D32" s="8"/>
      <c r="E32" s="8"/>
      <c r="G32" s="2"/>
      <c r="H32" s="6"/>
      <c r="I32" s="7"/>
      <c r="J32" s="4"/>
      <c r="K32" s="1"/>
      <c r="L32" s="3"/>
      <c r="M32" s="1"/>
      <c r="N32" s="1"/>
    </row>
    <row r="33" spans="2:14">
      <c r="B33" s="13"/>
      <c r="C33" s="8"/>
      <c r="D33" s="8"/>
      <c r="E33" s="8"/>
      <c r="G33" s="2"/>
      <c r="H33" s="6"/>
      <c r="I33" s="7"/>
      <c r="J33" s="4"/>
      <c r="K33" s="1"/>
      <c r="L33" s="3"/>
      <c r="M33" s="1"/>
      <c r="N33" s="1"/>
    </row>
    <row r="34" spans="2:14">
      <c r="B34" s="13"/>
      <c r="C34" s="8"/>
      <c r="D34" s="8"/>
      <c r="E34" s="8"/>
      <c r="J34" s="4"/>
      <c r="K34" s="1"/>
      <c r="L34" s="3"/>
      <c r="M34" s="1"/>
      <c r="N34" s="1"/>
    </row>
  </sheetData>
  <mergeCells count="4">
    <mergeCell ref="B6:B7"/>
    <mergeCell ref="C6:E6"/>
    <mergeCell ref="G6:G7"/>
    <mergeCell ref="H6:I6"/>
  </mergeCells>
  <hyperlinks>
    <hyperlink ref="I1" location="Contenido!D15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72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35</v>
      </c>
      <c r="G4" t="str">
        <f>+B4</f>
        <v>Mendoza. Tupungato.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58"/>
      <c r="C7" s="42" t="s">
        <v>3</v>
      </c>
      <c r="D7" s="42" t="s">
        <v>1</v>
      </c>
      <c r="E7" s="42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30" t="s">
        <v>3</v>
      </c>
      <c r="C9" s="31">
        <f>SUM(C10:C29)</f>
        <v>32524</v>
      </c>
      <c r="D9" s="31">
        <f>SUM(D10:D29)</f>
        <v>16533</v>
      </c>
      <c r="E9" s="31">
        <f>SUM(E10:E29)</f>
        <v>15991</v>
      </c>
      <c r="F9" s="10"/>
      <c r="G9" s="2" t="s">
        <v>5</v>
      </c>
      <c r="H9" s="6">
        <f>-(D10/$C$9*100)</f>
        <v>-5.706555159267003</v>
      </c>
      <c r="I9" s="7">
        <f>+E10/$C$9*100</f>
        <v>5.3775673348911575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3605</v>
      </c>
      <c r="D10" s="14">
        <v>1856</v>
      </c>
      <c r="E10" s="14">
        <v>1749</v>
      </c>
      <c r="F10" s="10"/>
      <c r="G10" s="11" t="s">
        <v>6</v>
      </c>
      <c r="H10" s="6">
        <f t="shared" ref="H10:H28" si="1">-(D11/$C$9*100)</f>
        <v>-5.1285204771860782</v>
      </c>
      <c r="I10" s="7">
        <f t="shared" ref="I10:I28" si="2">+E11/$C$9*100</f>
        <v>4.8948468823022999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3260</v>
      </c>
      <c r="D11" s="14">
        <v>1668</v>
      </c>
      <c r="E11" s="14">
        <v>1592</v>
      </c>
      <c r="F11" s="10"/>
      <c r="G11" s="12" t="s">
        <v>7</v>
      </c>
      <c r="H11" s="6">
        <f t="shared" si="1"/>
        <v>-5.3037756733489116</v>
      </c>
      <c r="I11" s="7">
        <f t="shared" si="2"/>
        <v>4.9348173656376826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3330</v>
      </c>
      <c r="D12" s="14">
        <v>1725</v>
      </c>
      <c r="E12" s="14">
        <v>1605</v>
      </c>
      <c r="F12" s="10"/>
      <c r="G12" s="2" t="s">
        <v>8</v>
      </c>
      <c r="H12" s="6">
        <f t="shared" si="1"/>
        <v>-5.3406715041200341</v>
      </c>
      <c r="I12" s="7">
        <f t="shared" si="2"/>
        <v>5.1684909605214608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3418</v>
      </c>
      <c r="D13" s="14">
        <v>1737</v>
      </c>
      <c r="E13" s="14">
        <v>1681</v>
      </c>
      <c r="F13" s="10"/>
      <c r="G13" s="2" t="s">
        <v>9</v>
      </c>
      <c r="H13" s="6">
        <f t="shared" si="1"/>
        <v>-4.8333538310170958</v>
      </c>
      <c r="I13" s="7">
        <f t="shared" si="2"/>
        <v>4.5197392694625504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3042</v>
      </c>
      <c r="D14" s="14">
        <v>1572</v>
      </c>
      <c r="E14" s="14">
        <v>1470</v>
      </c>
      <c r="F14" s="10"/>
      <c r="G14" s="2" t="s">
        <v>10</v>
      </c>
      <c r="H14" s="6">
        <f t="shared" si="1"/>
        <v>-4.1015865207231581</v>
      </c>
      <c r="I14" s="7">
        <f t="shared" si="2"/>
        <v>4.1784528348296641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2693</v>
      </c>
      <c r="D15" s="14">
        <v>1334</v>
      </c>
      <c r="E15" s="14">
        <v>1359</v>
      </c>
      <c r="F15" s="10"/>
      <c r="G15" s="2" t="s">
        <v>11</v>
      </c>
      <c r="H15" s="6">
        <f t="shared" si="1"/>
        <v>-3.8279424425039967</v>
      </c>
      <c r="I15" s="7">
        <f t="shared" si="2"/>
        <v>3.5235518386422333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2391</v>
      </c>
      <c r="D16" s="14">
        <v>1245</v>
      </c>
      <c r="E16" s="14">
        <v>1146</v>
      </c>
      <c r="F16" s="10"/>
      <c r="G16" s="2" t="s">
        <v>12</v>
      </c>
      <c r="H16" s="6">
        <f t="shared" si="1"/>
        <v>-3.0469806911818966</v>
      </c>
      <c r="I16" s="7">
        <f t="shared" si="2"/>
        <v>3.1515188783667445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2016</v>
      </c>
      <c r="D17" s="14">
        <v>991</v>
      </c>
      <c r="E17" s="14">
        <v>1025</v>
      </c>
      <c r="F17" s="10"/>
      <c r="G17" s="2" t="s">
        <v>13</v>
      </c>
      <c r="H17" s="6">
        <f t="shared" si="1"/>
        <v>-2.6226786373139834</v>
      </c>
      <c r="I17" s="7">
        <f t="shared" si="2"/>
        <v>2.5611855860287789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1686</v>
      </c>
      <c r="D18" s="14">
        <v>853</v>
      </c>
      <c r="E18" s="14">
        <v>833</v>
      </c>
      <c r="F18" s="10"/>
      <c r="G18" s="2" t="s">
        <v>14</v>
      </c>
      <c r="H18" s="6">
        <f t="shared" si="1"/>
        <v>-2.3459599065305619</v>
      </c>
      <c r="I18" s="7">
        <f t="shared" si="2"/>
        <v>2.4228262206370683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1551</v>
      </c>
      <c r="D19" s="14">
        <v>763</v>
      </c>
      <c r="E19" s="14">
        <v>788</v>
      </c>
      <c r="F19" s="10"/>
      <c r="G19" s="2" t="s">
        <v>15</v>
      </c>
      <c r="H19" s="6">
        <f t="shared" si="1"/>
        <v>-2.0907637436969622</v>
      </c>
      <c r="I19" s="7">
        <f t="shared" si="2"/>
        <v>2.1860779731890294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1391</v>
      </c>
      <c r="D20" s="14">
        <v>680</v>
      </c>
      <c r="E20" s="14">
        <v>711</v>
      </c>
      <c r="F20" s="10"/>
      <c r="G20" s="2" t="s">
        <v>16</v>
      </c>
      <c r="H20" s="6">
        <f t="shared" si="1"/>
        <v>-1.866314106505965</v>
      </c>
      <c r="I20" s="7">
        <f t="shared" si="2"/>
        <v>1.8724634116344854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1216</v>
      </c>
      <c r="D21" s="14">
        <v>607</v>
      </c>
      <c r="E21" s="14">
        <v>609</v>
      </c>
      <c r="F21" s="10"/>
      <c r="G21" s="2" t="s">
        <v>17</v>
      </c>
      <c r="H21" s="6">
        <f t="shared" si="1"/>
        <v>-1.6510884270077482</v>
      </c>
      <c r="I21" s="7">
        <f t="shared" si="2"/>
        <v>1.4819825359734351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1019</v>
      </c>
      <c r="D22" s="14">
        <v>537</v>
      </c>
      <c r="E22" s="14">
        <v>482</v>
      </c>
      <c r="F22" s="10"/>
      <c r="G22" s="2" t="s">
        <v>18</v>
      </c>
      <c r="H22" s="6">
        <f t="shared" si="1"/>
        <v>-1.1622186692903702</v>
      </c>
      <c r="I22" s="7">
        <f t="shared" si="2"/>
        <v>1.0576804821055221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722</v>
      </c>
      <c r="D23" s="14">
        <v>378</v>
      </c>
      <c r="E23" s="14">
        <v>344</v>
      </c>
      <c r="F23" s="10"/>
      <c r="G23" s="2" t="s">
        <v>19</v>
      </c>
      <c r="H23" s="6">
        <f t="shared" si="1"/>
        <v>-0.78096175132210066</v>
      </c>
      <c r="I23" s="7">
        <f t="shared" si="2"/>
        <v>0.71639404747263558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487</v>
      </c>
      <c r="D24" s="14">
        <v>254</v>
      </c>
      <c r="E24" s="14">
        <v>233</v>
      </c>
      <c r="F24" s="10"/>
      <c r="G24" s="2" t="s">
        <v>20</v>
      </c>
      <c r="H24" s="6">
        <f t="shared" si="1"/>
        <v>-0.54728815643832252</v>
      </c>
      <c r="I24" s="7">
        <f t="shared" si="2"/>
        <v>0.55343746156684293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358</v>
      </c>
      <c r="D25" s="14">
        <v>178</v>
      </c>
      <c r="E25" s="14">
        <v>180</v>
      </c>
      <c r="F25" s="10"/>
      <c r="G25" s="2" t="s">
        <v>21</v>
      </c>
      <c r="H25" s="6">
        <f t="shared" si="1"/>
        <v>-0.33821178206862623</v>
      </c>
      <c r="I25" s="7">
        <f t="shared" si="2"/>
        <v>0.34743573976140696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223</v>
      </c>
      <c r="D26" s="14">
        <v>110</v>
      </c>
      <c r="E26" s="14">
        <v>113</v>
      </c>
      <c r="F26" s="10"/>
      <c r="G26" s="2" t="s">
        <v>22</v>
      </c>
      <c r="H26" s="6">
        <f t="shared" si="1"/>
        <v>-9.2239576927807154E-2</v>
      </c>
      <c r="I26" s="7">
        <f t="shared" si="2"/>
        <v>0.13221006026319027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73</v>
      </c>
      <c r="D27" s="14">
        <v>30</v>
      </c>
      <c r="E27" s="14">
        <v>43</v>
      </c>
      <c r="F27" s="10"/>
      <c r="G27" s="2" t="s">
        <v>23</v>
      </c>
      <c r="H27" s="6">
        <f t="shared" si="1"/>
        <v>-3.9970483335383097E-2</v>
      </c>
      <c r="I27" s="7">
        <f t="shared" si="2"/>
        <v>6.4567703849465002E-2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34</v>
      </c>
      <c r="D28" s="14">
        <v>13</v>
      </c>
      <c r="E28" s="14">
        <v>21</v>
      </c>
      <c r="F28" s="10"/>
      <c r="G28" s="26" t="s">
        <v>24</v>
      </c>
      <c r="H28" s="34">
        <f t="shared" si="1"/>
        <v>-6.149305128520478E-3</v>
      </c>
      <c r="I28" s="35">
        <f t="shared" si="2"/>
        <v>2.1522567949821672E-2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9</v>
      </c>
      <c r="D29" s="28">
        <v>2</v>
      </c>
      <c r="E29" s="28">
        <v>7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F33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38</v>
      </c>
      <c r="G4" t="str">
        <f>+B4</f>
        <v>Mendoza. Capital. Censo 2010</v>
      </c>
    </row>
    <row r="6" spans="2:14">
      <c r="B6" s="57" t="s">
        <v>0</v>
      </c>
      <c r="C6" s="62" t="s">
        <v>4</v>
      </c>
      <c r="D6" s="62"/>
      <c r="E6" s="62"/>
      <c r="F6" s="40"/>
      <c r="G6" s="63" t="s">
        <v>0</v>
      </c>
      <c r="H6" s="62" t="s">
        <v>25</v>
      </c>
      <c r="I6" s="62"/>
    </row>
    <row r="7" spans="2:14">
      <c r="B7" s="60"/>
      <c r="C7" s="38" t="s">
        <v>3</v>
      </c>
      <c r="D7" s="38" t="s">
        <v>1</v>
      </c>
      <c r="E7" s="38" t="s">
        <v>2</v>
      </c>
      <c r="F7" s="39"/>
      <c r="G7" s="64"/>
      <c r="H7" s="38" t="s">
        <v>1</v>
      </c>
      <c r="I7" s="38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45" t="s">
        <v>3</v>
      </c>
      <c r="C9" s="46">
        <f>SUM(C10:C29)</f>
        <v>115041</v>
      </c>
      <c r="D9" s="46">
        <f>SUM(D10:D29)</f>
        <v>54058</v>
      </c>
      <c r="E9" s="46">
        <f>SUM(E10:E29)</f>
        <v>60983</v>
      </c>
      <c r="F9" s="10"/>
      <c r="G9" s="16" t="s">
        <v>5</v>
      </c>
      <c r="H9" s="20">
        <f>-(D10/$C$9*100)</f>
        <v>-3.3709720882120284</v>
      </c>
      <c r="I9" s="21">
        <f>+E10/$C$9*100</f>
        <v>3.315339748437514</v>
      </c>
      <c r="K9" s="5"/>
      <c r="L9" s="3"/>
      <c r="M9" s="3"/>
      <c r="N9" s="3"/>
    </row>
    <row r="10" spans="2:14">
      <c r="B10" s="16" t="s">
        <v>5</v>
      </c>
      <c r="C10" s="17">
        <f t="shared" ref="C10:C29" si="0">+D10+E10</f>
        <v>7692</v>
      </c>
      <c r="D10" s="18">
        <v>3878</v>
      </c>
      <c r="E10" s="18">
        <v>3814</v>
      </c>
      <c r="F10" s="10"/>
      <c r="G10" s="32" t="s">
        <v>6</v>
      </c>
      <c r="H10" s="20">
        <f t="shared" ref="H10:H28" si="1">-(D11/$C$9*100)</f>
        <v>-2.7868325205796194</v>
      </c>
      <c r="I10" s="21">
        <f t="shared" ref="I10:I28" si="2">+E11/$C$9*100</f>
        <v>2.7720551803270137</v>
      </c>
      <c r="J10" s="4"/>
      <c r="K10" s="3"/>
      <c r="L10" s="3"/>
      <c r="M10" s="3"/>
      <c r="N10" s="3"/>
    </row>
    <row r="11" spans="2:14">
      <c r="B11" s="32" t="s">
        <v>6</v>
      </c>
      <c r="C11" s="17">
        <f t="shared" si="0"/>
        <v>6395</v>
      </c>
      <c r="D11" s="18">
        <v>3206</v>
      </c>
      <c r="E11" s="18">
        <v>3189</v>
      </c>
      <c r="F11" s="10"/>
      <c r="G11" s="33" t="s">
        <v>7</v>
      </c>
      <c r="H11" s="20">
        <f t="shared" si="1"/>
        <v>-2.9511217739762343</v>
      </c>
      <c r="I11" s="21">
        <f t="shared" si="2"/>
        <v>2.9372136890326055</v>
      </c>
      <c r="J11" s="4"/>
      <c r="K11" s="3"/>
      <c r="L11" s="3"/>
      <c r="M11" s="3"/>
      <c r="N11" s="3"/>
    </row>
    <row r="12" spans="2:14">
      <c r="B12" s="33" t="s">
        <v>7</v>
      </c>
      <c r="C12" s="17">
        <f t="shared" si="0"/>
        <v>6774</v>
      </c>
      <c r="D12" s="18">
        <v>3395</v>
      </c>
      <c r="E12" s="18">
        <v>3379</v>
      </c>
      <c r="F12" s="10"/>
      <c r="G12" s="16" t="s">
        <v>8</v>
      </c>
      <c r="H12" s="20">
        <f t="shared" si="1"/>
        <v>-3.504837405794456</v>
      </c>
      <c r="I12" s="21">
        <f t="shared" si="2"/>
        <v>3.6039325110178115</v>
      </c>
      <c r="J12" s="4"/>
      <c r="K12" s="3"/>
      <c r="L12" s="3"/>
      <c r="M12" s="3"/>
      <c r="N12" s="3"/>
    </row>
    <row r="13" spans="2:14">
      <c r="B13" s="16" t="s">
        <v>8</v>
      </c>
      <c r="C13" s="17">
        <f t="shared" si="0"/>
        <v>8178</v>
      </c>
      <c r="D13" s="18">
        <v>4032</v>
      </c>
      <c r="E13" s="18">
        <v>4146</v>
      </c>
      <c r="F13" s="10"/>
      <c r="G13" s="16" t="s">
        <v>9</v>
      </c>
      <c r="H13" s="20">
        <f t="shared" si="1"/>
        <v>-4.9060769638650568</v>
      </c>
      <c r="I13" s="21">
        <f t="shared" si="2"/>
        <v>4.7435262210863947</v>
      </c>
      <c r="J13" s="4"/>
      <c r="K13" s="3"/>
      <c r="L13" s="3"/>
      <c r="M13" s="3"/>
      <c r="N13" s="3"/>
    </row>
    <row r="14" spans="2:14">
      <c r="B14" s="16" t="s">
        <v>9</v>
      </c>
      <c r="C14" s="17">
        <f t="shared" si="0"/>
        <v>11101</v>
      </c>
      <c r="D14" s="18">
        <v>5644</v>
      </c>
      <c r="E14" s="18">
        <v>5457</v>
      </c>
      <c r="F14" s="10"/>
      <c r="G14" s="16" t="s">
        <v>10</v>
      </c>
      <c r="H14" s="20">
        <f t="shared" si="1"/>
        <v>-4.6644239879695064</v>
      </c>
      <c r="I14" s="21">
        <f t="shared" si="2"/>
        <v>4.4271172886188408</v>
      </c>
      <c r="J14" s="4"/>
      <c r="K14" s="1"/>
      <c r="L14" s="3"/>
      <c r="M14" s="3"/>
      <c r="N14" s="3"/>
    </row>
    <row r="15" spans="2:14">
      <c r="B15" s="16" t="s">
        <v>10</v>
      </c>
      <c r="C15" s="17">
        <f t="shared" si="0"/>
        <v>10459</v>
      </c>
      <c r="D15" s="18">
        <v>5366</v>
      </c>
      <c r="E15" s="18">
        <v>5093</v>
      </c>
      <c r="F15" s="10"/>
      <c r="G15" s="16" t="s">
        <v>11</v>
      </c>
      <c r="H15" s="20">
        <f t="shared" si="1"/>
        <v>-4.0715918672473288</v>
      </c>
      <c r="I15" s="21">
        <f t="shared" si="2"/>
        <v>4.1524326109821716</v>
      </c>
      <c r="J15" s="4"/>
      <c r="K15" s="1"/>
      <c r="L15" s="3"/>
      <c r="M15" s="3"/>
      <c r="N15" s="3"/>
    </row>
    <row r="16" spans="2:14">
      <c r="B16" s="16" t="s">
        <v>11</v>
      </c>
      <c r="C16" s="17">
        <f t="shared" si="0"/>
        <v>9461</v>
      </c>
      <c r="D16" s="18">
        <v>4684</v>
      </c>
      <c r="E16" s="18">
        <v>4777</v>
      </c>
      <c r="F16" s="10"/>
      <c r="G16" s="16" t="s">
        <v>12</v>
      </c>
      <c r="H16" s="20">
        <f t="shared" si="1"/>
        <v>-3.2640536852078821</v>
      </c>
      <c r="I16" s="21">
        <f t="shared" si="2"/>
        <v>3.3014316634938847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0"/>
        <v>7553</v>
      </c>
      <c r="D17" s="18">
        <v>3755</v>
      </c>
      <c r="E17" s="18">
        <v>3798</v>
      </c>
      <c r="F17" s="10"/>
      <c r="G17" s="16" t="s">
        <v>13</v>
      </c>
      <c r="H17" s="20">
        <f t="shared" si="1"/>
        <v>-2.5078015663980668</v>
      </c>
      <c r="I17" s="21">
        <f t="shared" si="2"/>
        <v>2.7746629462539443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0"/>
        <v>6077</v>
      </c>
      <c r="D18" s="18">
        <v>2885</v>
      </c>
      <c r="E18" s="18">
        <v>3192</v>
      </c>
      <c r="F18" s="10"/>
      <c r="G18" s="16" t="s">
        <v>14</v>
      </c>
      <c r="H18" s="20">
        <f t="shared" si="1"/>
        <v>-2.3513356107822427</v>
      </c>
      <c r="I18" s="21">
        <f t="shared" si="2"/>
        <v>2.8337723072643666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0"/>
        <v>5965</v>
      </c>
      <c r="D19" s="18">
        <v>2705</v>
      </c>
      <c r="E19" s="18">
        <v>3260</v>
      </c>
      <c r="F19" s="10"/>
      <c r="G19" s="16" t="s">
        <v>15</v>
      </c>
      <c r="H19" s="20">
        <f t="shared" si="1"/>
        <v>-2.5330099703583939</v>
      </c>
      <c r="I19" s="21">
        <f t="shared" si="2"/>
        <v>2.9545987952121417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0"/>
        <v>6313</v>
      </c>
      <c r="D20" s="18">
        <v>2914</v>
      </c>
      <c r="E20" s="18">
        <v>3399</v>
      </c>
      <c r="F20" s="10"/>
      <c r="G20" s="16" t="s">
        <v>16</v>
      </c>
      <c r="H20" s="20">
        <f t="shared" si="1"/>
        <v>-2.4217452908093637</v>
      </c>
      <c r="I20" s="21">
        <f t="shared" si="2"/>
        <v>3.0041463478238195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0"/>
        <v>6242</v>
      </c>
      <c r="D21" s="18">
        <v>2786</v>
      </c>
      <c r="E21" s="18">
        <v>3456</v>
      </c>
      <c r="F21" s="10"/>
      <c r="G21" s="16" t="s">
        <v>17</v>
      </c>
      <c r="H21" s="20">
        <f t="shared" si="1"/>
        <v>-2.1444528472457645</v>
      </c>
      <c r="I21" s="21">
        <f t="shared" si="2"/>
        <v>2.8668040090054849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0"/>
        <v>5765</v>
      </c>
      <c r="D22" s="18">
        <v>2467</v>
      </c>
      <c r="E22" s="18">
        <v>3298</v>
      </c>
      <c r="F22" s="10"/>
      <c r="G22" s="16" t="s">
        <v>18</v>
      </c>
      <c r="H22" s="20">
        <f t="shared" si="1"/>
        <v>-1.7298180648638313</v>
      </c>
      <c r="I22" s="21">
        <f t="shared" si="2"/>
        <v>2.4373918863709458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0"/>
        <v>4794</v>
      </c>
      <c r="D23" s="18">
        <v>1990</v>
      </c>
      <c r="E23" s="18">
        <v>2804</v>
      </c>
      <c r="F23" s="10"/>
      <c r="G23" s="16" t="s">
        <v>19</v>
      </c>
      <c r="H23" s="20">
        <f t="shared" si="1"/>
        <v>-1.296928920993385</v>
      </c>
      <c r="I23" s="21">
        <f t="shared" si="2"/>
        <v>1.9514781686529152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0"/>
        <v>3737</v>
      </c>
      <c r="D24" s="18">
        <v>1492</v>
      </c>
      <c r="E24" s="18">
        <v>2245</v>
      </c>
      <c r="F24" s="10"/>
      <c r="G24" s="16" t="s">
        <v>20</v>
      </c>
      <c r="H24" s="20">
        <f t="shared" si="1"/>
        <v>-1.0822228596761154</v>
      </c>
      <c r="I24" s="21">
        <f t="shared" si="2"/>
        <v>1.8941073182604462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0"/>
        <v>3424</v>
      </c>
      <c r="D25" s="18">
        <v>1245</v>
      </c>
      <c r="E25" s="18">
        <v>2179</v>
      </c>
      <c r="F25" s="10"/>
      <c r="G25" s="16" t="s">
        <v>21</v>
      </c>
      <c r="H25" s="20">
        <f t="shared" si="1"/>
        <v>-0.81536147982023788</v>
      </c>
      <c r="I25" s="21">
        <f t="shared" si="2"/>
        <v>1.6255074277866151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0"/>
        <v>2808</v>
      </c>
      <c r="D26" s="18">
        <v>938</v>
      </c>
      <c r="E26" s="18">
        <v>1870</v>
      </c>
      <c r="F26" s="10"/>
      <c r="G26" s="16" t="s">
        <v>22</v>
      </c>
      <c r="H26" s="20">
        <f t="shared" si="1"/>
        <v>-0.43288914387044619</v>
      </c>
      <c r="I26" s="21">
        <f t="shared" si="2"/>
        <v>0.95009605271164188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0"/>
        <v>1591</v>
      </c>
      <c r="D27" s="18">
        <v>498</v>
      </c>
      <c r="E27" s="18">
        <v>1093</v>
      </c>
      <c r="F27" s="10"/>
      <c r="G27" s="16" t="s">
        <v>23</v>
      </c>
      <c r="H27" s="20">
        <f t="shared" si="1"/>
        <v>-0.13125755165549674</v>
      </c>
      <c r="I27" s="21">
        <f t="shared" si="2"/>
        <v>0.37291052755104703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0"/>
        <v>580</v>
      </c>
      <c r="D28" s="18">
        <v>151</v>
      </c>
      <c r="E28" s="18">
        <v>429</v>
      </c>
      <c r="F28" s="10"/>
      <c r="G28" s="26" t="s">
        <v>24</v>
      </c>
      <c r="H28" s="34">
        <f t="shared" si="1"/>
        <v>-2.346989334237359E-2</v>
      </c>
      <c r="I28" s="35">
        <f t="shared" si="2"/>
        <v>9.1271807442563954E-2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132</v>
      </c>
      <c r="D29" s="28">
        <v>27</v>
      </c>
      <c r="E29" s="28">
        <v>105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2"/>
      <c r="C30" s="8"/>
      <c r="D30" s="14"/>
      <c r="E30" s="14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73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17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G11 B12" twoDigitTextYea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39</v>
      </c>
      <c r="G4" t="str">
        <f>+B4</f>
        <v>Mendoza. Godoy Cruz.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1" t="s">
        <v>25</v>
      </c>
      <c r="I6" s="61"/>
    </row>
    <row r="7" spans="2:14">
      <c r="B7" s="58"/>
      <c r="C7" s="37" t="s">
        <v>3</v>
      </c>
      <c r="D7" s="37" t="s">
        <v>1</v>
      </c>
      <c r="E7" s="37" t="s">
        <v>2</v>
      </c>
      <c r="F7" s="9"/>
      <c r="G7" s="58"/>
      <c r="H7" s="43" t="s">
        <v>1</v>
      </c>
      <c r="I7" s="43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45" t="s">
        <v>3</v>
      </c>
      <c r="C9" s="46">
        <f>SUM(C10:C29)</f>
        <v>191903</v>
      </c>
      <c r="D9" s="46">
        <f>SUM(D10:D29)</f>
        <v>91102</v>
      </c>
      <c r="E9" s="46">
        <f>SUM(E10:E29)</f>
        <v>100801</v>
      </c>
      <c r="F9" s="10"/>
      <c r="G9" s="2" t="s">
        <v>5</v>
      </c>
      <c r="H9" s="6">
        <f>-(D10/$C$9*100)</f>
        <v>-4.0708066054204473</v>
      </c>
      <c r="I9" s="7">
        <f>+E10/$C$9*100</f>
        <v>3.9337582007576746</v>
      </c>
      <c r="K9" s="5"/>
      <c r="L9" s="3"/>
      <c r="M9" s="3"/>
      <c r="N9" s="3"/>
    </row>
    <row r="10" spans="2:14">
      <c r="B10" s="16" t="s">
        <v>5</v>
      </c>
      <c r="C10" s="17">
        <f t="shared" ref="C10:C29" si="0">+D10+E10</f>
        <v>15361</v>
      </c>
      <c r="D10" s="18">
        <v>7812</v>
      </c>
      <c r="E10" s="18">
        <v>7549</v>
      </c>
      <c r="F10" s="10"/>
      <c r="G10" s="11" t="s">
        <v>6</v>
      </c>
      <c r="H10" s="6">
        <f t="shared" ref="H10:H28" si="1">-(D11/$C$9*100)</f>
        <v>-3.6924904769597138</v>
      </c>
      <c r="I10" s="7">
        <f t="shared" ref="I10:I28" si="2">+E11/$C$9*100</f>
        <v>3.6075517318645356</v>
      </c>
      <c r="J10" s="4"/>
      <c r="K10" s="3"/>
      <c r="L10" s="3"/>
      <c r="M10" s="3"/>
      <c r="N10" s="3"/>
    </row>
    <row r="11" spans="2:14">
      <c r="B11" s="32" t="s">
        <v>6</v>
      </c>
      <c r="C11" s="17">
        <f t="shared" si="0"/>
        <v>14009</v>
      </c>
      <c r="D11" s="18">
        <v>7086</v>
      </c>
      <c r="E11" s="18">
        <v>6923</v>
      </c>
      <c r="F11" s="10"/>
      <c r="G11" s="12" t="s">
        <v>7</v>
      </c>
      <c r="H11" s="6">
        <f t="shared" si="1"/>
        <v>-3.9097877573565807</v>
      </c>
      <c r="I11" s="7">
        <f t="shared" si="2"/>
        <v>3.6961381531294455</v>
      </c>
      <c r="J11" s="4"/>
      <c r="K11" s="3"/>
      <c r="L11" s="3"/>
      <c r="M11" s="3"/>
      <c r="N11" s="3"/>
    </row>
    <row r="12" spans="2:14">
      <c r="B12" s="33" t="s">
        <v>7</v>
      </c>
      <c r="C12" s="17">
        <f t="shared" si="0"/>
        <v>14596</v>
      </c>
      <c r="D12" s="18">
        <v>7503</v>
      </c>
      <c r="E12" s="18">
        <v>7093</v>
      </c>
      <c r="F12" s="10"/>
      <c r="G12" s="2" t="s">
        <v>8</v>
      </c>
      <c r="H12" s="6">
        <f t="shared" si="1"/>
        <v>-4.1270850377534485</v>
      </c>
      <c r="I12" s="7">
        <f t="shared" si="2"/>
        <v>4.0619479632939557</v>
      </c>
      <c r="J12" s="4"/>
      <c r="K12" s="3"/>
      <c r="L12" s="3"/>
      <c r="M12" s="3"/>
      <c r="N12" s="3"/>
    </row>
    <row r="13" spans="2:14">
      <c r="B13" s="16" t="s">
        <v>8</v>
      </c>
      <c r="C13" s="17">
        <f t="shared" si="0"/>
        <v>15715</v>
      </c>
      <c r="D13" s="18">
        <v>7920</v>
      </c>
      <c r="E13" s="18">
        <v>7795</v>
      </c>
      <c r="F13" s="10"/>
      <c r="G13" s="2" t="s">
        <v>9</v>
      </c>
      <c r="H13" s="6">
        <f t="shared" si="1"/>
        <v>-4.1646039926421157</v>
      </c>
      <c r="I13" s="7">
        <f t="shared" si="2"/>
        <v>4.1974330781697002</v>
      </c>
      <c r="J13" s="4"/>
      <c r="K13" s="3"/>
      <c r="L13" s="3"/>
      <c r="M13" s="3"/>
      <c r="N13" s="3"/>
    </row>
    <row r="14" spans="2:14">
      <c r="B14" s="16" t="s">
        <v>9</v>
      </c>
      <c r="C14" s="17">
        <f t="shared" si="0"/>
        <v>16047</v>
      </c>
      <c r="D14" s="18">
        <v>7992</v>
      </c>
      <c r="E14" s="18">
        <v>8055</v>
      </c>
      <c r="F14" s="10"/>
      <c r="G14" s="2" t="s">
        <v>10</v>
      </c>
      <c r="H14" s="6">
        <f t="shared" si="1"/>
        <v>-3.946264519053897</v>
      </c>
      <c r="I14" s="7">
        <f t="shared" si="2"/>
        <v>4.0103594003220371</v>
      </c>
      <c r="J14" s="4"/>
      <c r="K14" s="1"/>
      <c r="L14" s="3"/>
      <c r="M14" s="3"/>
      <c r="N14" s="3"/>
    </row>
    <row r="15" spans="2:14">
      <c r="B15" s="16" t="s">
        <v>10</v>
      </c>
      <c r="C15" s="17">
        <f t="shared" si="0"/>
        <v>15269</v>
      </c>
      <c r="D15" s="18">
        <v>7573</v>
      </c>
      <c r="E15" s="18">
        <v>7696</v>
      </c>
      <c r="F15" s="10"/>
      <c r="G15" s="2" t="s">
        <v>11</v>
      </c>
      <c r="H15" s="6">
        <f t="shared" si="1"/>
        <v>-3.9045767913998217</v>
      </c>
      <c r="I15" s="7">
        <f t="shared" si="2"/>
        <v>4.0655956394636874</v>
      </c>
      <c r="J15" s="4"/>
      <c r="K15" s="1"/>
      <c r="L15" s="3"/>
      <c r="M15" s="3"/>
      <c r="N15" s="3"/>
    </row>
    <row r="16" spans="2:14">
      <c r="B16" s="16" t="s">
        <v>11</v>
      </c>
      <c r="C16" s="17">
        <f t="shared" si="0"/>
        <v>15295</v>
      </c>
      <c r="D16" s="18">
        <v>7493</v>
      </c>
      <c r="E16" s="18">
        <v>7802</v>
      </c>
      <c r="F16" s="10"/>
      <c r="G16" s="2" t="s">
        <v>12</v>
      </c>
      <c r="H16" s="6">
        <f t="shared" si="1"/>
        <v>-3.1734782676664777</v>
      </c>
      <c r="I16" s="7">
        <f t="shared" si="2"/>
        <v>3.3923388378503718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0"/>
        <v>12600</v>
      </c>
      <c r="D17" s="18">
        <v>6090</v>
      </c>
      <c r="E17" s="18">
        <v>6510</v>
      </c>
      <c r="F17" s="10"/>
      <c r="G17" s="2" t="s">
        <v>13</v>
      </c>
      <c r="H17" s="6">
        <f t="shared" si="1"/>
        <v>-2.562753057534275</v>
      </c>
      <c r="I17" s="7">
        <f t="shared" si="2"/>
        <v>2.8389342532425239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0"/>
        <v>10366</v>
      </c>
      <c r="D18" s="18">
        <v>4918</v>
      </c>
      <c r="E18" s="18">
        <v>5448</v>
      </c>
      <c r="F18" s="10"/>
      <c r="G18" s="2" t="s">
        <v>14</v>
      </c>
      <c r="H18" s="6">
        <f t="shared" si="1"/>
        <v>-2.3605675784120104</v>
      </c>
      <c r="I18" s="7">
        <f t="shared" si="2"/>
        <v>2.7930777528230406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0"/>
        <v>9890</v>
      </c>
      <c r="D19" s="18">
        <v>4530</v>
      </c>
      <c r="E19" s="18">
        <v>5360</v>
      </c>
      <c r="F19" s="10"/>
      <c r="G19" s="2" t="s">
        <v>15</v>
      </c>
      <c r="H19" s="6">
        <f t="shared" si="1"/>
        <v>-2.3647363511774175</v>
      </c>
      <c r="I19" s="7">
        <f t="shared" si="2"/>
        <v>2.8477928953690146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0"/>
        <v>10003</v>
      </c>
      <c r="D20" s="18">
        <v>4538</v>
      </c>
      <c r="E20" s="18">
        <v>5465</v>
      </c>
      <c r="F20" s="10"/>
      <c r="G20" s="2" t="s">
        <v>16</v>
      </c>
      <c r="H20" s="6">
        <f t="shared" si="1"/>
        <v>-2.3068946290573886</v>
      </c>
      <c r="I20" s="7">
        <f t="shared" si="2"/>
        <v>2.8754110149398393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0"/>
        <v>9945</v>
      </c>
      <c r="D21" s="18">
        <v>4427</v>
      </c>
      <c r="E21" s="18">
        <v>5518</v>
      </c>
      <c r="F21" s="10"/>
      <c r="G21" s="2" t="s">
        <v>17</v>
      </c>
      <c r="H21" s="6">
        <f t="shared" si="1"/>
        <v>-2.0651058086637519</v>
      </c>
      <c r="I21" s="7">
        <f t="shared" si="2"/>
        <v>2.6727044392218984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0"/>
        <v>9092</v>
      </c>
      <c r="D22" s="18">
        <v>3963</v>
      </c>
      <c r="E22" s="18">
        <v>5129</v>
      </c>
      <c r="F22" s="10"/>
      <c r="G22" s="2" t="s">
        <v>18</v>
      </c>
      <c r="H22" s="6">
        <f t="shared" si="1"/>
        <v>-1.6909584529684267</v>
      </c>
      <c r="I22" s="7">
        <f t="shared" si="2"/>
        <v>2.3037680494833328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0"/>
        <v>7666</v>
      </c>
      <c r="D23" s="18">
        <v>3245</v>
      </c>
      <c r="E23" s="18">
        <v>4421</v>
      </c>
      <c r="F23" s="10"/>
      <c r="G23" s="2" t="s">
        <v>19</v>
      </c>
      <c r="H23" s="6">
        <f t="shared" si="1"/>
        <v>-1.2329145453692751</v>
      </c>
      <c r="I23" s="7">
        <f t="shared" si="2"/>
        <v>1.7545322376408916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0"/>
        <v>5733</v>
      </c>
      <c r="D24" s="18">
        <v>2366</v>
      </c>
      <c r="E24" s="18">
        <v>3367</v>
      </c>
      <c r="F24" s="10"/>
      <c r="G24" s="2" t="s">
        <v>20</v>
      </c>
      <c r="H24" s="6">
        <f t="shared" si="1"/>
        <v>-0.96142321902211014</v>
      </c>
      <c r="I24" s="7">
        <f t="shared" si="2"/>
        <v>1.5018003887380604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0"/>
        <v>4727</v>
      </c>
      <c r="D25" s="18">
        <v>1845</v>
      </c>
      <c r="E25" s="18">
        <v>2882</v>
      </c>
      <c r="F25" s="10"/>
      <c r="G25" s="2" t="s">
        <v>21</v>
      </c>
      <c r="H25" s="6">
        <f t="shared" si="1"/>
        <v>-0.57112186886083072</v>
      </c>
      <c r="I25" s="7">
        <f t="shared" si="2"/>
        <v>1.0958661407065027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0"/>
        <v>3199</v>
      </c>
      <c r="D26" s="18">
        <v>1096</v>
      </c>
      <c r="E26" s="18">
        <v>2103</v>
      </c>
      <c r="F26" s="10"/>
      <c r="G26" s="2" t="s">
        <v>22</v>
      </c>
      <c r="H26" s="6">
        <f t="shared" si="1"/>
        <v>-0.2839976446433875</v>
      </c>
      <c r="I26" s="7">
        <f t="shared" si="2"/>
        <v>0.62271043183274888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0"/>
        <v>1740</v>
      </c>
      <c r="D27" s="18">
        <v>545</v>
      </c>
      <c r="E27" s="18">
        <v>1195</v>
      </c>
      <c r="F27" s="10"/>
      <c r="G27" s="2" t="s">
        <v>23</v>
      </c>
      <c r="H27" s="6">
        <f t="shared" si="1"/>
        <v>-7.034804041625195E-2</v>
      </c>
      <c r="I27" s="7">
        <f t="shared" si="2"/>
        <v>0.21104412124875591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0"/>
        <v>540</v>
      </c>
      <c r="D28" s="18">
        <v>135</v>
      </c>
      <c r="E28" s="18">
        <v>405</v>
      </c>
      <c r="F28" s="10"/>
      <c r="G28" s="26" t="s">
        <v>24</v>
      </c>
      <c r="H28" s="34">
        <f t="shared" si="1"/>
        <v>-1.3027414891898511E-2</v>
      </c>
      <c r="I28" s="35">
        <f t="shared" si="2"/>
        <v>4.4293210632454935E-2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110</v>
      </c>
      <c r="D29" s="28">
        <v>25</v>
      </c>
      <c r="E29" s="28">
        <v>85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19" display="Volver al Indice"/>
  </hyperlinks>
  <pageMargins left="0.7" right="0.7" top="0.75" bottom="0.75" header="0.3" footer="0.3"/>
  <pageSetup paperSize="9" orientation="portrait" r:id="rId1"/>
  <ignoredErrors>
    <ignoredError sqref="B12 G11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zoomScaleNormal="100" zoomScaleSheetLayoutView="10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27</v>
      </c>
      <c r="G4" t="str">
        <f>+B4</f>
        <v>Mendoza. Gral. Alvear. Censo 2010</v>
      </c>
    </row>
    <row r="6" spans="2:14">
      <c r="B6" s="57" t="s">
        <v>0</v>
      </c>
      <c r="C6" s="61" t="s">
        <v>4</v>
      </c>
      <c r="D6" s="61"/>
      <c r="E6" s="61"/>
      <c r="G6" s="57" t="s">
        <v>0</v>
      </c>
      <c r="H6" s="61" t="s">
        <v>25</v>
      </c>
      <c r="I6" s="61"/>
    </row>
    <row r="7" spans="2:14">
      <c r="B7" s="58"/>
      <c r="C7" s="43" t="s">
        <v>3</v>
      </c>
      <c r="D7" s="43" t="s">
        <v>1</v>
      </c>
      <c r="E7" s="43" t="s">
        <v>2</v>
      </c>
      <c r="F7" s="9"/>
      <c r="G7" s="58"/>
      <c r="H7" s="43" t="s">
        <v>1</v>
      </c>
      <c r="I7" s="43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30" t="s">
        <v>3</v>
      </c>
      <c r="C9" s="31">
        <f>SUM(C10:C29)</f>
        <v>46429</v>
      </c>
      <c r="D9" s="31">
        <f>SUM(D10:D29)</f>
        <v>22550</v>
      </c>
      <c r="E9" s="31">
        <f>SUM(E10:E29)</f>
        <v>23879</v>
      </c>
      <c r="F9" s="10"/>
      <c r="G9" s="2" t="s">
        <v>5</v>
      </c>
      <c r="H9" s="6">
        <f>-(D10/$C$9*100)</f>
        <v>-4.2839604557496394</v>
      </c>
      <c r="I9" s="7">
        <f>+E10/$C$9*100</f>
        <v>3.9975015615240475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3845</v>
      </c>
      <c r="D10" s="14">
        <v>1989</v>
      </c>
      <c r="E10" s="14">
        <v>1856</v>
      </c>
      <c r="F10" s="10"/>
      <c r="G10" s="11" t="s">
        <v>6</v>
      </c>
      <c r="H10" s="6">
        <f t="shared" ref="H10:H28" si="1">-(D11/$C$9*100)</f>
        <v>-4.0578086971504872</v>
      </c>
      <c r="I10" s="7">
        <f t="shared" ref="I10:I28" si="2">+E11/$C$9*100</f>
        <v>3.7735036291972688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3636</v>
      </c>
      <c r="D11" s="14">
        <v>1884</v>
      </c>
      <c r="E11" s="14">
        <v>1752</v>
      </c>
      <c r="F11" s="10"/>
      <c r="G11" s="12" t="s">
        <v>7</v>
      </c>
      <c r="H11" s="6">
        <f t="shared" si="1"/>
        <v>-4.5122660406211637</v>
      </c>
      <c r="I11" s="7">
        <f t="shared" si="2"/>
        <v>4.3894979430959093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4133</v>
      </c>
      <c r="D12" s="14">
        <v>2095</v>
      </c>
      <c r="E12" s="14">
        <v>2038</v>
      </c>
      <c r="F12" s="10"/>
      <c r="G12" s="2" t="s">
        <v>8</v>
      </c>
      <c r="H12" s="6">
        <f t="shared" si="1"/>
        <v>-4.6996489263176029</v>
      </c>
      <c r="I12" s="7">
        <f t="shared" si="2"/>
        <v>4.4368821210881126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4242</v>
      </c>
      <c r="D13" s="14">
        <v>2182</v>
      </c>
      <c r="E13" s="14">
        <v>2060</v>
      </c>
      <c r="F13" s="10"/>
      <c r="G13" s="2" t="s">
        <v>9</v>
      </c>
      <c r="H13" s="6">
        <f t="shared" si="1"/>
        <v>-3.5451980443257445</v>
      </c>
      <c r="I13" s="7">
        <f t="shared" si="2"/>
        <v>3.5107368239677785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3276</v>
      </c>
      <c r="D14" s="14">
        <v>1646</v>
      </c>
      <c r="E14" s="14">
        <v>1630</v>
      </c>
      <c r="F14" s="10"/>
      <c r="G14" s="2" t="s">
        <v>10</v>
      </c>
      <c r="H14" s="6">
        <f t="shared" si="1"/>
        <v>-3.1467401839367639</v>
      </c>
      <c r="I14" s="7">
        <f t="shared" si="2"/>
        <v>3.4999676926059147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3086</v>
      </c>
      <c r="D15" s="14">
        <v>1461</v>
      </c>
      <c r="E15" s="14">
        <v>1625</v>
      </c>
      <c r="F15" s="10"/>
      <c r="G15" s="2" t="s">
        <v>11</v>
      </c>
      <c r="H15" s="6">
        <f t="shared" si="1"/>
        <v>-3.3642766374464235</v>
      </c>
      <c r="I15" s="7">
        <f t="shared" si="2"/>
        <v>3.4267375993452367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3153</v>
      </c>
      <c r="D16" s="14">
        <v>1562</v>
      </c>
      <c r="E16" s="14">
        <v>1591</v>
      </c>
      <c r="F16" s="10"/>
      <c r="G16" s="2" t="s">
        <v>12</v>
      </c>
      <c r="H16" s="6">
        <f t="shared" si="1"/>
        <v>-2.894742510069138</v>
      </c>
      <c r="I16" s="7">
        <f t="shared" si="2"/>
        <v>2.9895108660535441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2732</v>
      </c>
      <c r="D17" s="14">
        <v>1344</v>
      </c>
      <c r="E17" s="14">
        <v>1388</v>
      </c>
      <c r="F17" s="10"/>
      <c r="G17" s="2" t="s">
        <v>13</v>
      </c>
      <c r="H17" s="6">
        <f t="shared" si="1"/>
        <v>-2.5070537810420213</v>
      </c>
      <c r="I17" s="7">
        <f t="shared" si="2"/>
        <v>2.787051196450494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2458</v>
      </c>
      <c r="D18" s="14">
        <v>1164</v>
      </c>
      <c r="E18" s="14">
        <v>1294</v>
      </c>
      <c r="F18" s="10"/>
      <c r="G18" s="2" t="s">
        <v>14</v>
      </c>
      <c r="H18" s="6">
        <f t="shared" si="1"/>
        <v>-2.459669603049818</v>
      </c>
      <c r="I18" s="7">
        <f t="shared" si="2"/>
        <v>2.8904348575243923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2484</v>
      </c>
      <c r="D19" s="14">
        <v>1142</v>
      </c>
      <c r="E19" s="14">
        <v>1342</v>
      </c>
      <c r="F19" s="10"/>
      <c r="G19" s="2" t="s">
        <v>15</v>
      </c>
      <c r="H19" s="6">
        <f t="shared" si="1"/>
        <v>-2.4553619505050723</v>
      </c>
      <c r="I19" s="7">
        <f t="shared" si="2"/>
        <v>2.8538198108940533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2465</v>
      </c>
      <c r="D20" s="14">
        <v>1140</v>
      </c>
      <c r="E20" s="14">
        <v>1325</v>
      </c>
      <c r="F20" s="10"/>
      <c r="G20" s="2" t="s">
        <v>16</v>
      </c>
      <c r="H20" s="6">
        <f t="shared" si="1"/>
        <v>-2.5565917853065971</v>
      </c>
      <c r="I20" s="7">
        <f t="shared" si="2"/>
        <v>2.6147450946606647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2401</v>
      </c>
      <c r="D21" s="14">
        <v>1187</v>
      </c>
      <c r="E21" s="14">
        <v>1214</v>
      </c>
      <c r="F21" s="10"/>
      <c r="G21" s="2" t="s">
        <v>17</v>
      </c>
      <c r="H21" s="6">
        <f t="shared" si="1"/>
        <v>-2.3067479377113442</v>
      </c>
      <c r="I21" s="7">
        <f t="shared" si="2"/>
        <v>2.623360399750156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2289</v>
      </c>
      <c r="D22" s="14">
        <v>1071</v>
      </c>
      <c r="E22" s="14">
        <v>1218</v>
      </c>
      <c r="F22" s="10"/>
      <c r="G22" s="2" t="s">
        <v>18</v>
      </c>
      <c r="H22" s="6">
        <f t="shared" si="1"/>
        <v>-1.9513666027698207</v>
      </c>
      <c r="I22" s="7">
        <f t="shared" si="2"/>
        <v>2.2572099334467679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1954</v>
      </c>
      <c r="D23" s="14">
        <v>906</v>
      </c>
      <c r="E23" s="14">
        <v>1048</v>
      </c>
      <c r="F23" s="10"/>
      <c r="G23" s="2" t="s">
        <v>19</v>
      </c>
      <c r="H23" s="6">
        <f t="shared" si="1"/>
        <v>-1.4366021236727045</v>
      </c>
      <c r="I23" s="7">
        <f t="shared" si="2"/>
        <v>1.9793663443106679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1586</v>
      </c>
      <c r="D24" s="14">
        <v>667</v>
      </c>
      <c r="E24" s="14">
        <v>919</v>
      </c>
      <c r="F24" s="10"/>
      <c r="G24" s="2" t="s">
        <v>20</v>
      </c>
      <c r="H24" s="6">
        <f t="shared" si="1"/>
        <v>-1.1544508819918584</v>
      </c>
      <c r="I24" s="7">
        <f t="shared" si="2"/>
        <v>1.4495250813069418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1209</v>
      </c>
      <c r="D25" s="14">
        <v>536</v>
      </c>
      <c r="E25" s="14">
        <v>673</v>
      </c>
      <c r="F25" s="10"/>
      <c r="G25" s="2" t="s">
        <v>21</v>
      </c>
      <c r="H25" s="6">
        <f t="shared" si="1"/>
        <v>-0.78614658941609772</v>
      </c>
      <c r="I25" s="7">
        <f t="shared" si="2"/>
        <v>1.130758792995757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890</v>
      </c>
      <c r="D26" s="14">
        <v>365</v>
      </c>
      <c r="E26" s="14">
        <v>525</v>
      </c>
      <c r="F26" s="10"/>
      <c r="G26" s="2" t="s">
        <v>22</v>
      </c>
      <c r="H26" s="6">
        <f t="shared" si="1"/>
        <v>-0.33168924594542204</v>
      </c>
      <c r="I26" s="7">
        <f t="shared" si="2"/>
        <v>0.60307135626440378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434</v>
      </c>
      <c r="D27" s="14">
        <v>154</v>
      </c>
      <c r="E27" s="14">
        <v>280</v>
      </c>
      <c r="F27" s="10"/>
      <c r="G27" s="2" t="s">
        <v>23</v>
      </c>
      <c r="H27" s="6">
        <f t="shared" si="1"/>
        <v>-9.6922182256779163E-2</v>
      </c>
      <c r="I27" s="7">
        <f t="shared" si="2"/>
        <v>0.18307523315169399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130</v>
      </c>
      <c r="D28" s="14">
        <v>45</v>
      </c>
      <c r="E28" s="14">
        <v>85</v>
      </c>
      <c r="F28" s="10"/>
      <c r="G28" s="26" t="s">
        <v>24</v>
      </c>
      <c r="H28" s="34">
        <f t="shared" si="1"/>
        <v>-2.1538262723728704E-2</v>
      </c>
      <c r="I28" s="35">
        <f t="shared" si="2"/>
        <v>3.4461220357965928E-2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26</v>
      </c>
      <c r="D29" s="28">
        <v>10</v>
      </c>
      <c r="E29" s="28">
        <v>16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76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1" display="Volver al Indice"/>
  </hyperlinks>
  <printOptions horizontalCentered="1" verticalCentered="1"/>
  <pageMargins left="0.75" right="0.75" top="1" bottom="1" header="0" footer="0"/>
  <pageSetup paperSize="9" orientation="portrait" horizontalDpi="300" verticalDpi="300" r:id="rId1"/>
  <headerFooter alignWithMargins="0"/>
  <ignoredErrors>
    <ignoredError sqref="B12 G11" twoDigitTextYea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40</v>
      </c>
      <c r="G4" t="str">
        <f>+B4</f>
        <v>Mendoza. Guaymallén. Censo 2010</v>
      </c>
    </row>
    <row r="6" spans="2:14">
      <c r="B6" s="57" t="s">
        <v>0</v>
      </c>
      <c r="C6" s="61" t="s">
        <v>4</v>
      </c>
      <c r="D6" s="61"/>
      <c r="E6" s="61"/>
      <c r="G6" s="57" t="s">
        <v>0</v>
      </c>
      <c r="H6" s="61" t="s">
        <v>25</v>
      </c>
      <c r="I6" s="61"/>
    </row>
    <row r="7" spans="2:14">
      <c r="B7" s="58"/>
      <c r="C7" s="43" t="s">
        <v>3</v>
      </c>
      <c r="D7" s="43" t="s">
        <v>1</v>
      </c>
      <c r="E7" s="43" t="s">
        <v>2</v>
      </c>
      <c r="F7" s="9"/>
      <c r="G7" s="58"/>
      <c r="H7" s="43" t="s">
        <v>1</v>
      </c>
      <c r="I7" s="43" t="s">
        <v>2</v>
      </c>
    </row>
    <row r="8" spans="2:14">
      <c r="B8" s="44"/>
      <c r="C8" s="29"/>
      <c r="D8" s="29"/>
      <c r="E8" s="29"/>
      <c r="F8" s="9"/>
      <c r="G8" s="44"/>
      <c r="H8" s="29"/>
      <c r="I8" s="29"/>
    </row>
    <row r="9" spans="2:14">
      <c r="B9" s="30" t="s">
        <v>3</v>
      </c>
      <c r="C9" s="31">
        <f>SUM(C10:C29)</f>
        <v>283803</v>
      </c>
      <c r="D9" s="31">
        <f>SUM(D10:D29)</f>
        <v>137238</v>
      </c>
      <c r="E9" s="31">
        <f>SUM(E10:E29)</f>
        <v>146565</v>
      </c>
      <c r="F9" s="10"/>
      <c r="G9" s="2" t="s">
        <v>5</v>
      </c>
      <c r="H9" s="6">
        <f>-(D10/$C$9*100)</f>
        <v>-4.4548507239176471</v>
      </c>
      <c r="I9" s="7">
        <f>+E10/$C$9*100</f>
        <v>4.310031958788314</v>
      </c>
      <c r="K9" s="5"/>
      <c r="L9" s="3"/>
      <c r="M9" s="3"/>
      <c r="N9" s="3"/>
    </row>
    <row r="10" spans="2:14">
      <c r="B10" s="2" t="s">
        <v>5</v>
      </c>
      <c r="C10" s="8">
        <f t="shared" ref="C10:C29" si="0">+D10+E10</f>
        <v>24875</v>
      </c>
      <c r="D10" s="14">
        <v>12643</v>
      </c>
      <c r="E10" s="14">
        <v>12232</v>
      </c>
      <c r="F10" s="10"/>
      <c r="G10" s="11" t="s">
        <v>6</v>
      </c>
      <c r="H10" s="6">
        <f t="shared" ref="H10:H28" si="1">-(D11/$C$9*100)</f>
        <v>-4.1296251272889997</v>
      </c>
      <c r="I10" s="7">
        <f t="shared" ref="I10:I28" si="2">+E11/$C$9*100</f>
        <v>3.9576748660162155</v>
      </c>
      <c r="J10" s="4"/>
      <c r="K10" s="3"/>
      <c r="L10" s="3"/>
      <c r="M10" s="3"/>
      <c r="N10" s="3"/>
    </row>
    <row r="11" spans="2:14">
      <c r="B11" s="11" t="s">
        <v>6</v>
      </c>
      <c r="C11" s="8">
        <f t="shared" si="0"/>
        <v>22952</v>
      </c>
      <c r="D11" s="14">
        <v>11720</v>
      </c>
      <c r="E11" s="14">
        <v>11232</v>
      </c>
      <c r="F11" s="10"/>
      <c r="G11" s="12" t="s">
        <v>7</v>
      </c>
      <c r="H11" s="6">
        <f t="shared" si="1"/>
        <v>-4.2698632502122953</v>
      </c>
      <c r="I11" s="7">
        <f t="shared" si="2"/>
        <v>4.1084837017226743</v>
      </c>
      <c r="J11" s="4"/>
      <c r="K11" s="3"/>
      <c r="L11" s="3"/>
      <c r="M11" s="3"/>
      <c r="N11" s="3"/>
    </row>
    <row r="12" spans="2:14">
      <c r="B12" s="12" t="s">
        <v>7</v>
      </c>
      <c r="C12" s="8">
        <f t="shared" si="0"/>
        <v>23778</v>
      </c>
      <c r="D12" s="14">
        <v>12118</v>
      </c>
      <c r="E12" s="14">
        <v>11660</v>
      </c>
      <c r="F12" s="10"/>
      <c r="G12" s="2" t="s">
        <v>8</v>
      </c>
      <c r="H12" s="6">
        <f t="shared" si="1"/>
        <v>-4.4717638643707076</v>
      </c>
      <c r="I12" s="7">
        <f t="shared" si="2"/>
        <v>4.360066665961952</v>
      </c>
      <c r="J12" s="4"/>
      <c r="K12" s="3"/>
      <c r="L12" s="3"/>
      <c r="M12" s="3"/>
      <c r="N12" s="3"/>
    </row>
    <row r="13" spans="2:14">
      <c r="B13" s="2" t="s">
        <v>8</v>
      </c>
      <c r="C13" s="8">
        <f t="shared" si="0"/>
        <v>25065</v>
      </c>
      <c r="D13" s="14">
        <v>12691</v>
      </c>
      <c r="E13" s="14">
        <v>12374</v>
      </c>
      <c r="F13" s="10"/>
      <c r="G13" s="2" t="s">
        <v>9</v>
      </c>
      <c r="H13" s="6">
        <f t="shared" si="1"/>
        <v>-4.2991088889123796</v>
      </c>
      <c r="I13" s="7">
        <f t="shared" si="2"/>
        <v>4.3420964542305756</v>
      </c>
      <c r="J13" s="4"/>
      <c r="K13" s="3"/>
      <c r="L13" s="3"/>
      <c r="M13" s="3"/>
      <c r="N13" s="3"/>
    </row>
    <row r="14" spans="2:14">
      <c r="B14" s="2" t="s">
        <v>9</v>
      </c>
      <c r="C14" s="8">
        <f t="shared" si="0"/>
        <v>24524</v>
      </c>
      <c r="D14" s="14">
        <v>12201</v>
      </c>
      <c r="E14" s="14">
        <v>12323</v>
      </c>
      <c r="F14" s="10"/>
      <c r="G14" s="2" t="s">
        <v>10</v>
      </c>
      <c r="H14" s="6">
        <f t="shared" si="1"/>
        <v>-3.8812133768846699</v>
      </c>
      <c r="I14" s="7">
        <f t="shared" si="2"/>
        <v>3.919972657089601</v>
      </c>
      <c r="J14" s="4"/>
      <c r="K14" s="1"/>
      <c r="L14" s="3"/>
      <c r="M14" s="3"/>
      <c r="N14" s="3"/>
    </row>
    <row r="15" spans="2:14">
      <c r="B15" s="2" t="s">
        <v>10</v>
      </c>
      <c r="C15" s="8">
        <f t="shared" si="0"/>
        <v>22140</v>
      </c>
      <c r="D15" s="14">
        <v>11015</v>
      </c>
      <c r="E15" s="14">
        <v>11125</v>
      </c>
      <c r="F15" s="10"/>
      <c r="G15" s="2" t="s">
        <v>11</v>
      </c>
      <c r="H15" s="6">
        <f t="shared" si="1"/>
        <v>-3.7455558961674122</v>
      </c>
      <c r="I15" s="7">
        <f t="shared" si="2"/>
        <v>3.9263150847594983</v>
      </c>
      <c r="J15" s="4"/>
      <c r="K15" s="1"/>
      <c r="L15" s="3"/>
      <c r="M15" s="3"/>
      <c r="N15" s="3"/>
    </row>
    <row r="16" spans="2:14">
      <c r="B16" s="2" t="s">
        <v>11</v>
      </c>
      <c r="C16" s="8">
        <f t="shared" si="0"/>
        <v>21773</v>
      </c>
      <c r="D16" s="14">
        <v>10630</v>
      </c>
      <c r="E16" s="14">
        <v>11143</v>
      </c>
      <c r="F16" s="10"/>
      <c r="G16" s="2" t="s">
        <v>12</v>
      </c>
      <c r="H16" s="6">
        <f t="shared" si="1"/>
        <v>-3.2374569683900449</v>
      </c>
      <c r="I16" s="7">
        <f t="shared" si="2"/>
        <v>3.4538042233521136</v>
      </c>
      <c r="J16" s="4"/>
      <c r="K16" s="1"/>
      <c r="L16" s="3"/>
      <c r="M16" s="3"/>
      <c r="N16" s="3"/>
    </row>
    <row r="17" spans="2:14">
      <c r="B17" s="2" t="s">
        <v>12</v>
      </c>
      <c r="C17" s="8">
        <f t="shared" si="0"/>
        <v>18990</v>
      </c>
      <c r="D17" s="14">
        <v>9188</v>
      </c>
      <c r="E17" s="14">
        <v>9802</v>
      </c>
      <c r="F17" s="10"/>
      <c r="G17" s="2" t="s">
        <v>13</v>
      </c>
      <c r="H17" s="6">
        <f t="shared" si="1"/>
        <v>-2.7113878288813016</v>
      </c>
      <c r="I17" s="7">
        <f t="shared" si="2"/>
        <v>2.9774174339242361</v>
      </c>
      <c r="J17" s="4"/>
      <c r="K17" s="1"/>
      <c r="L17" s="3"/>
      <c r="M17" s="3"/>
      <c r="N17" s="3"/>
    </row>
    <row r="18" spans="2:14">
      <c r="B18" s="2" t="s">
        <v>13</v>
      </c>
      <c r="C18" s="8">
        <f t="shared" si="0"/>
        <v>16145</v>
      </c>
      <c r="D18" s="14">
        <v>7695</v>
      </c>
      <c r="E18" s="14">
        <v>8450</v>
      </c>
      <c r="F18" s="10"/>
      <c r="G18" s="2" t="s">
        <v>14</v>
      </c>
      <c r="H18" s="6">
        <f t="shared" si="1"/>
        <v>-2.5503606374844523</v>
      </c>
      <c r="I18" s="7">
        <f t="shared" si="2"/>
        <v>2.7843257470851261</v>
      </c>
      <c r="J18" s="4"/>
      <c r="K18" s="1"/>
      <c r="L18" s="3"/>
      <c r="M18" s="3"/>
      <c r="N18" s="3"/>
    </row>
    <row r="19" spans="2:14">
      <c r="B19" s="2" t="s">
        <v>14</v>
      </c>
      <c r="C19" s="8">
        <f t="shared" si="0"/>
        <v>15140</v>
      </c>
      <c r="D19" s="14">
        <v>7238</v>
      </c>
      <c r="E19" s="14">
        <v>7902</v>
      </c>
      <c r="F19" s="10"/>
      <c r="G19" s="2" t="s">
        <v>15</v>
      </c>
      <c r="H19" s="6">
        <f t="shared" si="1"/>
        <v>-2.3579736648308862</v>
      </c>
      <c r="I19" s="7">
        <f t="shared" si="2"/>
        <v>2.6610007646148914</v>
      </c>
      <c r="J19" s="4"/>
      <c r="K19" s="1"/>
      <c r="L19" s="3"/>
      <c r="M19" s="3"/>
      <c r="N19" s="3"/>
    </row>
    <row r="20" spans="2:14">
      <c r="B20" s="2" t="s">
        <v>15</v>
      </c>
      <c r="C20" s="8">
        <f t="shared" si="0"/>
        <v>14244</v>
      </c>
      <c r="D20" s="14">
        <v>6692</v>
      </c>
      <c r="E20" s="14">
        <v>7552</v>
      </c>
      <c r="F20" s="10"/>
      <c r="G20" s="2" t="s">
        <v>16</v>
      </c>
      <c r="H20" s="6">
        <f t="shared" si="1"/>
        <v>-2.2124501855160092</v>
      </c>
      <c r="I20" s="7">
        <f t="shared" si="2"/>
        <v>2.5419040672579216</v>
      </c>
      <c r="J20" s="4"/>
      <c r="K20" s="1"/>
      <c r="L20" s="3"/>
      <c r="M20" s="3"/>
      <c r="N20" s="3"/>
    </row>
    <row r="21" spans="2:14">
      <c r="B21" s="2" t="s">
        <v>16</v>
      </c>
      <c r="C21" s="8">
        <f t="shared" si="0"/>
        <v>13493</v>
      </c>
      <c r="D21" s="14">
        <v>6279</v>
      </c>
      <c r="E21" s="14">
        <v>7214</v>
      </c>
      <c r="F21" s="10"/>
      <c r="G21" s="2" t="s">
        <v>17</v>
      </c>
      <c r="H21" s="6">
        <f t="shared" si="1"/>
        <v>-1.9185843701440788</v>
      </c>
      <c r="I21" s="7">
        <f t="shared" si="2"/>
        <v>2.2712938200089501</v>
      </c>
      <c r="J21" s="4"/>
      <c r="K21" s="1"/>
      <c r="L21" s="3"/>
      <c r="M21" s="3"/>
      <c r="N21" s="3"/>
    </row>
    <row r="22" spans="2:14">
      <c r="B22" s="2" t="s">
        <v>17</v>
      </c>
      <c r="C22" s="8">
        <f t="shared" si="0"/>
        <v>11891</v>
      </c>
      <c r="D22" s="14">
        <v>5445</v>
      </c>
      <c r="E22" s="14">
        <v>6446</v>
      </c>
      <c r="F22" s="10"/>
      <c r="G22" s="2" t="s">
        <v>18</v>
      </c>
      <c r="H22" s="6">
        <f t="shared" si="1"/>
        <v>-1.4975176442814204</v>
      </c>
      <c r="I22" s="7">
        <f t="shared" si="2"/>
        <v>1.8558648076306452</v>
      </c>
      <c r="J22" s="4"/>
      <c r="K22" s="1"/>
      <c r="L22" s="3"/>
      <c r="M22" s="3"/>
      <c r="N22" s="3"/>
    </row>
    <row r="23" spans="2:14">
      <c r="B23" s="2" t="s">
        <v>18</v>
      </c>
      <c r="C23" s="8">
        <f t="shared" si="0"/>
        <v>9517</v>
      </c>
      <c r="D23" s="14">
        <v>4250</v>
      </c>
      <c r="E23" s="14">
        <v>5267</v>
      </c>
      <c r="F23" s="10"/>
      <c r="G23" s="2" t="s">
        <v>19</v>
      </c>
      <c r="H23" s="6">
        <f t="shared" si="1"/>
        <v>-1.0391010665849199</v>
      </c>
      <c r="I23" s="7">
        <f t="shared" si="2"/>
        <v>1.446073508736694</v>
      </c>
      <c r="J23" s="4"/>
      <c r="K23" s="1"/>
      <c r="L23" s="3"/>
      <c r="M23" s="3"/>
      <c r="N23" s="3"/>
    </row>
    <row r="24" spans="2:14">
      <c r="B24" s="2" t="s">
        <v>19</v>
      </c>
      <c r="C24" s="8">
        <f t="shared" si="0"/>
        <v>7053</v>
      </c>
      <c r="D24" s="14">
        <v>2949</v>
      </c>
      <c r="E24" s="14">
        <v>4104</v>
      </c>
      <c r="F24" s="10"/>
      <c r="G24" s="2" t="s">
        <v>20</v>
      </c>
      <c r="H24" s="6">
        <f t="shared" si="1"/>
        <v>-0.7913940303661342</v>
      </c>
      <c r="I24" s="7">
        <f t="shared" si="2"/>
        <v>1.182158046250392</v>
      </c>
      <c r="J24" s="4"/>
      <c r="K24" s="1"/>
      <c r="L24" s="3"/>
      <c r="M24" s="3"/>
      <c r="N24" s="3"/>
    </row>
    <row r="25" spans="2:14">
      <c r="B25" s="2" t="s">
        <v>20</v>
      </c>
      <c r="C25" s="8">
        <f t="shared" si="0"/>
        <v>5601</v>
      </c>
      <c r="D25" s="14">
        <v>2246</v>
      </c>
      <c r="E25" s="14">
        <v>3355</v>
      </c>
      <c r="F25" s="10"/>
      <c r="G25" s="2" t="s">
        <v>21</v>
      </c>
      <c r="H25" s="6">
        <f t="shared" si="1"/>
        <v>-0.50246121429301305</v>
      </c>
      <c r="I25" s="7">
        <f t="shared" si="2"/>
        <v>0.88970165924954991</v>
      </c>
      <c r="J25" s="4"/>
      <c r="K25" s="1"/>
      <c r="L25" s="3"/>
      <c r="M25" s="3"/>
      <c r="N25" s="3"/>
    </row>
    <row r="26" spans="2:14">
      <c r="B26" s="2" t="s">
        <v>21</v>
      </c>
      <c r="C26" s="8">
        <f t="shared" si="0"/>
        <v>3951</v>
      </c>
      <c r="D26" s="14">
        <v>1426</v>
      </c>
      <c r="E26" s="14">
        <v>2525</v>
      </c>
      <c r="F26" s="10"/>
      <c r="G26" s="2" t="s">
        <v>22</v>
      </c>
      <c r="H26" s="6">
        <f t="shared" si="1"/>
        <v>-0.21916611170424558</v>
      </c>
      <c r="I26" s="7">
        <f t="shared" si="2"/>
        <v>0.45277886421214719</v>
      </c>
      <c r="J26" s="4"/>
      <c r="K26" s="1"/>
      <c r="L26" s="3"/>
      <c r="M26" s="3"/>
      <c r="N26" s="3"/>
    </row>
    <row r="27" spans="2:14">
      <c r="B27" s="2" t="s">
        <v>22</v>
      </c>
      <c r="C27" s="8">
        <f t="shared" si="0"/>
        <v>1907</v>
      </c>
      <c r="D27" s="14">
        <v>622</v>
      </c>
      <c r="E27" s="14">
        <v>1285</v>
      </c>
      <c r="F27" s="10"/>
      <c r="G27" s="2" t="s">
        <v>23</v>
      </c>
      <c r="H27" s="6">
        <f t="shared" si="1"/>
        <v>-5.6024777750763734E-2</v>
      </c>
      <c r="I27" s="7">
        <f t="shared" si="2"/>
        <v>0.16349369104625391</v>
      </c>
      <c r="J27" s="4"/>
      <c r="K27" s="1"/>
      <c r="L27" s="3"/>
      <c r="M27" s="1"/>
      <c r="N27" s="1"/>
    </row>
    <row r="28" spans="2:14">
      <c r="B28" s="2" t="s">
        <v>23</v>
      </c>
      <c r="C28" s="8">
        <f t="shared" si="0"/>
        <v>623</v>
      </c>
      <c r="D28" s="14">
        <v>159</v>
      </c>
      <c r="E28" s="14">
        <v>464</v>
      </c>
      <c r="F28" s="10"/>
      <c r="G28" s="26" t="s">
        <v>24</v>
      </c>
      <c r="H28" s="34">
        <f t="shared" si="1"/>
        <v>-1.0923069875935066E-2</v>
      </c>
      <c r="I28" s="35">
        <f t="shared" si="2"/>
        <v>3.8759280204930885E-2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0"/>
        <v>141</v>
      </c>
      <c r="D29" s="28">
        <v>31</v>
      </c>
      <c r="E29" s="28">
        <v>110</v>
      </c>
      <c r="F29" s="10"/>
      <c r="G29" s="16"/>
      <c r="H29" s="20"/>
      <c r="I29" s="21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13"/>
      <c r="C32" s="8"/>
      <c r="D32" s="8"/>
      <c r="E32" s="8"/>
      <c r="G32" s="2"/>
      <c r="H32" s="6"/>
      <c r="I32" s="7"/>
      <c r="J32" s="4"/>
      <c r="K32" s="1"/>
      <c r="L32" s="3"/>
      <c r="M32" s="1"/>
      <c r="N32" s="1"/>
    </row>
    <row r="33" spans="2:14">
      <c r="B33" s="2"/>
      <c r="C33" s="8"/>
      <c r="D33" s="8"/>
      <c r="E33" s="8"/>
      <c r="G33" s="2"/>
      <c r="H33" s="6"/>
      <c r="I33" s="7"/>
      <c r="J33" s="4"/>
      <c r="K33" s="1"/>
      <c r="L33" s="3"/>
      <c r="M33" s="1"/>
      <c r="N33" s="1"/>
    </row>
    <row r="34" spans="2:14">
      <c r="B34" s="2"/>
      <c r="C34" s="8"/>
      <c r="D34" s="8"/>
      <c r="E34" s="8"/>
      <c r="J34" s="4"/>
      <c r="K34" s="1"/>
      <c r="L34" s="3"/>
      <c r="M34" s="1"/>
      <c r="N34" s="1"/>
    </row>
    <row r="35" spans="2:14">
      <c r="K35" s="1"/>
      <c r="L35" s="1"/>
      <c r="M35" s="1"/>
      <c r="N35" s="1"/>
    </row>
  </sheetData>
  <mergeCells count="4">
    <mergeCell ref="B6:B7"/>
    <mergeCell ref="C6:E6"/>
    <mergeCell ref="G6:G7"/>
    <mergeCell ref="H6:I6"/>
  </mergeCells>
  <hyperlinks>
    <hyperlink ref="I1" location="Contenido!D23" display="Volver al Indice"/>
  </hyperlinks>
  <pageMargins left="0.7" right="0.7" top="0.75" bottom="0.75" header="0.3" footer="0.3"/>
  <ignoredErrors>
    <ignoredError sqref="G11 B12" twoDigitTextYear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tabSelected="1" topLeftCell="A4" workbookViewId="0">
      <selection activeCell="K12" sqref="K12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11.7109375" customWidth="1"/>
    <col min="12" max="12" width="12.85546875" bestFit="1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31</v>
      </c>
      <c r="G4" t="str">
        <f>+B4</f>
        <v>Mendoza. Junin. Censo 2010</v>
      </c>
    </row>
    <row r="6" spans="2:14">
      <c r="B6" s="57" t="s">
        <v>0</v>
      </c>
      <c r="C6" s="61" t="s">
        <v>4</v>
      </c>
      <c r="D6" s="61"/>
      <c r="E6" s="61"/>
      <c r="G6" s="57" t="s">
        <v>0</v>
      </c>
      <c r="H6" s="61" t="s">
        <v>25</v>
      </c>
      <c r="I6" s="61"/>
      <c r="K6" t="s">
        <v>85</v>
      </c>
      <c r="L6" t="s">
        <v>87</v>
      </c>
    </row>
    <row r="7" spans="2:14">
      <c r="B7" s="60"/>
      <c r="C7" s="15" t="s">
        <v>3</v>
      </c>
      <c r="D7" s="15" t="s">
        <v>1</v>
      </c>
      <c r="E7" s="15" t="s">
        <v>2</v>
      </c>
      <c r="F7" s="9"/>
      <c r="G7" s="60"/>
      <c r="H7" s="15" t="s">
        <v>1</v>
      </c>
      <c r="I7" s="15" t="s">
        <v>2</v>
      </c>
      <c r="K7">
        <f>2</f>
        <v>2</v>
      </c>
      <c r="L7" s="66">
        <f>C10*K7</f>
        <v>6312</v>
      </c>
    </row>
    <row r="8" spans="2:14">
      <c r="B8" s="44"/>
      <c r="C8" s="29"/>
      <c r="D8" s="29"/>
      <c r="E8" s="29"/>
      <c r="F8" s="9"/>
      <c r="G8" s="44"/>
      <c r="H8" s="29"/>
      <c r="I8" s="29"/>
      <c r="K8">
        <f>K7+5</f>
        <v>7</v>
      </c>
      <c r="L8" s="66">
        <f t="shared" ref="L8:L26" si="0">C11*K8</f>
        <v>20860</v>
      </c>
    </row>
    <row r="9" spans="2:14">
      <c r="B9" s="45" t="s">
        <v>3</v>
      </c>
      <c r="C9" s="46">
        <f>SUM(C10:C29)</f>
        <v>37859</v>
      </c>
      <c r="D9" s="46">
        <f>SUM(D10:D29)</f>
        <v>18662</v>
      </c>
      <c r="E9" s="46">
        <f>SUM(E10:E29)</f>
        <v>19197</v>
      </c>
      <c r="F9" s="10"/>
      <c r="G9" s="16" t="s">
        <v>5</v>
      </c>
      <c r="H9" s="20">
        <f>-(D10/$C$9*100)</f>
        <v>-4.3371457249267023</v>
      </c>
      <c r="I9" s="21">
        <f>+E10/$C$9*100</f>
        <v>3.9990491032515387</v>
      </c>
      <c r="K9">
        <f t="shared" ref="K9:K25" si="1">K8+5</f>
        <v>12</v>
      </c>
      <c r="L9" s="66">
        <f t="shared" si="0"/>
        <v>40596</v>
      </c>
      <c r="M9" s="3"/>
      <c r="N9" s="3"/>
    </row>
    <row r="10" spans="2:14">
      <c r="B10" s="16" t="s">
        <v>5</v>
      </c>
      <c r="C10" s="17">
        <f t="shared" ref="C10:C29" si="2">+D10+E10</f>
        <v>3156</v>
      </c>
      <c r="D10" s="18">
        <v>1642</v>
      </c>
      <c r="E10" s="18">
        <v>1514</v>
      </c>
      <c r="F10" s="10"/>
      <c r="G10" s="32" t="s">
        <v>6</v>
      </c>
      <c r="H10" s="20">
        <f t="shared" ref="H10:H28" si="3">-(D11/$C$9*100)</f>
        <v>-4.0386698011040965</v>
      </c>
      <c r="I10" s="21">
        <f t="shared" ref="I10:I28" si="4">+E11/$C$9*100</f>
        <v>3.832642172270794</v>
      </c>
      <c r="J10" s="4"/>
      <c r="K10">
        <f>K9+5</f>
        <v>17</v>
      </c>
      <c r="L10" s="66">
        <f t="shared" si="0"/>
        <v>61506</v>
      </c>
      <c r="M10" s="3"/>
      <c r="N10" s="3"/>
    </row>
    <row r="11" spans="2:14">
      <c r="B11" s="32" t="s">
        <v>6</v>
      </c>
      <c r="C11" s="17">
        <f t="shared" si="2"/>
        <v>2980</v>
      </c>
      <c r="D11" s="18">
        <v>1529</v>
      </c>
      <c r="E11" s="18">
        <v>1451</v>
      </c>
      <c r="F11" s="10"/>
      <c r="G11" s="33" t="s">
        <v>7</v>
      </c>
      <c r="H11" s="20">
        <f t="shared" si="3"/>
        <v>-4.4903457566232605</v>
      </c>
      <c r="I11" s="21">
        <f t="shared" si="4"/>
        <v>4.445442299057027</v>
      </c>
      <c r="J11" s="4"/>
      <c r="K11">
        <f>K10+5</f>
        <v>22</v>
      </c>
      <c r="L11" s="66">
        <f t="shared" si="0"/>
        <v>67386</v>
      </c>
      <c r="M11" s="3"/>
      <c r="N11" s="3"/>
    </row>
    <row r="12" spans="2:14">
      <c r="B12" s="33" t="s">
        <v>7</v>
      </c>
      <c r="C12" s="17">
        <f t="shared" si="2"/>
        <v>3383</v>
      </c>
      <c r="D12" s="18">
        <v>1700</v>
      </c>
      <c r="E12" s="18">
        <v>1683</v>
      </c>
      <c r="F12" s="10"/>
      <c r="G12" s="16" t="s">
        <v>8</v>
      </c>
      <c r="H12" s="20">
        <f t="shared" si="3"/>
        <v>-4.9631527509971205</v>
      </c>
      <c r="I12" s="21">
        <f t="shared" si="4"/>
        <v>4.5933595710399118</v>
      </c>
      <c r="J12" s="4"/>
      <c r="K12">
        <f>K11+5</f>
        <v>27</v>
      </c>
      <c r="L12" s="66">
        <f t="shared" si="0"/>
        <v>74169</v>
      </c>
      <c r="M12" s="3"/>
      <c r="N12" s="3"/>
    </row>
    <row r="13" spans="2:14">
      <c r="B13" s="16" t="s">
        <v>8</v>
      </c>
      <c r="C13" s="17">
        <f t="shared" si="2"/>
        <v>3618</v>
      </c>
      <c r="D13" s="18">
        <v>1879</v>
      </c>
      <c r="E13" s="18">
        <v>1739</v>
      </c>
      <c r="F13" s="10"/>
      <c r="G13" s="16" t="s">
        <v>9</v>
      </c>
      <c r="H13" s="20">
        <f t="shared" si="3"/>
        <v>-4.0122560025357243</v>
      </c>
      <c r="I13" s="21">
        <f t="shared" si="4"/>
        <v>4.0782904989566546</v>
      </c>
      <c r="J13" s="4"/>
      <c r="K13">
        <f>K12+5</f>
        <v>32</v>
      </c>
      <c r="L13" s="66">
        <f t="shared" si="0"/>
        <v>87168</v>
      </c>
      <c r="M13" s="3"/>
      <c r="N13" s="3"/>
    </row>
    <row r="14" spans="2:14">
      <c r="B14" s="16" t="s">
        <v>9</v>
      </c>
      <c r="C14" s="17">
        <f t="shared" si="2"/>
        <v>3063</v>
      </c>
      <c r="D14" s="18">
        <v>1519</v>
      </c>
      <c r="E14" s="18">
        <v>1544</v>
      </c>
      <c r="F14" s="10"/>
      <c r="G14" s="16" t="s">
        <v>10</v>
      </c>
      <c r="H14" s="20">
        <f t="shared" si="3"/>
        <v>-3.6134076441533054</v>
      </c>
      <c r="I14" s="21">
        <f t="shared" si="4"/>
        <v>3.6424628225785147</v>
      </c>
      <c r="J14" s="4"/>
      <c r="K14">
        <f t="shared" si="1"/>
        <v>37</v>
      </c>
      <c r="L14" s="66">
        <f t="shared" si="0"/>
        <v>91982</v>
      </c>
      <c r="M14" s="3"/>
      <c r="N14" s="3"/>
    </row>
    <row r="15" spans="2:14">
      <c r="B15" s="16" t="s">
        <v>10</v>
      </c>
      <c r="C15" s="17">
        <f t="shared" si="2"/>
        <v>2747</v>
      </c>
      <c r="D15" s="18">
        <v>1368</v>
      </c>
      <c r="E15" s="18">
        <v>1379</v>
      </c>
      <c r="F15" s="10"/>
      <c r="G15" s="16" t="s">
        <v>11</v>
      </c>
      <c r="H15" s="20">
        <f t="shared" si="3"/>
        <v>-3.5896352254417709</v>
      </c>
      <c r="I15" s="21">
        <f t="shared" si="4"/>
        <v>3.6054835045827938</v>
      </c>
      <c r="J15" s="4"/>
      <c r="K15">
        <f t="shared" si="1"/>
        <v>42</v>
      </c>
      <c r="L15" s="66">
        <f t="shared" si="0"/>
        <v>93030</v>
      </c>
      <c r="M15" s="3"/>
      <c r="N15" s="3"/>
    </row>
    <row r="16" spans="2:14">
      <c r="B16" s="16" t="s">
        <v>11</v>
      </c>
      <c r="C16" s="17">
        <f t="shared" si="2"/>
        <v>2724</v>
      </c>
      <c r="D16" s="18">
        <v>1359</v>
      </c>
      <c r="E16" s="18">
        <v>1365</v>
      </c>
      <c r="F16" s="10"/>
      <c r="G16" s="16" t="s">
        <v>12</v>
      </c>
      <c r="H16" s="20">
        <f t="shared" si="3"/>
        <v>-3.2198420454845609</v>
      </c>
      <c r="I16" s="21">
        <f t="shared" si="4"/>
        <v>3.3466282786127475</v>
      </c>
      <c r="J16" s="4"/>
      <c r="K16">
        <f t="shared" si="1"/>
        <v>47</v>
      </c>
      <c r="L16" s="66">
        <f t="shared" si="0"/>
        <v>99593</v>
      </c>
      <c r="M16" s="3"/>
      <c r="N16" s="3"/>
    </row>
    <row r="17" spans="2:14">
      <c r="B17" s="16" t="s">
        <v>12</v>
      </c>
      <c r="C17" s="17">
        <f t="shared" si="2"/>
        <v>2486</v>
      </c>
      <c r="D17" s="18">
        <v>1219</v>
      </c>
      <c r="E17" s="18">
        <v>1267</v>
      </c>
      <c r="F17" s="10"/>
      <c r="G17" s="16" t="s">
        <v>13</v>
      </c>
      <c r="H17" s="20">
        <f t="shared" si="3"/>
        <v>-2.8077867878179559</v>
      </c>
      <c r="I17" s="21">
        <f t="shared" si="4"/>
        <v>3.0428695950764681</v>
      </c>
      <c r="J17" s="4"/>
      <c r="K17">
        <f t="shared" si="1"/>
        <v>52</v>
      </c>
      <c r="L17" s="66">
        <f t="shared" si="0"/>
        <v>100776</v>
      </c>
      <c r="M17" s="3"/>
      <c r="N17" s="3"/>
    </row>
    <row r="18" spans="2:14">
      <c r="B18" s="16" t="s">
        <v>13</v>
      </c>
      <c r="C18" s="17">
        <f t="shared" si="2"/>
        <v>2215</v>
      </c>
      <c r="D18" s="18">
        <v>1063</v>
      </c>
      <c r="E18" s="18">
        <v>1152</v>
      </c>
      <c r="F18" s="10"/>
      <c r="G18" s="16" t="s">
        <v>14</v>
      </c>
      <c r="H18" s="20">
        <f t="shared" si="3"/>
        <v>-2.6493039964077236</v>
      </c>
      <c r="I18" s="21">
        <f t="shared" si="4"/>
        <v>2.9477799202303285</v>
      </c>
      <c r="J18" s="4"/>
      <c r="K18">
        <f t="shared" si="1"/>
        <v>57</v>
      </c>
      <c r="L18" s="66">
        <f t="shared" si="0"/>
        <v>107730</v>
      </c>
      <c r="M18" s="3"/>
      <c r="N18" s="3"/>
    </row>
    <row r="19" spans="2:14">
      <c r="B19" s="16" t="s">
        <v>14</v>
      </c>
      <c r="C19" s="17">
        <f t="shared" si="2"/>
        <v>2119</v>
      </c>
      <c r="D19" s="18">
        <v>1003</v>
      </c>
      <c r="E19" s="18">
        <v>1116</v>
      </c>
      <c r="F19" s="10"/>
      <c r="G19" s="16" t="s">
        <v>15</v>
      </c>
      <c r="H19" s="20">
        <f t="shared" si="3"/>
        <v>-2.4908212049974905</v>
      </c>
      <c r="I19" s="21">
        <f t="shared" si="4"/>
        <v>2.6281729575530255</v>
      </c>
      <c r="J19" s="4"/>
      <c r="K19">
        <f t="shared" si="1"/>
        <v>62</v>
      </c>
      <c r="L19" s="66">
        <f t="shared" si="0"/>
        <v>101122</v>
      </c>
      <c r="M19" s="3"/>
      <c r="N19" s="3"/>
    </row>
    <row r="20" spans="2:14">
      <c r="B20" s="16" t="s">
        <v>15</v>
      </c>
      <c r="C20" s="17">
        <f t="shared" si="2"/>
        <v>1938</v>
      </c>
      <c r="D20" s="18">
        <v>943</v>
      </c>
      <c r="E20" s="18">
        <v>995</v>
      </c>
      <c r="F20" s="10"/>
      <c r="G20" s="16" t="s">
        <v>16</v>
      </c>
      <c r="H20" s="20">
        <f t="shared" si="3"/>
        <v>-2.4432763675744211</v>
      </c>
      <c r="I20" s="21">
        <f t="shared" si="4"/>
        <v>2.5489315618479091</v>
      </c>
      <c r="J20" s="4"/>
      <c r="K20">
        <f t="shared" si="1"/>
        <v>67</v>
      </c>
      <c r="L20" s="66">
        <f t="shared" si="0"/>
        <v>87502</v>
      </c>
      <c r="M20" s="3"/>
      <c r="N20" s="3"/>
    </row>
    <row r="21" spans="2:14">
      <c r="B21" s="16" t="s">
        <v>16</v>
      </c>
      <c r="C21" s="17">
        <f t="shared" si="2"/>
        <v>1890</v>
      </c>
      <c r="D21" s="18">
        <v>925</v>
      </c>
      <c r="E21" s="18">
        <v>965</v>
      </c>
      <c r="F21" s="10"/>
      <c r="G21" s="16" t="s">
        <v>17</v>
      </c>
      <c r="H21" s="20">
        <f t="shared" si="3"/>
        <v>-2.0232969703373045</v>
      </c>
      <c r="I21" s="21">
        <f t="shared" si="4"/>
        <v>2.284793576164188</v>
      </c>
      <c r="J21" s="4"/>
      <c r="K21">
        <f t="shared" si="1"/>
        <v>72</v>
      </c>
      <c r="L21" s="66">
        <f t="shared" si="0"/>
        <v>72216</v>
      </c>
      <c r="M21" s="3"/>
      <c r="N21" s="3"/>
    </row>
    <row r="22" spans="2:14">
      <c r="B22" s="16" t="s">
        <v>17</v>
      </c>
      <c r="C22" s="17">
        <f t="shared" si="2"/>
        <v>1631</v>
      </c>
      <c r="D22" s="18">
        <v>766</v>
      </c>
      <c r="E22" s="18">
        <v>865</v>
      </c>
      <c r="F22" s="10"/>
      <c r="G22" s="16" t="s">
        <v>18</v>
      </c>
      <c r="H22" s="20">
        <f t="shared" si="3"/>
        <v>-1.6244486119548853</v>
      </c>
      <c r="I22" s="21">
        <f t="shared" si="4"/>
        <v>1.8251934810745132</v>
      </c>
      <c r="J22" s="4"/>
      <c r="K22">
        <f t="shared" si="1"/>
        <v>77</v>
      </c>
      <c r="L22" s="66">
        <f t="shared" si="0"/>
        <v>60984</v>
      </c>
      <c r="M22" s="3"/>
      <c r="N22" s="3"/>
    </row>
    <row r="23" spans="2:14">
      <c r="B23" s="16" t="s">
        <v>18</v>
      </c>
      <c r="C23" s="17">
        <f t="shared" si="2"/>
        <v>1306</v>
      </c>
      <c r="D23" s="18">
        <v>615</v>
      </c>
      <c r="E23" s="18">
        <v>691</v>
      </c>
      <c r="F23" s="10"/>
      <c r="G23" s="16" t="s">
        <v>19</v>
      </c>
      <c r="H23" s="20">
        <f t="shared" si="3"/>
        <v>-1.2467312924271639</v>
      </c>
      <c r="I23" s="21">
        <f t="shared" si="4"/>
        <v>1.4025727039805596</v>
      </c>
      <c r="J23" s="4"/>
      <c r="K23">
        <f t="shared" si="1"/>
        <v>82</v>
      </c>
      <c r="L23" s="66">
        <f t="shared" si="0"/>
        <v>40016</v>
      </c>
      <c r="M23" s="3"/>
      <c r="N23" s="3"/>
    </row>
    <row r="24" spans="2:14">
      <c r="B24" s="16" t="s">
        <v>19</v>
      </c>
      <c r="C24" s="17">
        <f t="shared" si="2"/>
        <v>1003</v>
      </c>
      <c r="D24" s="18">
        <v>472</v>
      </c>
      <c r="E24" s="18">
        <v>531</v>
      </c>
      <c r="F24" s="10"/>
      <c r="G24" s="16" t="s">
        <v>20</v>
      </c>
      <c r="H24" s="20">
        <f t="shared" si="3"/>
        <v>-0.9588208880319079</v>
      </c>
      <c r="I24" s="21">
        <f t="shared" si="4"/>
        <v>1.1331519585831638</v>
      </c>
      <c r="J24" s="4"/>
      <c r="K24">
        <f>K23+5</f>
        <v>87</v>
      </c>
      <c r="L24" s="66">
        <f t="shared" si="0"/>
        <v>20532</v>
      </c>
      <c r="M24" s="3"/>
      <c r="N24" s="3"/>
    </row>
    <row r="25" spans="2:14">
      <c r="B25" s="16" t="s">
        <v>20</v>
      </c>
      <c r="C25" s="17">
        <f t="shared" si="2"/>
        <v>792</v>
      </c>
      <c r="D25" s="18">
        <v>363</v>
      </c>
      <c r="E25" s="18">
        <v>429</v>
      </c>
      <c r="F25" s="10"/>
      <c r="G25" s="16" t="s">
        <v>21</v>
      </c>
      <c r="H25" s="20">
        <f t="shared" si="3"/>
        <v>-0.49393803322855862</v>
      </c>
      <c r="I25" s="21">
        <f t="shared" si="4"/>
        <v>0.79505533690800068</v>
      </c>
      <c r="J25" s="4"/>
      <c r="K25">
        <f t="shared" si="1"/>
        <v>92</v>
      </c>
      <c r="L25" s="66">
        <f t="shared" si="0"/>
        <v>6440</v>
      </c>
      <c r="M25" s="3"/>
      <c r="N25" s="3"/>
    </row>
    <row r="26" spans="2:14">
      <c r="B26" s="16" t="s">
        <v>21</v>
      </c>
      <c r="C26" s="17">
        <f t="shared" si="2"/>
        <v>488</v>
      </c>
      <c r="D26" s="18">
        <v>187</v>
      </c>
      <c r="E26" s="18">
        <v>301</v>
      </c>
      <c r="F26" s="10"/>
      <c r="G26" s="16" t="s">
        <v>22</v>
      </c>
      <c r="H26" s="20">
        <f t="shared" si="3"/>
        <v>-0.22980004754483743</v>
      </c>
      <c r="I26" s="21">
        <f t="shared" si="4"/>
        <v>0.39356559866874458</v>
      </c>
      <c r="J26" s="4"/>
      <c r="K26">
        <f>K25+5</f>
        <v>97</v>
      </c>
      <c r="L26" s="66">
        <f t="shared" si="0"/>
        <v>1358</v>
      </c>
      <c r="M26" s="3"/>
      <c r="N26" s="3"/>
    </row>
    <row r="27" spans="2:14">
      <c r="B27" s="16" t="s">
        <v>22</v>
      </c>
      <c r="C27" s="17">
        <f t="shared" si="2"/>
        <v>236</v>
      </c>
      <c r="D27" s="18">
        <v>87</v>
      </c>
      <c r="E27" s="18">
        <v>149</v>
      </c>
      <c r="F27" s="10"/>
      <c r="G27" s="16" t="s">
        <v>23</v>
      </c>
      <c r="H27" s="20">
        <f t="shared" si="3"/>
        <v>-5.5468976993581443E-2</v>
      </c>
      <c r="I27" s="21">
        <f t="shared" si="4"/>
        <v>0.12942761298502337</v>
      </c>
      <c r="J27" s="4"/>
      <c r="K27" s="1" t="s">
        <v>86</v>
      </c>
      <c r="L27" s="65">
        <f>SUM(L7:L26)</f>
        <v>1241278</v>
      </c>
      <c r="M27" s="1"/>
      <c r="N27" s="1"/>
    </row>
    <row r="28" spans="2:14">
      <c r="B28" s="16" t="s">
        <v>23</v>
      </c>
      <c r="C28" s="17">
        <f t="shared" si="2"/>
        <v>70</v>
      </c>
      <c r="D28" s="18">
        <v>21</v>
      </c>
      <c r="E28" s="18">
        <v>49</v>
      </c>
      <c r="F28" s="10"/>
      <c r="G28" s="26" t="s">
        <v>24</v>
      </c>
      <c r="H28" s="34">
        <f t="shared" si="3"/>
        <v>-5.2827597136744231E-3</v>
      </c>
      <c r="I28" s="35">
        <f t="shared" si="4"/>
        <v>3.1696558282046539E-2</v>
      </c>
      <c r="J28" s="4"/>
      <c r="K28" s="1" t="s">
        <v>88</v>
      </c>
      <c r="L28" s="65">
        <f>L27/C9</f>
        <v>32.786867059351806</v>
      </c>
      <c r="M28" s="1"/>
      <c r="N28" s="1"/>
    </row>
    <row r="29" spans="2:14">
      <c r="B29" s="26" t="s">
        <v>24</v>
      </c>
      <c r="C29" s="27">
        <f t="shared" si="2"/>
        <v>14</v>
      </c>
      <c r="D29" s="28">
        <v>2</v>
      </c>
      <c r="E29" s="28">
        <v>12</v>
      </c>
      <c r="F29" s="10"/>
      <c r="G29" s="2"/>
      <c r="H29" s="6">
        <f>SUM(H9:H28)</f>
        <v>-49.293430888296037</v>
      </c>
      <c r="I29" s="6">
        <f>SUM(I9:I28)</f>
        <v>50.706569111703956</v>
      </c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5" display="Volver al Indice"/>
  </hyperlinks>
  <pageMargins left="0.7" right="0.7" top="0.75" bottom="0.75" header="0.3" footer="0.3"/>
  <ignoredErrors>
    <ignoredError sqref="B12 G11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1:14">
      <c r="A1" s="19" t="s">
        <v>77</v>
      </c>
      <c r="B1" s="36" t="s">
        <v>74</v>
      </c>
      <c r="I1" s="54" t="s">
        <v>83</v>
      </c>
    </row>
    <row r="3" spans="1:14">
      <c r="B3" t="s">
        <v>26</v>
      </c>
      <c r="G3" t="s">
        <v>28</v>
      </c>
    </row>
    <row r="4" spans="1:14">
      <c r="B4" t="s">
        <v>41</v>
      </c>
      <c r="G4" t="str">
        <f>+B4</f>
        <v>Mendoza. Las Heras. Censo 2010</v>
      </c>
    </row>
    <row r="6" spans="1:14">
      <c r="B6" s="63" t="s">
        <v>0</v>
      </c>
      <c r="C6" s="62" t="s">
        <v>4</v>
      </c>
      <c r="D6" s="62"/>
      <c r="E6" s="62"/>
      <c r="G6" s="57" t="s">
        <v>0</v>
      </c>
      <c r="H6" s="61" t="s">
        <v>25</v>
      </c>
      <c r="I6" s="61"/>
    </row>
    <row r="7" spans="1:14">
      <c r="B7" s="63"/>
      <c r="C7" s="42" t="s">
        <v>3</v>
      </c>
      <c r="D7" s="42" t="s">
        <v>1</v>
      </c>
      <c r="E7" s="42" t="s">
        <v>2</v>
      </c>
      <c r="F7" s="9"/>
      <c r="G7" s="60"/>
      <c r="H7" s="15" t="s">
        <v>1</v>
      </c>
      <c r="I7" s="15" t="s">
        <v>2</v>
      </c>
    </row>
    <row r="8" spans="1:14">
      <c r="B8" s="44"/>
      <c r="C8" s="29"/>
      <c r="D8" s="29"/>
      <c r="E8" s="29"/>
      <c r="F8" s="9"/>
      <c r="G8" s="29"/>
      <c r="H8" s="29"/>
      <c r="I8" s="29"/>
    </row>
    <row r="9" spans="1:14">
      <c r="B9" s="45" t="s">
        <v>3</v>
      </c>
      <c r="C9" s="46">
        <f>SUM(C10:C29)</f>
        <v>203666</v>
      </c>
      <c r="D9" s="46">
        <f>SUM(D10:D29)</f>
        <v>99305</v>
      </c>
      <c r="E9" s="46">
        <f>SUM(E10:E29)</f>
        <v>104361</v>
      </c>
      <c r="F9" s="10"/>
      <c r="G9" s="16" t="s">
        <v>5</v>
      </c>
      <c r="H9" s="20">
        <f t="shared" ref="H9:H28" si="0">-(D10/$C$9*100)</f>
        <v>-4.8775937073443778</v>
      </c>
      <c r="I9" s="21">
        <f t="shared" ref="I9:I28" si="1">+E10/$C$9*100</f>
        <v>4.7190007168599575</v>
      </c>
      <c r="K9" s="5"/>
      <c r="L9" s="3"/>
      <c r="M9" s="3"/>
      <c r="N9" s="3"/>
    </row>
    <row r="10" spans="1:14">
      <c r="B10" s="16" t="s">
        <v>5</v>
      </c>
      <c r="C10" s="17">
        <f t="shared" ref="C10:C29" si="2">+D10+E10</f>
        <v>19545</v>
      </c>
      <c r="D10" s="18">
        <v>9934</v>
      </c>
      <c r="E10" s="18">
        <v>9611</v>
      </c>
      <c r="F10" s="10"/>
      <c r="G10" s="32" t="s">
        <v>6</v>
      </c>
      <c r="H10" s="20">
        <f t="shared" si="0"/>
        <v>-4.5456777272593358</v>
      </c>
      <c r="I10" s="21">
        <f t="shared" si="1"/>
        <v>4.2800467431971949</v>
      </c>
      <c r="J10" s="4"/>
      <c r="K10" s="3"/>
      <c r="L10" s="3"/>
      <c r="M10" s="3"/>
      <c r="N10" s="3"/>
    </row>
    <row r="11" spans="1:14">
      <c r="B11" s="32" t="s">
        <v>6</v>
      </c>
      <c r="C11" s="17">
        <f t="shared" si="2"/>
        <v>17975</v>
      </c>
      <c r="D11" s="18">
        <v>9258</v>
      </c>
      <c r="E11" s="18">
        <v>8717</v>
      </c>
      <c r="F11" s="10"/>
      <c r="G11" s="33" t="s">
        <v>7</v>
      </c>
      <c r="H11" s="20">
        <f t="shared" si="0"/>
        <v>-4.6753017194818964</v>
      </c>
      <c r="I11" s="21">
        <f t="shared" si="1"/>
        <v>4.5211277287323357</v>
      </c>
      <c r="J11" s="4"/>
      <c r="K11" s="3"/>
      <c r="L11" s="3"/>
      <c r="M11" s="3"/>
      <c r="N11" s="3"/>
    </row>
    <row r="12" spans="1:14">
      <c r="B12" s="33" t="s">
        <v>7</v>
      </c>
      <c r="C12" s="17">
        <f t="shared" si="2"/>
        <v>18730</v>
      </c>
      <c r="D12" s="18">
        <v>9522</v>
      </c>
      <c r="E12" s="18">
        <v>9208</v>
      </c>
      <c r="F12" s="10"/>
      <c r="G12" s="16" t="s">
        <v>8</v>
      </c>
      <c r="H12" s="20">
        <f t="shared" si="0"/>
        <v>-4.8800487071970773</v>
      </c>
      <c r="I12" s="21">
        <f t="shared" si="1"/>
        <v>4.7307847161529173</v>
      </c>
      <c r="J12" s="4"/>
      <c r="K12" s="3"/>
      <c r="L12" s="3"/>
      <c r="M12" s="3"/>
      <c r="N12" s="3"/>
    </row>
    <row r="13" spans="1:14">
      <c r="B13" s="16" t="s">
        <v>8</v>
      </c>
      <c r="C13" s="17">
        <f t="shared" si="2"/>
        <v>19574</v>
      </c>
      <c r="D13" s="18">
        <v>9939</v>
      </c>
      <c r="E13" s="18">
        <v>9635</v>
      </c>
      <c r="F13" s="10"/>
      <c r="G13" s="16" t="s">
        <v>9</v>
      </c>
      <c r="H13" s="20">
        <f t="shared" si="0"/>
        <v>-4.429801734211896</v>
      </c>
      <c r="I13" s="21">
        <f t="shared" si="1"/>
        <v>4.368917737864936</v>
      </c>
      <c r="J13" s="4"/>
      <c r="K13" s="3"/>
      <c r="L13" s="3"/>
      <c r="M13" s="3"/>
      <c r="N13" s="3"/>
    </row>
    <row r="14" spans="1:14">
      <c r="B14" s="16" t="s">
        <v>9</v>
      </c>
      <c r="C14" s="17">
        <f t="shared" si="2"/>
        <v>17920</v>
      </c>
      <c r="D14" s="18">
        <v>9022</v>
      </c>
      <c r="E14" s="18">
        <v>8898</v>
      </c>
      <c r="F14" s="10"/>
      <c r="G14" s="16" t="s">
        <v>10</v>
      </c>
      <c r="H14" s="20">
        <f t="shared" si="0"/>
        <v>-3.8356917698584936</v>
      </c>
      <c r="I14" s="21">
        <f t="shared" si="1"/>
        <v>3.800830771950154</v>
      </c>
      <c r="J14" s="4"/>
      <c r="K14" s="1"/>
      <c r="L14" s="3"/>
      <c r="M14" s="3"/>
      <c r="N14" s="3"/>
    </row>
    <row r="15" spans="1:14">
      <c r="B15" s="16" t="s">
        <v>10</v>
      </c>
      <c r="C15" s="17">
        <f t="shared" si="2"/>
        <v>15553</v>
      </c>
      <c r="D15" s="18">
        <v>7812</v>
      </c>
      <c r="E15" s="18">
        <v>7741</v>
      </c>
      <c r="F15" s="10"/>
      <c r="G15" s="16" t="s">
        <v>11</v>
      </c>
      <c r="H15" s="20">
        <f t="shared" si="0"/>
        <v>-3.6000117839992929</v>
      </c>
      <c r="I15" s="21">
        <f t="shared" si="1"/>
        <v>3.7266897763986133</v>
      </c>
      <c r="J15" s="4"/>
      <c r="K15" s="1"/>
      <c r="L15" s="3"/>
      <c r="M15" s="3"/>
      <c r="N15" s="3"/>
    </row>
    <row r="16" spans="1:14">
      <c r="B16" s="16" t="s">
        <v>11</v>
      </c>
      <c r="C16" s="17">
        <f t="shared" si="2"/>
        <v>14922</v>
      </c>
      <c r="D16" s="18">
        <v>7332</v>
      </c>
      <c r="E16" s="18">
        <v>7590</v>
      </c>
      <c r="F16" s="10"/>
      <c r="G16" s="16" t="s">
        <v>12</v>
      </c>
      <c r="H16" s="20">
        <f t="shared" si="0"/>
        <v>-3.1070478135771311</v>
      </c>
      <c r="I16" s="21">
        <f t="shared" si="1"/>
        <v>3.3731697976098123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2"/>
        <v>13198</v>
      </c>
      <c r="D17" s="18">
        <v>6328</v>
      </c>
      <c r="E17" s="18">
        <v>6870</v>
      </c>
      <c r="F17" s="10"/>
      <c r="G17" s="16" t="s">
        <v>13</v>
      </c>
      <c r="H17" s="20">
        <f t="shared" si="0"/>
        <v>-2.6450168412989896</v>
      </c>
      <c r="I17" s="21">
        <f t="shared" si="1"/>
        <v>2.8875708267457503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2"/>
        <v>11268</v>
      </c>
      <c r="D18" s="18">
        <v>5387</v>
      </c>
      <c r="E18" s="18">
        <v>5881</v>
      </c>
      <c r="F18" s="10"/>
      <c r="G18" s="16" t="s">
        <v>14</v>
      </c>
      <c r="H18" s="20">
        <f t="shared" si="0"/>
        <v>-2.4456708532597489</v>
      </c>
      <c r="I18" s="21">
        <f t="shared" si="1"/>
        <v>2.6931348384119098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2"/>
        <v>10466</v>
      </c>
      <c r="D19" s="18">
        <v>4981</v>
      </c>
      <c r="E19" s="18">
        <v>5485</v>
      </c>
      <c r="F19" s="10"/>
      <c r="G19" s="16" t="s">
        <v>15</v>
      </c>
      <c r="H19" s="20">
        <f t="shared" si="0"/>
        <v>-2.2502528649848279</v>
      </c>
      <c r="I19" s="21">
        <f t="shared" si="1"/>
        <v>2.5099918494004889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2"/>
        <v>9695</v>
      </c>
      <c r="D20" s="18">
        <v>4583</v>
      </c>
      <c r="E20" s="18">
        <v>5112</v>
      </c>
      <c r="F20" s="10"/>
      <c r="G20" s="16" t="s">
        <v>16</v>
      </c>
      <c r="H20" s="20">
        <f t="shared" si="0"/>
        <v>-2.1407598715544078</v>
      </c>
      <c r="I20" s="21">
        <f t="shared" si="1"/>
        <v>2.4604008523759489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2"/>
        <v>9371</v>
      </c>
      <c r="D21" s="18">
        <v>4360</v>
      </c>
      <c r="E21" s="18">
        <v>5011</v>
      </c>
      <c r="F21" s="10"/>
      <c r="G21" s="16" t="s">
        <v>17</v>
      </c>
      <c r="H21" s="20">
        <f t="shared" si="0"/>
        <v>-1.7970598921764065</v>
      </c>
      <c r="I21" s="21">
        <f t="shared" si="1"/>
        <v>2.1058988736460673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2"/>
        <v>7949</v>
      </c>
      <c r="D22" s="18">
        <v>3660</v>
      </c>
      <c r="E22" s="18">
        <v>4289</v>
      </c>
      <c r="F22" s="10"/>
      <c r="G22" s="16" t="s">
        <v>18</v>
      </c>
      <c r="H22" s="20">
        <f t="shared" si="0"/>
        <v>-1.3212809207231448</v>
      </c>
      <c r="I22" s="21">
        <f t="shared" si="1"/>
        <v>1.643867901367926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2"/>
        <v>6039</v>
      </c>
      <c r="D23" s="18">
        <v>2691</v>
      </c>
      <c r="E23" s="18">
        <v>3348</v>
      </c>
      <c r="F23" s="10"/>
      <c r="G23" s="16" t="s">
        <v>19</v>
      </c>
      <c r="H23" s="20">
        <f t="shared" si="0"/>
        <v>-0.92504394449736338</v>
      </c>
      <c r="I23" s="21">
        <f t="shared" si="1"/>
        <v>1.2638339241699645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2"/>
        <v>4458</v>
      </c>
      <c r="D24" s="18">
        <v>1884</v>
      </c>
      <c r="E24" s="18">
        <v>2574</v>
      </c>
      <c r="F24" s="10"/>
      <c r="G24" s="16" t="s">
        <v>20</v>
      </c>
      <c r="H24" s="20">
        <f t="shared" si="0"/>
        <v>-0.6770889593746624</v>
      </c>
      <c r="I24" s="21">
        <f t="shared" si="1"/>
        <v>0.99329294040242355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2"/>
        <v>3402</v>
      </c>
      <c r="D25" s="18">
        <v>1379</v>
      </c>
      <c r="E25" s="18">
        <v>2023</v>
      </c>
      <c r="F25" s="10"/>
      <c r="G25" s="16" t="s">
        <v>21</v>
      </c>
      <c r="H25" s="20">
        <f t="shared" si="0"/>
        <v>-0.40458397572496146</v>
      </c>
      <c r="I25" s="21">
        <f t="shared" si="1"/>
        <v>0.69230995846140253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2"/>
        <v>2234</v>
      </c>
      <c r="D26" s="18">
        <v>824</v>
      </c>
      <c r="E26" s="18">
        <v>1410</v>
      </c>
      <c r="F26" s="10"/>
      <c r="G26" s="16" t="s">
        <v>22</v>
      </c>
      <c r="H26" s="20">
        <f t="shared" si="0"/>
        <v>-0.15515599069064057</v>
      </c>
      <c r="I26" s="21">
        <f t="shared" si="1"/>
        <v>0.33977197961368122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2"/>
        <v>1008</v>
      </c>
      <c r="D27" s="18">
        <v>316</v>
      </c>
      <c r="E27" s="18">
        <v>692</v>
      </c>
      <c r="F27" s="10"/>
      <c r="G27" s="16" t="s">
        <v>23</v>
      </c>
      <c r="H27" s="20">
        <f t="shared" si="0"/>
        <v>-3.6333997819960127E-2</v>
      </c>
      <c r="I27" s="21">
        <f t="shared" si="1"/>
        <v>0.10998399340096041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2"/>
        <v>298</v>
      </c>
      <c r="D28" s="18">
        <v>74</v>
      </c>
      <c r="E28" s="18">
        <v>224</v>
      </c>
      <c r="F28" s="10"/>
      <c r="G28" s="26" t="s">
        <v>24</v>
      </c>
      <c r="H28" s="34">
        <f t="shared" si="0"/>
        <v>-9.3289994402600343E-3</v>
      </c>
      <c r="I28" s="35">
        <f t="shared" si="1"/>
        <v>2.0621998762680074E-2</v>
      </c>
      <c r="J28" s="4"/>
      <c r="K28" s="1"/>
      <c r="L28" s="3"/>
      <c r="M28" s="1"/>
      <c r="N28" s="1"/>
    </row>
    <row r="29" spans="2:14">
      <c r="B29" s="26" t="s">
        <v>24</v>
      </c>
      <c r="C29" s="27">
        <f t="shared" si="2"/>
        <v>61</v>
      </c>
      <c r="D29" s="28">
        <v>19</v>
      </c>
      <c r="E29" s="28">
        <v>42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71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7" display="Volver al Indice"/>
  </hyperlinks>
  <pageMargins left="0.7" right="0.7" top="0.75" bottom="0.75" header="0.3" footer="0.3"/>
  <pageSetup paperSize="9" orientation="portrait" r:id="rId1"/>
  <ignoredErrors>
    <ignoredError sqref="B12 G11" twoDigitTextYea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showGridLines="0" workbookViewId="0">
      <selection activeCell="I1" sqref="I1"/>
    </sheetView>
  </sheetViews>
  <sheetFormatPr defaultColWidth="11.42578125" defaultRowHeight="12.75"/>
  <cols>
    <col min="1" max="1" width="0.85546875" customWidth="1"/>
    <col min="2" max="2" width="8.85546875" customWidth="1"/>
    <col min="3" max="3" width="11.140625" customWidth="1"/>
    <col min="4" max="4" width="10.140625" customWidth="1"/>
    <col min="5" max="5" width="11.5703125" customWidth="1"/>
    <col min="6" max="6" width="5.7109375" customWidth="1"/>
    <col min="7" max="7" width="8.7109375" customWidth="1"/>
    <col min="8" max="8" width="10.7109375" customWidth="1"/>
    <col min="9" max="9" width="10.5703125" customWidth="1"/>
    <col min="10" max="10" width="11.42578125" customWidth="1"/>
    <col min="11" max="11" width="6.140625" customWidth="1"/>
  </cols>
  <sheetData>
    <row r="1" spans="2:14">
      <c r="B1" s="36" t="s">
        <v>74</v>
      </c>
      <c r="I1" s="54" t="s">
        <v>83</v>
      </c>
    </row>
    <row r="3" spans="2:14">
      <c r="B3" t="s">
        <v>26</v>
      </c>
      <c r="G3" t="s">
        <v>28</v>
      </c>
    </row>
    <row r="4" spans="2:14">
      <c r="B4" t="s">
        <v>42</v>
      </c>
      <c r="G4" t="str">
        <f>+B4</f>
        <v>Mendoza. La Paz. Censo 2010</v>
      </c>
    </row>
    <row r="6" spans="2:14">
      <c r="B6" s="57" t="s">
        <v>0</v>
      </c>
      <c r="C6" s="62" t="s">
        <v>4</v>
      </c>
      <c r="D6" s="62"/>
      <c r="E6" s="62"/>
      <c r="G6" s="57" t="s">
        <v>0</v>
      </c>
      <c r="H6" s="62" t="s">
        <v>25</v>
      </c>
      <c r="I6" s="62"/>
    </row>
    <row r="7" spans="2:14">
      <c r="B7" s="60"/>
      <c r="C7" s="41" t="s">
        <v>3</v>
      </c>
      <c r="D7" s="41" t="s">
        <v>1</v>
      </c>
      <c r="E7" s="41" t="s">
        <v>2</v>
      </c>
      <c r="F7" s="9"/>
      <c r="G7" s="58"/>
      <c r="H7" s="42" t="s">
        <v>1</v>
      </c>
      <c r="I7" s="42" t="s">
        <v>2</v>
      </c>
    </row>
    <row r="8" spans="2:14">
      <c r="B8" s="29"/>
      <c r="C8" s="29"/>
      <c r="D8" s="29"/>
      <c r="E8" s="29"/>
      <c r="F8" s="9"/>
      <c r="G8" s="29"/>
      <c r="H8" s="29"/>
      <c r="I8" s="29"/>
    </row>
    <row r="9" spans="2:14">
      <c r="B9" s="45" t="s">
        <v>3</v>
      </c>
      <c r="C9" s="46">
        <f>SUM(C10:C29)</f>
        <v>10012</v>
      </c>
      <c r="D9" s="46">
        <f>SUM(D10:D29)</f>
        <v>4982</v>
      </c>
      <c r="E9" s="46">
        <f>SUM(E10:E29)</f>
        <v>5030</v>
      </c>
      <c r="F9" s="10"/>
      <c r="G9" s="2" t="s">
        <v>5</v>
      </c>
      <c r="H9" s="6">
        <f>-(D10/$C$9*100)</f>
        <v>-4.2449061126648022</v>
      </c>
      <c r="I9" s="7">
        <f>+E10/$C$9*100</f>
        <v>4.0251697962445068</v>
      </c>
      <c r="K9" s="5"/>
      <c r="L9" s="3"/>
      <c r="M9" s="3"/>
      <c r="N9" s="3"/>
    </row>
    <row r="10" spans="2:14">
      <c r="B10" s="16" t="s">
        <v>5</v>
      </c>
      <c r="C10" s="17">
        <f t="shared" ref="C10:C29" si="0">+D10+E10</f>
        <v>828</v>
      </c>
      <c r="D10" s="18">
        <v>425</v>
      </c>
      <c r="E10" s="18">
        <v>403</v>
      </c>
      <c r="F10" s="10"/>
      <c r="G10" s="11" t="s">
        <v>6</v>
      </c>
      <c r="H10" s="6">
        <f t="shared" ref="H10:H27" si="1">-(D11/$C$9*100)</f>
        <v>-4.095085896923691</v>
      </c>
      <c r="I10" s="7">
        <f t="shared" ref="I10:I28" si="2">+E11/$C$9*100</f>
        <v>3.7854574510587295</v>
      </c>
      <c r="J10" s="4"/>
      <c r="K10" s="3"/>
      <c r="L10" s="3"/>
      <c r="M10" s="3"/>
      <c r="N10" s="3"/>
    </row>
    <row r="11" spans="2:14">
      <c r="B11" s="32" t="s">
        <v>6</v>
      </c>
      <c r="C11" s="17">
        <f t="shared" si="0"/>
        <v>789</v>
      </c>
      <c r="D11" s="18">
        <v>410</v>
      </c>
      <c r="E11" s="18">
        <v>379</v>
      </c>
      <c r="F11" s="10"/>
      <c r="G11" s="12" t="s">
        <v>7</v>
      </c>
      <c r="H11" s="6">
        <f t="shared" si="1"/>
        <v>-5.7131442269276871</v>
      </c>
      <c r="I11" s="7">
        <f t="shared" si="2"/>
        <v>5.4534558529764281</v>
      </c>
      <c r="J11" s="4"/>
      <c r="K11" s="3"/>
      <c r="L11" s="3"/>
      <c r="M11" s="3"/>
      <c r="N11" s="3"/>
    </row>
    <row r="12" spans="2:14">
      <c r="B12" s="33" t="s">
        <v>7</v>
      </c>
      <c r="C12" s="17">
        <f t="shared" si="0"/>
        <v>1118</v>
      </c>
      <c r="D12" s="18">
        <v>572</v>
      </c>
      <c r="E12" s="18">
        <v>546</v>
      </c>
      <c r="F12" s="10"/>
      <c r="G12" s="2" t="s">
        <v>8</v>
      </c>
      <c r="H12" s="6">
        <f t="shared" si="1"/>
        <v>-5.7930483419896124</v>
      </c>
      <c r="I12" s="7">
        <f t="shared" si="2"/>
        <v>5.4534558529764281</v>
      </c>
      <c r="J12" s="4"/>
      <c r="K12" s="3"/>
      <c r="L12" s="3"/>
      <c r="M12" s="3"/>
      <c r="N12" s="3"/>
    </row>
    <row r="13" spans="2:14">
      <c r="B13" s="16" t="s">
        <v>8</v>
      </c>
      <c r="C13" s="17">
        <f t="shared" si="0"/>
        <v>1126</v>
      </c>
      <c r="D13" s="18">
        <v>580</v>
      </c>
      <c r="E13" s="18">
        <v>546</v>
      </c>
      <c r="F13" s="10"/>
      <c r="G13" s="2" t="s">
        <v>9</v>
      </c>
      <c r="H13" s="6">
        <f t="shared" si="1"/>
        <v>-3.7155413503795449</v>
      </c>
      <c r="I13" s="7">
        <f t="shared" si="2"/>
        <v>3.9252896524170993</v>
      </c>
      <c r="J13" s="4"/>
      <c r="K13" s="3"/>
      <c r="L13" s="3"/>
      <c r="M13" s="3"/>
      <c r="N13" s="3"/>
    </row>
    <row r="14" spans="2:14">
      <c r="B14" s="16" t="s">
        <v>9</v>
      </c>
      <c r="C14" s="17">
        <f t="shared" si="0"/>
        <v>765</v>
      </c>
      <c r="D14" s="18">
        <v>372</v>
      </c>
      <c r="E14" s="18">
        <v>393</v>
      </c>
      <c r="F14" s="10"/>
      <c r="G14" s="2" t="s">
        <v>10</v>
      </c>
      <c r="H14" s="6">
        <f t="shared" si="1"/>
        <v>-3.2760687175389531</v>
      </c>
      <c r="I14" s="7">
        <f t="shared" si="2"/>
        <v>3.6356372353176187</v>
      </c>
      <c r="J14" s="4"/>
      <c r="K14" s="1"/>
      <c r="L14" s="3"/>
      <c r="M14" s="3"/>
      <c r="N14" s="3"/>
    </row>
    <row r="15" spans="2:14">
      <c r="B15" s="16" t="s">
        <v>10</v>
      </c>
      <c r="C15" s="17">
        <f t="shared" si="0"/>
        <v>692</v>
      </c>
      <c r="D15" s="18">
        <v>328</v>
      </c>
      <c r="E15" s="18">
        <v>364</v>
      </c>
      <c r="F15" s="10"/>
      <c r="G15" s="2" t="s">
        <v>11</v>
      </c>
      <c r="H15" s="6">
        <f t="shared" si="1"/>
        <v>-3.8353975229724329</v>
      </c>
      <c r="I15" s="7">
        <f t="shared" si="2"/>
        <v>3.7155413503795449</v>
      </c>
      <c r="J15" s="4"/>
      <c r="K15" s="1"/>
      <c r="L15" s="3"/>
      <c r="M15" s="3"/>
      <c r="N15" s="3"/>
    </row>
    <row r="16" spans="2:14">
      <c r="B16" s="16" t="s">
        <v>11</v>
      </c>
      <c r="C16" s="17">
        <f t="shared" si="0"/>
        <v>756</v>
      </c>
      <c r="D16" s="18">
        <v>384</v>
      </c>
      <c r="E16" s="18">
        <v>372</v>
      </c>
      <c r="F16" s="10"/>
      <c r="G16" s="2" t="s">
        <v>12</v>
      </c>
      <c r="H16" s="6">
        <f t="shared" si="1"/>
        <v>-2.7566919696364365</v>
      </c>
      <c r="I16" s="7">
        <f t="shared" si="2"/>
        <v>3.2660807031562129</v>
      </c>
      <c r="J16" s="4"/>
      <c r="K16" s="1"/>
      <c r="L16" s="3"/>
      <c r="M16" s="3"/>
      <c r="N16" s="3"/>
    </row>
    <row r="17" spans="2:14">
      <c r="B17" s="16" t="s">
        <v>12</v>
      </c>
      <c r="C17" s="17">
        <f t="shared" si="0"/>
        <v>603</v>
      </c>
      <c r="D17" s="18">
        <v>276</v>
      </c>
      <c r="E17" s="18">
        <v>327</v>
      </c>
      <c r="F17" s="10"/>
      <c r="G17" s="2" t="s">
        <v>13</v>
      </c>
      <c r="H17" s="6">
        <f t="shared" si="1"/>
        <v>-2.8066320415501398</v>
      </c>
      <c r="I17" s="7">
        <f t="shared" si="2"/>
        <v>2.4970035956851775</v>
      </c>
      <c r="J17" s="4"/>
      <c r="K17" s="1"/>
      <c r="L17" s="3"/>
      <c r="M17" s="3"/>
      <c r="N17" s="3"/>
    </row>
    <row r="18" spans="2:14">
      <c r="B18" s="16" t="s">
        <v>13</v>
      </c>
      <c r="C18" s="17">
        <f t="shared" si="0"/>
        <v>531</v>
      </c>
      <c r="D18" s="18">
        <v>281</v>
      </c>
      <c r="E18" s="18">
        <v>250</v>
      </c>
      <c r="F18" s="10"/>
      <c r="G18" s="2" t="s">
        <v>14</v>
      </c>
      <c r="H18" s="6">
        <f t="shared" si="1"/>
        <v>-2.4370755093887335</v>
      </c>
      <c r="I18" s="7">
        <f t="shared" si="2"/>
        <v>2.7766679984019178</v>
      </c>
      <c r="J18" s="4"/>
      <c r="K18" s="1"/>
      <c r="L18" s="3"/>
      <c r="M18" s="3"/>
      <c r="N18" s="3"/>
    </row>
    <row r="19" spans="2:14">
      <c r="B19" s="16" t="s">
        <v>14</v>
      </c>
      <c r="C19" s="17">
        <f t="shared" si="0"/>
        <v>522</v>
      </c>
      <c r="D19" s="18">
        <v>244</v>
      </c>
      <c r="E19" s="18">
        <v>278</v>
      </c>
      <c r="F19" s="10"/>
      <c r="G19" s="2" t="s">
        <v>15</v>
      </c>
      <c r="H19" s="6">
        <f t="shared" si="1"/>
        <v>-2.6168597682780663</v>
      </c>
      <c r="I19" s="7">
        <f t="shared" si="2"/>
        <v>2.5769077107471032</v>
      </c>
      <c r="J19" s="4"/>
      <c r="K19" s="1"/>
      <c r="L19" s="3"/>
      <c r="M19" s="3"/>
      <c r="N19" s="3"/>
    </row>
    <row r="20" spans="2:14">
      <c r="B20" s="16" t="s">
        <v>15</v>
      </c>
      <c r="C20" s="17">
        <f t="shared" si="0"/>
        <v>520</v>
      </c>
      <c r="D20" s="18">
        <v>262</v>
      </c>
      <c r="E20" s="18">
        <v>258</v>
      </c>
      <c r="F20" s="10"/>
      <c r="G20" s="2" t="s">
        <v>16</v>
      </c>
      <c r="H20" s="6">
        <f t="shared" si="1"/>
        <v>-2.1074710347582899</v>
      </c>
      <c r="I20" s="7">
        <f t="shared" si="2"/>
        <v>2.2872552936476227</v>
      </c>
      <c r="J20" s="4"/>
      <c r="K20" s="1"/>
      <c r="L20" s="3"/>
      <c r="M20" s="3"/>
      <c r="N20" s="3"/>
    </row>
    <row r="21" spans="2:14">
      <c r="B21" s="16" t="s">
        <v>16</v>
      </c>
      <c r="C21" s="17">
        <f t="shared" si="0"/>
        <v>440</v>
      </c>
      <c r="D21" s="18">
        <v>211</v>
      </c>
      <c r="E21" s="18">
        <v>229</v>
      </c>
      <c r="F21" s="10"/>
      <c r="G21" s="2" t="s">
        <v>17</v>
      </c>
      <c r="H21" s="6">
        <f t="shared" si="1"/>
        <v>-1.9976028765481422</v>
      </c>
      <c r="I21" s="7">
        <f t="shared" si="2"/>
        <v>2.117459049141031</v>
      </c>
      <c r="J21" s="4"/>
      <c r="K21" s="1"/>
      <c r="L21" s="3"/>
      <c r="M21" s="3"/>
      <c r="N21" s="3"/>
    </row>
    <row r="22" spans="2:14">
      <c r="B22" s="16" t="s">
        <v>17</v>
      </c>
      <c r="C22" s="17">
        <f t="shared" si="0"/>
        <v>412</v>
      </c>
      <c r="D22" s="18">
        <v>200</v>
      </c>
      <c r="E22" s="18">
        <v>212</v>
      </c>
      <c r="F22" s="10"/>
      <c r="G22" s="2" t="s">
        <v>18</v>
      </c>
      <c r="H22" s="6">
        <f t="shared" si="1"/>
        <v>-1.8178186176588094</v>
      </c>
      <c r="I22" s="7">
        <f t="shared" si="2"/>
        <v>1.4382740711146624</v>
      </c>
      <c r="J22" s="4"/>
      <c r="K22" s="1"/>
      <c r="L22" s="3"/>
      <c r="M22" s="3"/>
      <c r="N22" s="3"/>
    </row>
    <row r="23" spans="2:14">
      <c r="B23" s="16" t="s">
        <v>18</v>
      </c>
      <c r="C23" s="17">
        <f t="shared" si="0"/>
        <v>326</v>
      </c>
      <c r="D23" s="18">
        <v>182</v>
      </c>
      <c r="E23" s="18">
        <v>144</v>
      </c>
      <c r="F23" s="10"/>
      <c r="G23" s="2" t="s">
        <v>19</v>
      </c>
      <c r="H23" s="6">
        <f t="shared" si="1"/>
        <v>-1.008789452656812</v>
      </c>
      <c r="I23" s="7">
        <f t="shared" si="2"/>
        <v>1.3084298841390332</v>
      </c>
      <c r="J23" s="4"/>
      <c r="K23" s="1"/>
      <c r="L23" s="3"/>
      <c r="M23" s="3"/>
      <c r="N23" s="3"/>
    </row>
    <row r="24" spans="2:14">
      <c r="B24" s="16" t="s">
        <v>19</v>
      </c>
      <c r="C24" s="17">
        <f t="shared" si="0"/>
        <v>232</v>
      </c>
      <c r="D24" s="18">
        <v>101</v>
      </c>
      <c r="E24" s="18">
        <v>131</v>
      </c>
      <c r="F24" s="10"/>
      <c r="G24" s="2" t="s">
        <v>20</v>
      </c>
      <c r="H24" s="6">
        <f t="shared" si="1"/>
        <v>-0.86895725129844181</v>
      </c>
      <c r="I24" s="7">
        <f t="shared" si="2"/>
        <v>0.85896923691570115</v>
      </c>
      <c r="J24" s="4"/>
      <c r="K24" s="1"/>
      <c r="L24" s="3"/>
      <c r="M24" s="3"/>
      <c r="N24" s="3"/>
    </row>
    <row r="25" spans="2:14">
      <c r="B25" s="16" t="s">
        <v>20</v>
      </c>
      <c r="C25" s="17">
        <f t="shared" si="0"/>
        <v>173</v>
      </c>
      <c r="D25" s="18">
        <v>87</v>
      </c>
      <c r="E25" s="18">
        <v>86</v>
      </c>
      <c r="F25" s="10"/>
      <c r="G25" s="2" t="s">
        <v>21</v>
      </c>
      <c r="H25" s="6">
        <f t="shared" si="1"/>
        <v>-0.44946064722333201</v>
      </c>
      <c r="I25" s="7">
        <f t="shared" si="2"/>
        <v>0.61925689172992404</v>
      </c>
      <c r="J25" s="4"/>
      <c r="K25" s="1"/>
      <c r="L25" s="3"/>
      <c r="M25" s="3"/>
      <c r="N25" s="3"/>
    </row>
    <row r="26" spans="2:14">
      <c r="B26" s="16" t="s">
        <v>21</v>
      </c>
      <c r="C26" s="17">
        <f t="shared" si="0"/>
        <v>107</v>
      </c>
      <c r="D26" s="18">
        <v>45</v>
      </c>
      <c r="E26" s="18">
        <v>62</v>
      </c>
      <c r="F26" s="10"/>
      <c r="G26" s="2" t="s">
        <v>22</v>
      </c>
      <c r="H26" s="6">
        <f t="shared" si="1"/>
        <v>-0.15980823012385137</v>
      </c>
      <c r="I26" s="7">
        <f t="shared" si="2"/>
        <v>0.39952057530962842</v>
      </c>
      <c r="J26" s="4"/>
      <c r="K26" s="1"/>
      <c r="L26" s="3"/>
      <c r="M26" s="3"/>
      <c r="N26" s="3"/>
    </row>
    <row r="27" spans="2:14">
      <c r="B27" s="16" t="s">
        <v>22</v>
      </c>
      <c r="C27" s="17">
        <f t="shared" si="0"/>
        <v>56</v>
      </c>
      <c r="D27" s="18">
        <v>16</v>
      </c>
      <c r="E27" s="18">
        <v>40</v>
      </c>
      <c r="F27" s="10"/>
      <c r="G27" s="2" t="s">
        <v>23</v>
      </c>
      <c r="H27" s="6">
        <f t="shared" si="1"/>
        <v>-5.9928086296444263E-2</v>
      </c>
      <c r="I27" s="7">
        <f t="shared" si="2"/>
        <v>6.9916100679184981E-2</v>
      </c>
      <c r="J27" s="4"/>
      <c r="K27" s="1"/>
      <c r="L27" s="3"/>
      <c r="M27" s="1"/>
      <c r="N27" s="1"/>
    </row>
    <row r="28" spans="2:14">
      <c r="B28" s="16" t="s">
        <v>23</v>
      </c>
      <c r="C28" s="17">
        <f t="shared" si="0"/>
        <v>13</v>
      </c>
      <c r="D28" s="18">
        <v>6</v>
      </c>
      <c r="E28" s="18">
        <v>7</v>
      </c>
      <c r="F28" s="10"/>
      <c r="G28" s="26" t="s">
        <v>24</v>
      </c>
      <c r="H28" s="34">
        <f>-(D29/$C$9*100)</f>
        <v>0</v>
      </c>
      <c r="I28" s="35">
        <f t="shared" si="2"/>
        <v>2.9964043148222132E-2</v>
      </c>
      <c r="J28" s="4"/>
      <c r="K28" s="1"/>
      <c r="L28" s="3"/>
      <c r="M28" s="1"/>
      <c r="N28" s="1"/>
    </row>
    <row r="29" spans="2:14">
      <c r="B29" s="47" t="s">
        <v>24</v>
      </c>
      <c r="C29" s="48">
        <f t="shared" si="0"/>
        <v>3</v>
      </c>
      <c r="D29" s="49">
        <v>0</v>
      </c>
      <c r="E29" s="49">
        <v>3</v>
      </c>
      <c r="F29" s="10"/>
      <c r="G29" s="2"/>
      <c r="H29" s="6"/>
      <c r="I29" s="7"/>
      <c r="J29" s="4"/>
      <c r="K29" s="1"/>
      <c r="L29" s="3"/>
      <c r="M29" s="1"/>
      <c r="N29" s="1"/>
    </row>
    <row r="30" spans="2:14">
      <c r="B30" s="16"/>
      <c r="C30" s="17"/>
      <c r="D30" s="18"/>
      <c r="E30" s="18"/>
      <c r="F30" s="10"/>
      <c r="G30" s="2"/>
      <c r="H30" s="6"/>
      <c r="I30" s="7"/>
      <c r="J30" s="4"/>
      <c r="K30" s="1"/>
      <c r="L30" s="3"/>
      <c r="M30" s="1"/>
      <c r="N30" s="1"/>
    </row>
    <row r="31" spans="2:14">
      <c r="B31" s="13" t="s">
        <v>75</v>
      </c>
      <c r="C31" s="8"/>
      <c r="D31" s="8"/>
      <c r="E31" s="8"/>
      <c r="G31" s="2"/>
      <c r="H31" s="6"/>
      <c r="I31" s="7"/>
      <c r="J31" s="4"/>
      <c r="K31" s="1"/>
      <c r="L31" s="3"/>
      <c r="M31" s="1"/>
      <c r="N31" s="1"/>
    </row>
    <row r="32" spans="2:14">
      <c r="B32" s="2"/>
      <c r="C32" s="8"/>
      <c r="D32" s="8"/>
      <c r="E32" s="8"/>
      <c r="J32" s="4"/>
      <c r="K32" s="1"/>
      <c r="L32" s="3"/>
      <c r="M32" s="1"/>
      <c r="N32" s="1"/>
    </row>
    <row r="33" spans="11:14">
      <c r="K33" s="1"/>
      <c r="L33" s="1"/>
      <c r="M33" s="1"/>
      <c r="N33" s="1"/>
    </row>
  </sheetData>
  <mergeCells count="4">
    <mergeCell ref="B6:B7"/>
    <mergeCell ref="C6:E6"/>
    <mergeCell ref="G6:G7"/>
    <mergeCell ref="H6:I6"/>
  </mergeCells>
  <hyperlinks>
    <hyperlink ref="I1" location="Contenido!D29" display="Volver al Indice"/>
  </hyperlinks>
  <pageMargins left="0.7" right="0.7" top="0.75" bottom="0.75" header="0.3" footer="0.3"/>
  <ignoredErrors>
    <ignoredError sqref="B12 G11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</vt:i4>
      </vt:variant>
    </vt:vector>
  </HeadingPairs>
  <TitlesOfParts>
    <vt:vector size="30" baseType="lpstr">
      <vt:lpstr>Contenido</vt:lpstr>
      <vt:lpstr>provincia</vt:lpstr>
      <vt:lpstr>capital</vt:lpstr>
      <vt:lpstr>godoycruz</vt:lpstr>
      <vt:lpstr>G.Alvear</vt:lpstr>
      <vt:lpstr>guaymallen</vt:lpstr>
      <vt:lpstr>Junin</vt:lpstr>
      <vt:lpstr>lasheras</vt:lpstr>
      <vt:lpstr>lapaz</vt:lpstr>
      <vt:lpstr>lavalle</vt:lpstr>
      <vt:lpstr>lujan</vt:lpstr>
      <vt:lpstr>Malargûe</vt:lpstr>
      <vt:lpstr>Maipú</vt:lpstr>
      <vt:lpstr>Rivadavia</vt:lpstr>
      <vt:lpstr>San Carlos</vt:lpstr>
      <vt:lpstr>San Martin</vt:lpstr>
      <vt:lpstr>San Rafael</vt:lpstr>
      <vt:lpstr>santarosa</vt:lpstr>
      <vt:lpstr>Tunuyàn</vt:lpstr>
      <vt:lpstr>Tupungato</vt:lpstr>
      <vt:lpstr>capital!Print_Area</vt:lpstr>
      <vt:lpstr>G.Alvear!Print_Area</vt:lpstr>
      <vt:lpstr>Malargûe!Print_Area</vt:lpstr>
      <vt:lpstr>provincia!Print_Area</vt:lpstr>
      <vt:lpstr>Rivadavia!Print_Area</vt:lpstr>
      <vt:lpstr>'San Carlos'!Print_Area</vt:lpstr>
      <vt:lpstr>'San Martin'!Print_Area</vt:lpstr>
      <vt:lpstr>'San Rafael'!Print_Area</vt:lpstr>
      <vt:lpstr>Tunuyàn!Print_Area</vt:lpstr>
      <vt:lpstr>Tupungato!Print_Area</vt:lpstr>
    </vt:vector>
  </TitlesOfParts>
  <Company>censo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mbank</dc:creator>
  <cp:lastModifiedBy>emiagustinchoque@outlook.com.ar</cp:lastModifiedBy>
  <cp:lastPrinted>2003-07-01T15:58:23Z</cp:lastPrinted>
  <dcterms:created xsi:type="dcterms:W3CDTF">2003-06-30T18:27:43Z</dcterms:created>
  <dcterms:modified xsi:type="dcterms:W3CDTF">2024-05-16T01:50:38Z</dcterms:modified>
</cp:coreProperties>
</file>